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9035" windowHeight="10230"/>
  </bookViews>
  <sheets>
    <sheet name="Sheet1" sheetId="1" r:id="rId1"/>
    <sheet name="Sheet2" sheetId="2" r:id="rId2"/>
    <sheet name="Sheet3" sheetId="3" r:id="rId3"/>
  </sheets>
  <calcPr calcId="125725"/>
  <fileRecoveryPr repairLoad="1"/>
</workbook>
</file>

<file path=xl/calcChain.xml><?xml version="1.0" encoding="utf-8"?>
<calcChain xmlns="http://schemas.openxmlformats.org/spreadsheetml/2006/main">
  <c r="G950" i="1"/>
  <c r="G951" s="1"/>
  <c r="G952" s="1"/>
  <c r="G953" s="1"/>
  <c r="G954" s="1"/>
  <c r="G955" s="1"/>
  <c r="G956" s="1"/>
  <c r="G957" s="1"/>
  <c r="G958" s="1"/>
  <c r="G959" s="1"/>
  <c r="G960" s="1"/>
  <c r="G961" s="1"/>
  <c r="G962" s="1"/>
  <c r="G963" s="1"/>
  <c r="G964" s="1"/>
  <c r="G965" s="1"/>
  <c r="G966" s="1"/>
  <c r="G967" s="1"/>
  <c r="G968" s="1"/>
  <c r="G969" s="1"/>
  <c r="G970" s="1"/>
  <c r="G971" s="1"/>
  <c r="G972" s="1"/>
  <c r="G973" s="1"/>
  <c r="G974" s="1"/>
  <c r="G975" s="1"/>
  <c r="G976" s="1"/>
  <c r="G977" s="1"/>
  <c r="G978" s="1"/>
  <c r="G979" s="1"/>
  <c r="G980" s="1"/>
  <c r="G981" s="1"/>
  <c r="G982" s="1"/>
  <c r="G983" s="1"/>
  <c r="G984" s="1"/>
  <c r="G985" s="1"/>
  <c r="G986" s="1"/>
  <c r="G987" s="1"/>
  <c r="G988" s="1"/>
  <c r="G989" s="1"/>
  <c r="G990" s="1"/>
  <c r="G991" s="1"/>
  <c r="G992" s="1"/>
  <c r="G993" s="1"/>
  <c r="G994" s="1"/>
  <c r="G995" s="1"/>
  <c r="G996" s="1"/>
  <c r="G997" s="1"/>
  <c r="G998" s="1"/>
  <c r="G999" s="1"/>
  <c r="G1000" s="1"/>
  <c r="G1001" s="1"/>
  <c r="G1002" s="1"/>
  <c r="G1003" s="1"/>
  <c r="G1004" s="1"/>
  <c r="G1005" s="1"/>
  <c r="G1006" s="1"/>
  <c r="G1007" s="1"/>
  <c r="G1008" s="1"/>
  <c r="G1009" s="1"/>
  <c r="G1010" s="1"/>
  <c r="G1011" s="1"/>
  <c r="G1012" s="1"/>
  <c r="G1013" s="1"/>
  <c r="G1014" s="1"/>
  <c r="G1015" s="1"/>
  <c r="G1016" s="1"/>
  <c r="G1017" s="1"/>
  <c r="G1018" s="1"/>
  <c r="G1019" s="1"/>
  <c r="G1020" s="1"/>
  <c r="G1021" s="1"/>
  <c r="G1022" s="1"/>
  <c r="G1023" s="1"/>
  <c r="G1024" s="1"/>
  <c r="G1025" s="1"/>
  <c r="G1026" s="1"/>
  <c r="G1027" s="1"/>
  <c r="G1028" s="1"/>
  <c r="G1029" s="1"/>
  <c r="G1030" s="1"/>
  <c r="G1031" s="1"/>
  <c r="G1032" s="1"/>
  <c r="G1033" s="1"/>
  <c r="G1034" s="1"/>
  <c r="G1035" s="1"/>
  <c r="G1036" s="1"/>
  <c r="G1037" s="1"/>
  <c r="G1038" s="1"/>
  <c r="G1039" s="1"/>
  <c r="G1040" s="1"/>
  <c r="G1041" s="1"/>
  <c r="G1042" s="1"/>
  <c r="G1043" s="1"/>
  <c r="G1044" s="1"/>
  <c r="G1045" s="1"/>
  <c r="G1046" s="1"/>
  <c r="G1047" s="1"/>
  <c r="G1048" s="1"/>
  <c r="G1049" s="1"/>
  <c r="G1050" s="1"/>
  <c r="G1051" s="1"/>
  <c r="G1052" s="1"/>
  <c r="G1053" s="1"/>
  <c r="G1054" s="1"/>
  <c r="G1055" s="1"/>
  <c r="G1056" s="1"/>
  <c r="G1057" s="1"/>
  <c r="G1058" s="1"/>
  <c r="G1059" s="1"/>
  <c r="G1060" s="1"/>
  <c r="G1061" s="1"/>
  <c r="G1062" s="1"/>
  <c r="G1063" s="1"/>
  <c r="G1064" s="1"/>
  <c r="G1065" s="1"/>
  <c r="G1066" s="1"/>
  <c r="G1067" s="1"/>
  <c r="G1068" s="1"/>
  <c r="G1069" s="1"/>
  <c r="G1070" s="1"/>
  <c r="G1071" s="1"/>
  <c r="G1072" s="1"/>
  <c r="G1073" s="1"/>
  <c r="G1074" s="1"/>
  <c r="G1075" s="1"/>
  <c r="G1076" s="1"/>
  <c r="G1077" s="1"/>
  <c r="G1078" s="1"/>
  <c r="G1079" s="1"/>
  <c r="G1080" s="1"/>
  <c r="G1081" s="1"/>
  <c r="G1082" s="1"/>
  <c r="G1083" s="1"/>
  <c r="G1084" s="1"/>
  <c r="G1085" s="1"/>
  <c r="G1086" s="1"/>
  <c r="G1087" s="1"/>
  <c r="G1088" s="1"/>
  <c r="G1089" s="1"/>
  <c r="G1090" s="1"/>
  <c r="G1091" s="1"/>
  <c r="G1092" s="1"/>
  <c r="G1093" s="1"/>
  <c r="G1094" s="1"/>
  <c r="G1095" s="1"/>
  <c r="G1096" s="1"/>
  <c r="G1097" s="1"/>
  <c r="G1098" s="1"/>
  <c r="G1099" s="1"/>
  <c r="G1100" s="1"/>
  <c r="G1101" s="1"/>
  <c r="G1102" s="1"/>
  <c r="G1103" s="1"/>
  <c r="G1104" s="1"/>
  <c r="G1105" s="1"/>
  <c r="G1106" s="1"/>
  <c r="G1107" s="1"/>
  <c r="G1108" s="1"/>
  <c r="G1109" s="1"/>
  <c r="G1110" s="1"/>
  <c r="G1111" s="1"/>
  <c r="G1112" s="1"/>
  <c r="G1113" s="1"/>
  <c r="G1114" s="1"/>
  <c r="G1115" s="1"/>
  <c r="G1116" s="1"/>
  <c r="G1117" s="1"/>
  <c r="G1118" s="1"/>
  <c r="G1119" s="1"/>
  <c r="G1120" s="1"/>
  <c r="G1121" s="1"/>
  <c r="G1122" s="1"/>
  <c r="G1123" s="1"/>
  <c r="G1124" s="1"/>
  <c r="G1125" s="1"/>
  <c r="G1126" s="1"/>
  <c r="G1127" s="1"/>
  <c r="G1128" s="1"/>
  <c r="G1129" s="1"/>
  <c r="G1130" s="1"/>
  <c r="G1131" s="1"/>
  <c r="G1132" s="1"/>
  <c r="G1133" s="1"/>
  <c r="G1134" s="1"/>
  <c r="G1135" s="1"/>
  <c r="G1136" s="1"/>
  <c r="G1137" s="1"/>
  <c r="G1138" s="1"/>
  <c r="G1139" s="1"/>
  <c r="G1140" s="1"/>
  <c r="G1141" s="1"/>
  <c r="G1142" s="1"/>
  <c r="G1143" s="1"/>
  <c r="G1144" s="1"/>
  <c r="G1145" s="1"/>
  <c r="G1146" s="1"/>
  <c r="G1147" s="1"/>
  <c r="G1148" s="1"/>
  <c r="G1149" s="1"/>
  <c r="G1150" s="1"/>
  <c r="G1151" s="1"/>
  <c r="G1152" s="1"/>
  <c r="G1153" s="1"/>
  <c r="G1154" s="1"/>
  <c r="G1155" s="1"/>
  <c r="G1156" s="1"/>
  <c r="G1157" s="1"/>
  <c r="G1158" s="1"/>
  <c r="G1159" s="1"/>
  <c r="G1160" s="1"/>
  <c r="G1161" s="1"/>
  <c r="G1162" s="1"/>
  <c r="G1163" s="1"/>
  <c r="G1164" s="1"/>
  <c r="G1165" s="1"/>
  <c r="G1166" s="1"/>
  <c r="G1167" s="1"/>
  <c r="G1168" s="1"/>
  <c r="G1169" s="1"/>
  <c r="G1170" s="1"/>
  <c r="G1171" s="1"/>
  <c r="G1172" s="1"/>
  <c r="G1173" s="1"/>
  <c r="G1174" s="1"/>
  <c r="G1175" s="1"/>
  <c r="G1176" s="1"/>
  <c r="G1177" s="1"/>
  <c r="G1178" s="1"/>
  <c r="G1179" s="1"/>
  <c r="G1180" s="1"/>
  <c r="G1181" s="1"/>
  <c r="G1182" s="1"/>
  <c r="G1183" s="1"/>
  <c r="G1184" s="1"/>
  <c r="G1185" s="1"/>
  <c r="G1186" s="1"/>
  <c r="G1187" s="1"/>
  <c r="G1188" s="1"/>
  <c r="G1189" s="1"/>
  <c r="G1190" s="1"/>
  <c r="G1191" s="1"/>
  <c r="G1192" s="1"/>
  <c r="G1193" s="1"/>
  <c r="G1194" s="1"/>
  <c r="G1195" s="1"/>
  <c r="G1196" s="1"/>
  <c r="G1197" s="1"/>
  <c r="G1198" s="1"/>
  <c r="G1199" s="1"/>
  <c r="G1200" s="1"/>
  <c r="G1201" s="1"/>
  <c r="G1202" s="1"/>
  <c r="G1203" s="1"/>
  <c r="G1204" s="1"/>
  <c r="G1205" s="1"/>
  <c r="G1206" s="1"/>
  <c r="G1207" s="1"/>
  <c r="G1208" s="1"/>
  <c r="G1209" s="1"/>
  <c r="G1210" s="1"/>
  <c r="G1211" s="1"/>
  <c r="G1212" s="1"/>
  <c r="G1213" s="1"/>
  <c r="G1214" s="1"/>
  <c r="G1215" s="1"/>
  <c r="G1216" s="1"/>
  <c r="G1217" s="1"/>
  <c r="G1218" s="1"/>
  <c r="G1219" s="1"/>
  <c r="G1220" s="1"/>
  <c r="G1221" s="1"/>
  <c r="G1222" s="1"/>
  <c r="G1223" s="1"/>
  <c r="G1224" s="1"/>
  <c r="G1225" s="1"/>
  <c r="G1226" s="1"/>
  <c r="G1227" s="1"/>
  <c r="G1228" s="1"/>
  <c r="G1229" s="1"/>
  <c r="G1230" s="1"/>
  <c r="G1231" s="1"/>
  <c r="G1232" s="1"/>
  <c r="G1233" s="1"/>
  <c r="G1234" s="1"/>
  <c r="G1235" s="1"/>
  <c r="G1236" s="1"/>
  <c r="G1237" s="1"/>
  <c r="G1238" s="1"/>
  <c r="G1239" s="1"/>
  <c r="G1240" s="1"/>
  <c r="G1241" s="1"/>
  <c r="G1242" s="1"/>
  <c r="G1243" s="1"/>
  <c r="G1244" s="1"/>
  <c r="G1245" s="1"/>
  <c r="G1246" s="1"/>
  <c r="G1247" s="1"/>
  <c r="G1248" s="1"/>
  <c r="G1249" s="1"/>
  <c r="G1250" s="1"/>
  <c r="G1251" s="1"/>
  <c r="G1252" s="1"/>
  <c r="G1253" s="1"/>
  <c r="G1254" s="1"/>
  <c r="G1255" s="1"/>
  <c r="G1256" s="1"/>
  <c r="G1257" s="1"/>
  <c r="G1258" s="1"/>
  <c r="G1259" s="1"/>
  <c r="G1260" s="1"/>
  <c r="G1261" s="1"/>
  <c r="G1262" s="1"/>
  <c r="G1263" s="1"/>
  <c r="G1264" s="1"/>
  <c r="G1265" s="1"/>
  <c r="G1266" s="1"/>
  <c r="G1267" s="1"/>
  <c r="G1268" s="1"/>
  <c r="G1269" s="1"/>
  <c r="G1270" s="1"/>
  <c r="G1271" s="1"/>
  <c r="G1272" s="1"/>
  <c r="G1273" s="1"/>
  <c r="G1274" s="1"/>
  <c r="G1275" s="1"/>
  <c r="G1276" s="1"/>
  <c r="G1277" s="1"/>
  <c r="G1278" s="1"/>
  <c r="G1279" s="1"/>
  <c r="G1280" s="1"/>
  <c r="G1281" s="1"/>
  <c r="G1282" s="1"/>
  <c r="G1283" s="1"/>
  <c r="G1284" s="1"/>
  <c r="G1285" s="1"/>
  <c r="G1286" s="1"/>
  <c r="G1287" s="1"/>
  <c r="G1288" s="1"/>
  <c r="G1289" s="1"/>
  <c r="G1290" s="1"/>
  <c r="G1291" s="1"/>
  <c r="G1292" s="1"/>
  <c r="G1293" s="1"/>
  <c r="G1294" s="1"/>
  <c r="G1295" s="1"/>
  <c r="G1296" s="1"/>
  <c r="G1297" s="1"/>
  <c r="G1298" s="1"/>
  <c r="G1299" s="1"/>
  <c r="G1300" s="1"/>
  <c r="G1301" s="1"/>
  <c r="G1302" s="1"/>
  <c r="G1303" s="1"/>
  <c r="G1304" s="1"/>
  <c r="G1305" s="1"/>
  <c r="G1306" s="1"/>
  <c r="G1307" s="1"/>
  <c r="G1308" s="1"/>
  <c r="G1309" s="1"/>
  <c r="G1310" s="1"/>
  <c r="G1311" s="1"/>
  <c r="G1312" s="1"/>
  <c r="G1313" s="1"/>
  <c r="G1314" s="1"/>
  <c r="G1315" s="1"/>
  <c r="G1316" s="1"/>
  <c r="G1317" s="1"/>
  <c r="G1318" s="1"/>
  <c r="G1319" s="1"/>
  <c r="G1320" s="1"/>
  <c r="G1321" s="1"/>
  <c r="G1322" s="1"/>
  <c r="G1323" s="1"/>
  <c r="G1324" s="1"/>
  <c r="G1325" s="1"/>
  <c r="G1326" s="1"/>
  <c r="G1327" s="1"/>
  <c r="G1328" s="1"/>
  <c r="G1329" s="1"/>
  <c r="G1330" s="1"/>
  <c r="G1331" s="1"/>
  <c r="G1332" s="1"/>
  <c r="G1333" s="1"/>
  <c r="G1334" s="1"/>
  <c r="G1335" s="1"/>
  <c r="G1336" s="1"/>
  <c r="G1337" s="1"/>
  <c r="G1338" s="1"/>
  <c r="G1339" s="1"/>
  <c r="G1340" s="1"/>
  <c r="G1341" s="1"/>
  <c r="G1342" s="1"/>
  <c r="G1343" s="1"/>
  <c r="G1344" s="1"/>
  <c r="G1345" s="1"/>
  <c r="G1346" s="1"/>
  <c r="G1347" s="1"/>
  <c r="G1348" s="1"/>
  <c r="G1349" s="1"/>
  <c r="G1350" s="1"/>
  <c r="G1351" s="1"/>
  <c r="G1352" s="1"/>
  <c r="G1353" s="1"/>
  <c r="G1354" s="1"/>
  <c r="G1355" s="1"/>
  <c r="G1356" s="1"/>
  <c r="G1357" s="1"/>
  <c r="G1358" s="1"/>
  <c r="G1359" s="1"/>
  <c r="G1360" s="1"/>
  <c r="G1361" s="1"/>
  <c r="G1362" s="1"/>
  <c r="G1363" s="1"/>
  <c r="G1364" s="1"/>
  <c r="G1365" s="1"/>
  <c r="G1366" s="1"/>
  <c r="G1367" s="1"/>
  <c r="G1368" s="1"/>
  <c r="G1369" s="1"/>
  <c r="G1370" s="1"/>
  <c r="G1371" s="1"/>
  <c r="G1372" s="1"/>
  <c r="G1373" s="1"/>
  <c r="G1374" s="1"/>
  <c r="G1375" s="1"/>
  <c r="G1376" s="1"/>
  <c r="G1377" s="1"/>
  <c r="G1378" s="1"/>
  <c r="G1379" s="1"/>
  <c r="G1380" s="1"/>
  <c r="G1381" s="1"/>
  <c r="G1382" s="1"/>
  <c r="G1383" s="1"/>
  <c r="G1384" s="1"/>
  <c r="G1385" s="1"/>
  <c r="G1386" s="1"/>
  <c r="G1387" s="1"/>
  <c r="G1388" s="1"/>
  <c r="G1389" s="1"/>
  <c r="G1390" s="1"/>
  <c r="G1391" s="1"/>
  <c r="G1392" s="1"/>
  <c r="G1393" s="1"/>
  <c r="G1394" s="1"/>
  <c r="G1395" s="1"/>
  <c r="G1396" s="1"/>
  <c r="G1397" s="1"/>
  <c r="G1398" s="1"/>
  <c r="G1399" s="1"/>
  <c r="G1400" s="1"/>
  <c r="G1401" s="1"/>
  <c r="G1402" s="1"/>
  <c r="G1403" s="1"/>
  <c r="G1404" s="1"/>
  <c r="G1405" s="1"/>
  <c r="G1406" s="1"/>
  <c r="G1407" s="1"/>
  <c r="G1408" s="1"/>
  <c r="G1409" s="1"/>
  <c r="G1410" s="1"/>
  <c r="G1411" s="1"/>
  <c r="G1412" s="1"/>
  <c r="G1413" s="1"/>
  <c r="G1414" s="1"/>
  <c r="G1415" s="1"/>
  <c r="G1416" s="1"/>
  <c r="G1417" s="1"/>
  <c r="G1418" s="1"/>
  <c r="G1419" s="1"/>
  <c r="G1420" s="1"/>
  <c r="G1421" s="1"/>
  <c r="G1422" s="1"/>
  <c r="G1423" s="1"/>
  <c r="G1424" s="1"/>
  <c r="G1425" s="1"/>
  <c r="G1426" s="1"/>
  <c r="G1427" s="1"/>
  <c r="G1428" s="1"/>
  <c r="G1429" s="1"/>
  <c r="G1430" s="1"/>
  <c r="G1431" s="1"/>
  <c r="G1432" s="1"/>
  <c r="G1433" s="1"/>
  <c r="G1434" s="1"/>
  <c r="G1435" s="1"/>
  <c r="G1436" s="1"/>
  <c r="G1437" s="1"/>
  <c r="G1438" s="1"/>
  <c r="G1439" s="1"/>
  <c r="G1440" s="1"/>
  <c r="G1441" s="1"/>
  <c r="G1442" s="1"/>
  <c r="G1443" s="1"/>
  <c r="G1444" s="1"/>
  <c r="G1445" s="1"/>
  <c r="G1446" s="1"/>
  <c r="G1447" s="1"/>
  <c r="G1448" s="1"/>
  <c r="G1449" s="1"/>
  <c r="G1450" s="1"/>
  <c r="G1451" s="1"/>
  <c r="G1452" s="1"/>
  <c r="G1453" s="1"/>
  <c r="G1454" s="1"/>
  <c r="G1455" s="1"/>
  <c r="G1456" s="1"/>
  <c r="G1457" s="1"/>
  <c r="G1458" s="1"/>
  <c r="G1459" s="1"/>
  <c r="G1460" s="1"/>
  <c r="G1461" s="1"/>
  <c r="G1462" s="1"/>
  <c r="G1463" s="1"/>
  <c r="G1464" s="1"/>
  <c r="G1465" s="1"/>
  <c r="G1466" s="1"/>
  <c r="G1467" s="1"/>
  <c r="G1468" s="1"/>
  <c r="G1469" s="1"/>
  <c r="G1470" s="1"/>
  <c r="G1471" s="1"/>
  <c r="G1472" s="1"/>
  <c r="G1473" s="1"/>
  <c r="G1474" s="1"/>
  <c r="G1475" s="1"/>
  <c r="G1476" s="1"/>
  <c r="G1477" s="1"/>
  <c r="G1478" s="1"/>
  <c r="G1479" s="1"/>
  <c r="G1480" s="1"/>
  <c r="G1481" s="1"/>
  <c r="G1482" s="1"/>
  <c r="G1483" s="1"/>
  <c r="G1484" s="1"/>
  <c r="G1485" s="1"/>
  <c r="G1486" s="1"/>
  <c r="G1487" s="1"/>
  <c r="G1488" s="1"/>
  <c r="G1489" s="1"/>
  <c r="G1490" s="1"/>
  <c r="G1491" s="1"/>
  <c r="G1492" s="1"/>
  <c r="G1493" s="1"/>
  <c r="G1494" s="1"/>
  <c r="G1495" s="1"/>
  <c r="G1496" s="1"/>
  <c r="G1497" s="1"/>
  <c r="G1498" s="1"/>
  <c r="G1499" s="1"/>
  <c r="G1500" s="1"/>
  <c r="G1501" s="1"/>
  <c r="G1502" s="1"/>
  <c r="G1503" s="1"/>
  <c r="G1504" s="1"/>
  <c r="G1505" s="1"/>
  <c r="G1506" s="1"/>
  <c r="G1507" s="1"/>
  <c r="G1508" s="1"/>
  <c r="G1509" s="1"/>
  <c r="G1510" s="1"/>
  <c r="G1511" s="1"/>
  <c r="G1512" s="1"/>
  <c r="G1513" s="1"/>
  <c r="G1514" s="1"/>
  <c r="G1515" s="1"/>
  <c r="G1516" s="1"/>
  <c r="G1517" s="1"/>
  <c r="G1518" s="1"/>
  <c r="G1519" s="1"/>
  <c r="G1520" s="1"/>
  <c r="G1521" s="1"/>
  <c r="G1522" s="1"/>
  <c r="G1523" s="1"/>
  <c r="G1524" s="1"/>
  <c r="G1525" s="1"/>
  <c r="G1526" s="1"/>
  <c r="G1527" s="1"/>
  <c r="G1528" s="1"/>
  <c r="G1529" s="1"/>
  <c r="G1530" s="1"/>
  <c r="G1531" s="1"/>
  <c r="G1532" s="1"/>
  <c r="G1533" s="1"/>
  <c r="G1534" s="1"/>
  <c r="G1535" s="1"/>
  <c r="G1536" s="1"/>
  <c r="G1537" s="1"/>
  <c r="G1538" s="1"/>
  <c r="G1539" s="1"/>
  <c r="G1540" s="1"/>
  <c r="G1541" s="1"/>
  <c r="G1542" s="1"/>
  <c r="G1543" s="1"/>
  <c r="G1544" s="1"/>
  <c r="G1545" s="1"/>
  <c r="G1546" s="1"/>
  <c r="G1547" s="1"/>
  <c r="G1548" s="1"/>
  <c r="G1549" s="1"/>
  <c r="G1550" s="1"/>
  <c r="G1551" s="1"/>
  <c r="G1552" s="1"/>
  <c r="G1553" s="1"/>
  <c r="G1554" s="1"/>
  <c r="G1555" s="1"/>
  <c r="G1556" s="1"/>
  <c r="G1557" s="1"/>
  <c r="G1558" s="1"/>
  <c r="G1559" s="1"/>
  <c r="G1560" s="1"/>
  <c r="G1561" s="1"/>
  <c r="G1562" s="1"/>
  <c r="G1563" s="1"/>
  <c r="G1564" s="1"/>
  <c r="G1565" s="1"/>
  <c r="G1566" s="1"/>
  <c r="G1567" s="1"/>
  <c r="G1568" s="1"/>
  <c r="G1569" s="1"/>
  <c r="G1570" s="1"/>
  <c r="G1571" s="1"/>
  <c r="G1572" s="1"/>
  <c r="G1573" s="1"/>
  <c r="G1574" s="1"/>
  <c r="G1575" s="1"/>
  <c r="G1576" s="1"/>
  <c r="G1577" s="1"/>
  <c r="G1578" s="1"/>
  <c r="G1579" s="1"/>
  <c r="G1580" s="1"/>
  <c r="G1581" s="1"/>
  <c r="G1582" s="1"/>
  <c r="G1583" s="1"/>
  <c r="G1584" s="1"/>
  <c r="G1585" s="1"/>
  <c r="G1586" s="1"/>
  <c r="G1587" s="1"/>
  <c r="G1588" s="1"/>
  <c r="G1589" s="1"/>
  <c r="G1590" s="1"/>
  <c r="G1591" s="1"/>
  <c r="G1592" s="1"/>
  <c r="G1593" s="1"/>
  <c r="G1594" s="1"/>
  <c r="G1595" s="1"/>
  <c r="G1596" s="1"/>
  <c r="G1597" s="1"/>
  <c r="G1598" s="1"/>
  <c r="G1599" s="1"/>
  <c r="G1600" s="1"/>
  <c r="G1601" s="1"/>
  <c r="G1602" s="1"/>
  <c r="G1603" s="1"/>
  <c r="G1604" s="1"/>
  <c r="G1605" s="1"/>
  <c r="G1606" s="1"/>
  <c r="G1607" s="1"/>
  <c r="G1608" s="1"/>
  <c r="G1609" s="1"/>
  <c r="G1610" s="1"/>
  <c r="G1611" s="1"/>
  <c r="G1612" s="1"/>
  <c r="G1613" s="1"/>
  <c r="AW999"/>
  <c r="BQ999"/>
  <c r="AB998"/>
  <c r="AB999" s="1"/>
  <c r="AB1000" s="1"/>
  <c r="AB1001" s="1"/>
  <c r="AB1002" s="1"/>
  <c r="AB1003" s="1"/>
  <c r="AB1004" s="1"/>
  <c r="AB1005" s="1"/>
  <c r="AB1006" s="1"/>
  <c r="AB1007" s="1"/>
  <c r="AB1008" s="1"/>
  <c r="AB1009" s="1"/>
  <c r="AB1010" s="1"/>
  <c r="AB1011" s="1"/>
  <c r="AB1012" s="1"/>
  <c r="AB1013" s="1"/>
  <c r="AB1014" s="1"/>
  <c r="AB1015" s="1"/>
  <c r="AB1016" s="1"/>
  <c r="AB1017" s="1"/>
  <c r="AB1018" s="1"/>
  <c r="AB1019" s="1"/>
  <c r="AB1020" s="1"/>
  <c r="AB1021" s="1"/>
  <c r="AB1022" s="1"/>
  <c r="AB1023" s="1"/>
  <c r="AB1024" s="1"/>
  <c r="AB1025" s="1"/>
  <c r="AB1026" s="1"/>
  <c r="AB1027" s="1"/>
  <c r="AB1028" s="1"/>
  <c r="AB1029" s="1"/>
  <c r="AB1030" s="1"/>
  <c r="AB1031" s="1"/>
  <c r="AB1032" s="1"/>
  <c r="AB995"/>
  <c r="AB996" s="1"/>
  <c r="AB997" s="1"/>
  <c r="C1520"/>
  <c r="B1520"/>
  <c r="A1519"/>
  <c r="C4" i="3"/>
  <c r="C5" s="1"/>
  <c r="C6" s="1"/>
  <c r="C7" s="1"/>
  <c r="C8" s="1"/>
  <c r="C9" s="1"/>
  <c r="C10" s="1"/>
  <c r="C11" s="1"/>
  <c r="C12" s="1"/>
  <c r="C13" s="1"/>
  <c r="C15" s="1"/>
  <c r="C16" s="1"/>
  <c r="C17" s="1"/>
  <c r="C18" s="1"/>
  <c r="C19" s="1"/>
  <c r="C20" s="1"/>
  <c r="C21" s="1"/>
  <c r="C22" s="1"/>
  <c r="C23" s="1"/>
  <c r="C24" s="1"/>
  <c r="C25" s="1"/>
  <c r="C27" s="1"/>
  <c r="C28" s="1"/>
  <c r="C29" s="1"/>
  <c r="C30" s="1"/>
  <c r="C31" s="1"/>
  <c r="C32" s="1"/>
  <c r="C33" s="1"/>
  <c r="C34" s="1"/>
  <c r="C35" s="1"/>
  <c r="C36" s="1"/>
  <c r="C37" s="1"/>
  <c r="C39" s="1"/>
  <c r="C40" s="1"/>
  <c r="C41" s="1"/>
  <c r="C42" s="1"/>
  <c r="C43" s="1"/>
  <c r="C44" s="1"/>
  <c r="C45" s="1"/>
  <c r="C46" s="1"/>
  <c r="C47" s="1"/>
  <c r="C48" s="1"/>
  <c r="C49" s="1"/>
  <c r="C51" s="1"/>
  <c r="C52" s="1"/>
  <c r="C53" s="1"/>
  <c r="C54" s="1"/>
  <c r="C55" s="1"/>
  <c r="C56" s="1"/>
  <c r="C57" s="1"/>
  <c r="C58" s="1"/>
  <c r="C59" s="1"/>
  <c r="C60" s="1"/>
  <c r="C61" s="1"/>
  <c r="B4"/>
  <c r="B5" s="1"/>
  <c r="B6" s="1"/>
  <c r="B7" s="1"/>
  <c r="B8" s="1"/>
  <c r="B9" s="1"/>
  <c r="B10" s="1"/>
  <c r="B11" s="1"/>
  <c r="B13" s="1"/>
  <c r="B14" s="1"/>
  <c r="B15" s="1"/>
  <c r="B16" s="1"/>
  <c r="B17" s="1"/>
  <c r="B18" s="1"/>
  <c r="B19" s="1"/>
  <c r="B20" s="1"/>
  <c r="B21" s="1"/>
  <c r="B23" s="1"/>
  <c r="B24" s="1"/>
  <c r="B25" s="1"/>
  <c r="B26" s="1"/>
  <c r="B27" s="1"/>
  <c r="B28" s="1"/>
  <c r="B29" s="1"/>
  <c r="B30" s="1"/>
  <c r="B31" s="1"/>
  <c r="B33" s="1"/>
  <c r="B34" s="1"/>
  <c r="B35" s="1"/>
  <c r="B36" s="1"/>
  <c r="B37" s="1"/>
  <c r="B38" s="1"/>
  <c r="B39" s="1"/>
  <c r="B40" s="1"/>
  <c r="B41" s="1"/>
  <c r="B43" s="1"/>
  <c r="B44" s="1"/>
  <c r="B45" s="1"/>
  <c r="B46" s="1"/>
  <c r="B47" s="1"/>
  <c r="B48" s="1"/>
  <c r="B49" s="1"/>
  <c r="B50" s="1"/>
  <c r="B51" s="1"/>
  <c r="B53" s="1"/>
  <c r="B54" s="1"/>
  <c r="B55" s="1"/>
  <c r="B56" s="1"/>
  <c r="B57" s="1"/>
  <c r="B58" s="1"/>
  <c r="B59" s="1"/>
  <c r="B60" s="1"/>
  <c r="B61" s="1"/>
  <c r="C3"/>
  <c r="B3"/>
  <c r="R1732" i="1"/>
  <c r="E1736"/>
  <c r="E1735" s="1"/>
  <c r="E1734" s="1"/>
  <c r="E1733" s="1"/>
  <c r="E1732" s="1"/>
  <c r="D1736"/>
  <c r="D1735" s="1"/>
  <c r="D1734" s="1"/>
  <c r="D1733" s="1"/>
  <c r="D1732" s="1"/>
  <c r="E1738"/>
  <c r="E1739" s="1"/>
  <c r="E1740" s="1"/>
  <c r="E1741" s="1"/>
  <c r="E1742" s="1"/>
  <c r="E1743" s="1"/>
  <c r="E1744" s="1"/>
  <c r="E1745" s="1"/>
  <c r="E1746" s="1"/>
  <c r="D1738"/>
  <c r="D1739" s="1"/>
  <c r="D1740" s="1"/>
  <c r="D1741" s="1"/>
  <c r="D1742" s="1"/>
  <c r="D1743" s="1"/>
  <c r="D1744" s="1"/>
  <c r="D1745" s="1"/>
  <c r="D1746" s="1"/>
  <c r="BD3"/>
  <c r="BE3" s="1"/>
  <c r="BF3" s="1"/>
  <c r="BG3" s="1"/>
  <c r="BH3" s="1"/>
  <c r="BI3" s="1"/>
  <c r="BJ3" s="1"/>
  <c r="BK3" s="1"/>
  <c r="BL3" s="1"/>
  <c r="AZ3" s="1"/>
  <c r="BA3" s="1"/>
  <c r="BB3" s="1"/>
  <c r="BC3" s="1"/>
  <c r="T6"/>
  <c r="S7"/>
  <c r="T7"/>
  <c r="S9"/>
  <c r="T9"/>
  <c r="S10"/>
  <c r="T10"/>
  <c r="BE765"/>
  <c r="BF765" s="1"/>
  <c r="BG765" s="1"/>
  <c r="BH765" s="1"/>
  <c r="BI765" s="1"/>
  <c r="BJ765" s="1"/>
  <c r="BK765" s="1"/>
  <c r="BL765" s="1"/>
  <c r="AZ766" s="1"/>
  <c r="V891"/>
  <c r="T892"/>
  <c r="V892"/>
  <c r="T893"/>
  <c r="V893"/>
  <c r="T894"/>
  <c r="V894"/>
  <c r="T895"/>
  <c r="V895"/>
  <c r="T896"/>
  <c r="V896"/>
  <c r="T897"/>
  <c r="V897"/>
  <c r="T898"/>
  <c r="V898"/>
  <c r="T899"/>
  <c r="V899"/>
  <c r="T900"/>
  <c r="V900"/>
  <c r="T901"/>
  <c r="V901"/>
  <c r="T902"/>
  <c r="V902"/>
  <c r="T903"/>
  <c r="V903"/>
  <c r="T904"/>
  <c r="V904"/>
  <c r="T905"/>
  <c r="V905"/>
  <c r="T906"/>
  <c r="V906"/>
  <c r="T907"/>
  <c r="V907"/>
  <c r="T908"/>
  <c r="V908"/>
  <c r="T909"/>
  <c r="V909"/>
  <c r="T910"/>
  <c r="V910"/>
  <c r="T911"/>
  <c r="V911"/>
  <c r="T912"/>
  <c r="V912"/>
  <c r="R913"/>
  <c r="R914" s="1"/>
  <c r="R915" s="1"/>
  <c r="R916" s="1"/>
  <c r="R917" s="1"/>
  <c r="R918" s="1"/>
  <c r="R919" s="1"/>
  <c r="R920" s="1"/>
  <c r="R921" s="1"/>
  <c r="R922" s="1"/>
  <c r="R923" s="1"/>
  <c r="R924" s="1"/>
  <c r="R925" s="1"/>
  <c r="R926" s="1"/>
  <c r="R927" s="1"/>
  <c r="R928" s="1"/>
  <c r="R929" s="1"/>
  <c r="R930" s="1"/>
  <c r="R931" s="1"/>
  <c r="R932" s="1"/>
  <c r="R933" s="1"/>
  <c r="R934" s="1"/>
  <c r="R935" s="1"/>
  <c r="R936" s="1"/>
  <c r="R937" s="1"/>
  <c r="R938" s="1"/>
  <c r="R939" s="1"/>
  <c r="R940" s="1"/>
  <c r="R941" s="1"/>
  <c r="R942" s="1"/>
  <c r="R943" s="1"/>
  <c r="R944" s="1"/>
  <c r="R945" s="1"/>
  <c r="R946" s="1"/>
  <c r="R947" s="1"/>
  <c r="R948" s="1"/>
  <c r="R949" s="1"/>
  <c r="R950" s="1"/>
  <c r="R951" s="1"/>
  <c r="R952" s="1"/>
  <c r="R953" s="1"/>
  <c r="R954" s="1"/>
  <c r="R955" s="1"/>
  <c r="R956" s="1"/>
  <c r="R957" s="1"/>
  <c r="R958" s="1"/>
  <c r="R959" s="1"/>
  <c r="R960" s="1"/>
  <c r="R961" s="1"/>
  <c r="R962" s="1"/>
  <c r="R963" s="1"/>
  <c r="R964" s="1"/>
  <c r="R965" s="1"/>
  <c r="R966" s="1"/>
  <c r="R967" s="1"/>
  <c r="R968" s="1"/>
  <c r="R969" s="1"/>
  <c r="R970" s="1"/>
  <c r="R971" s="1"/>
  <c r="R972" s="1"/>
  <c r="R973" s="1"/>
  <c r="R974" s="1"/>
  <c r="R975" s="1"/>
  <c r="R976" s="1"/>
  <c r="R977" s="1"/>
  <c r="R978" s="1"/>
  <c r="R979" s="1"/>
  <c r="R980" s="1"/>
  <c r="R981" s="1"/>
  <c r="R982" s="1"/>
  <c r="X921"/>
  <c r="X922"/>
  <c r="X923" s="1"/>
  <c r="X924" s="1"/>
  <c r="X925" s="1"/>
  <c r="X926" s="1"/>
  <c r="X927" s="1"/>
  <c r="X928" s="1"/>
  <c r="X929" s="1"/>
  <c r="X930" s="1"/>
  <c r="X931" s="1"/>
  <c r="X932" s="1"/>
  <c r="X933" s="1"/>
  <c r="X934" s="1"/>
  <c r="X935" s="1"/>
  <c r="X936" s="1"/>
  <c r="X937" s="1"/>
  <c r="X938" s="1"/>
  <c r="X939" s="1"/>
  <c r="X940" s="1"/>
  <c r="X941" s="1"/>
  <c r="X942" s="1"/>
  <c r="X943" s="1"/>
  <c r="X944" s="1"/>
  <c r="X945" s="1"/>
  <c r="X946" s="1"/>
  <c r="X947" s="1"/>
  <c r="X948" s="1"/>
  <c r="X949" s="1"/>
  <c r="X950" s="1"/>
  <c r="X951" s="1"/>
  <c r="X952" s="1"/>
  <c r="X953" s="1"/>
  <c r="X954" s="1"/>
  <c r="X955" s="1"/>
  <c r="X956" s="1"/>
  <c r="X957" s="1"/>
  <c r="AH941"/>
  <c r="AH944"/>
  <c r="AH945"/>
  <c r="AH946" s="1"/>
  <c r="AH947" s="1"/>
  <c r="AH948" s="1"/>
  <c r="AH949" s="1"/>
  <c r="S948"/>
  <c r="S947" s="1"/>
  <c r="S946" s="1"/>
  <c r="S945" s="1"/>
  <c r="S944" s="1"/>
  <c r="S943" s="1"/>
  <c r="S942" s="1"/>
  <c r="S941" s="1"/>
  <c r="S940" s="1"/>
  <c r="S939" s="1"/>
  <c r="S938" s="1"/>
  <c r="S937" s="1"/>
  <c r="S936" s="1"/>
  <c r="S935" s="1"/>
  <c r="S934" s="1"/>
  <c r="S933" s="1"/>
  <c r="S932" s="1"/>
  <c r="S931" s="1"/>
  <c r="S930" s="1"/>
  <c r="S929" s="1"/>
  <c r="S928" s="1"/>
  <c r="S927" s="1"/>
  <c r="S926" s="1"/>
  <c r="S925" s="1"/>
  <c r="S924" s="1"/>
  <c r="S923" s="1"/>
  <c r="S922" s="1"/>
  <c r="S921" s="1"/>
  <c r="S920" s="1"/>
  <c r="S919" s="1"/>
  <c r="S918" s="1"/>
  <c r="S917" s="1"/>
  <c r="S916" s="1"/>
  <c r="S915" s="1"/>
  <c r="S914" s="1"/>
  <c r="S913" s="1"/>
  <c r="S950"/>
  <c r="S951" s="1"/>
  <c r="S952" s="1"/>
  <c r="S953" s="1"/>
  <c r="S954" s="1"/>
  <c r="S955" s="1"/>
  <c r="S956" s="1"/>
  <c r="S957" s="1"/>
  <c r="S958" s="1"/>
  <c r="S959" s="1"/>
  <c r="S960" s="1"/>
  <c r="S961" s="1"/>
  <c r="S962" s="1"/>
  <c r="S963" s="1"/>
  <c r="S964" s="1"/>
  <c r="S965" s="1"/>
  <c r="S966" s="1"/>
  <c r="S967" s="1"/>
  <c r="S968" s="1"/>
  <c r="S969" s="1"/>
  <c r="S970" s="1"/>
  <c r="S971" s="1"/>
  <c r="S972" s="1"/>
  <c r="S973" s="1"/>
  <c r="S974" s="1"/>
  <c r="S975" s="1"/>
  <c r="S976" s="1"/>
  <c r="S977" s="1"/>
  <c r="S978" s="1"/>
  <c r="S979" s="1"/>
  <c r="S980" s="1"/>
  <c r="S981" s="1"/>
  <c r="S982" s="1"/>
  <c r="T958"/>
  <c r="V958"/>
  <c r="V959" s="1"/>
  <c r="V960" s="1"/>
  <c r="W958"/>
  <c r="T959"/>
  <c r="W959"/>
  <c r="AL959"/>
  <c r="T960"/>
  <c r="W960"/>
  <c r="AL960"/>
  <c r="T961"/>
  <c r="X961"/>
  <c r="Y961"/>
  <c r="AL961"/>
  <c r="T962"/>
  <c r="T963" s="1"/>
  <c r="T964" s="1"/>
  <c r="X962"/>
  <c r="X963" s="1"/>
  <c r="X964" s="1"/>
  <c r="X965" s="1"/>
  <c r="Y962"/>
  <c r="Y963" s="1"/>
  <c r="Y964" s="1"/>
  <c r="Y965" s="1"/>
  <c r="AL962"/>
  <c r="AL963"/>
  <c r="AL964" s="1"/>
  <c r="F965"/>
  <c r="H965"/>
  <c r="H964" s="1"/>
  <c r="F964" s="1"/>
  <c r="I965"/>
  <c r="J965"/>
  <c r="K965"/>
  <c r="V965"/>
  <c r="V966" s="1"/>
  <c r="V967" s="1"/>
  <c r="V968" s="1"/>
  <c r="V969" s="1"/>
  <c r="V970" s="1"/>
  <c r="V971" s="1"/>
  <c r="V972" s="1"/>
  <c r="V973" s="1"/>
  <c r="V974" s="1"/>
  <c r="V975" s="1"/>
  <c r="V976" s="1"/>
  <c r="V977" s="1"/>
  <c r="V978" s="1"/>
  <c r="V979" s="1"/>
  <c r="V980" s="1"/>
  <c r="V981" s="1"/>
  <c r="V982" s="1"/>
  <c r="V983" s="1"/>
  <c r="V984" s="1"/>
  <c r="V985" s="1"/>
  <c r="V986" s="1"/>
  <c r="V987" s="1"/>
  <c r="V988" s="1"/>
  <c r="V989" s="1"/>
  <c r="V990" s="1"/>
  <c r="V991" s="1"/>
  <c r="V992" s="1"/>
  <c r="AH965"/>
  <c r="AL965"/>
  <c r="AL966" s="1"/>
  <c r="AL967" s="1"/>
  <c r="AL968" s="1"/>
  <c r="AL969" s="1"/>
  <c r="AL970" s="1"/>
  <c r="AL971" s="1"/>
  <c r="AL972" s="1"/>
  <c r="AL973" s="1"/>
  <c r="AL974" s="1"/>
  <c r="AL975" s="1"/>
  <c r="AL976" s="1"/>
  <c r="AL977" s="1"/>
  <c r="AL978" s="1"/>
  <c r="AL979" s="1"/>
  <c r="AL980" s="1"/>
  <c r="AL981" s="1"/>
  <c r="AL982" s="1"/>
  <c r="AL983" s="1"/>
  <c r="AL984" s="1"/>
  <c r="AL985" s="1"/>
  <c r="AL986" s="1"/>
  <c r="AL987" s="1"/>
  <c r="AL988" s="1"/>
  <c r="AL989" s="1"/>
  <c r="AL990" s="1"/>
  <c r="AL991" s="1"/>
  <c r="AL992" s="1"/>
  <c r="AL993" s="1"/>
  <c r="AL994" s="1"/>
  <c r="AL995" s="1"/>
  <c r="AL996" s="1"/>
  <c r="AL997" s="1"/>
  <c r="AL998" s="1"/>
  <c r="AL999" s="1"/>
  <c r="AL1000" s="1"/>
  <c r="AL1001" s="1"/>
  <c r="AL1002" s="1"/>
  <c r="AL1003" s="1"/>
  <c r="AL1004" s="1"/>
  <c r="AL1005" s="1"/>
  <c r="AL1006" s="1"/>
  <c r="AL1007" s="1"/>
  <c r="AL1008" s="1"/>
  <c r="AL1009" s="1"/>
  <c r="AL1010" s="1"/>
  <c r="AL1011" s="1"/>
  <c r="AL1012" s="1"/>
  <c r="AL1013" s="1"/>
  <c r="AL1014" s="1"/>
  <c r="AL1015" s="1"/>
  <c r="AL1016" s="1"/>
  <c r="AL1017" s="1"/>
  <c r="AL1018" s="1"/>
  <c r="AL1019" s="1"/>
  <c r="AL1020" s="1"/>
  <c r="AL1021" s="1"/>
  <c r="AL1022" s="1"/>
  <c r="AL1023" s="1"/>
  <c r="AL1024" s="1"/>
  <c r="AL1025" s="1"/>
  <c r="AL1026" s="1"/>
  <c r="AL1027" s="1"/>
  <c r="AL1028" s="1"/>
  <c r="AL1029" s="1"/>
  <c r="AL1030" s="1"/>
  <c r="AL1031" s="1"/>
  <c r="AL1032" s="1"/>
  <c r="AL1033" s="1"/>
  <c r="AL1034" s="1"/>
  <c r="AL1035" s="1"/>
  <c r="AL1036" s="1"/>
  <c r="AL1037" s="1"/>
  <c r="AL1038" s="1"/>
  <c r="AL1039" s="1"/>
  <c r="AL1040" s="1"/>
  <c r="AL1041" s="1"/>
  <c r="AL1042" s="1"/>
  <c r="AL1043" s="1"/>
  <c r="AL1044" s="1"/>
  <c r="AL1045" s="1"/>
  <c r="AL1046" s="1"/>
  <c r="AL1047" s="1"/>
  <c r="AL1048" s="1"/>
  <c r="AL1049" s="1"/>
  <c r="AL1050" s="1"/>
  <c r="AL1051" s="1"/>
  <c r="AL1052" s="1"/>
  <c r="AL1053" s="1"/>
  <c r="AL1054" s="1"/>
  <c r="AL1055" s="1"/>
  <c r="AL1056" s="1"/>
  <c r="AL1057" s="1"/>
  <c r="AL1058" s="1"/>
  <c r="AL1059" s="1"/>
  <c r="AL1060" s="1"/>
  <c r="AL1061" s="1"/>
  <c r="AL1062" s="1"/>
  <c r="AL1063" s="1"/>
  <c r="AL1064" s="1"/>
  <c r="AL1065" s="1"/>
  <c r="AL1066" s="1"/>
  <c r="AL1067" s="1"/>
  <c r="AL1068" s="1"/>
  <c r="AL1069" s="1"/>
  <c r="AL1070" s="1"/>
  <c r="AL1071" s="1"/>
  <c r="AL1072" s="1"/>
  <c r="AL1073" s="1"/>
  <c r="AL1074" s="1"/>
  <c r="AL1075" s="1"/>
  <c r="AL1076" s="1"/>
  <c r="AL1077" s="1"/>
  <c r="AL1078" s="1"/>
  <c r="AL1079" s="1"/>
  <c r="AL1080" s="1"/>
  <c r="AL1081" s="1"/>
  <c r="AL1082" s="1"/>
  <c r="AL1083" s="1"/>
  <c r="AL1084" s="1"/>
  <c r="AL1085" s="1"/>
  <c r="AL1086" s="1"/>
  <c r="AL1087" s="1"/>
  <c r="AL1088" s="1"/>
  <c r="AL1089" s="1"/>
  <c r="AL1090" s="1"/>
  <c r="AL1091" s="1"/>
  <c r="AL1092" s="1"/>
  <c r="AL1093" s="1"/>
  <c r="AL1094" s="1"/>
  <c r="AL1095" s="1"/>
  <c r="AL1096" s="1"/>
  <c r="AL1097" s="1"/>
  <c r="AL1098" s="1"/>
  <c r="AL1099" s="1"/>
  <c r="AL1100" s="1"/>
  <c r="AL1101" s="1"/>
  <c r="AL1102" s="1"/>
  <c r="AL1103" s="1"/>
  <c r="AL1104" s="1"/>
  <c r="AL1105" s="1"/>
  <c r="AL1106" s="1"/>
  <c r="AL1107" s="1"/>
  <c r="AL1108" s="1"/>
  <c r="AL1109" s="1"/>
  <c r="AL1110" s="1"/>
  <c r="AL1111" s="1"/>
  <c r="AL1112" s="1"/>
  <c r="AL1113" s="1"/>
  <c r="AL1114" s="1"/>
  <c r="AL1115" s="1"/>
  <c r="AL1116" s="1"/>
  <c r="AL1117" s="1"/>
  <c r="AL1118" s="1"/>
  <c r="AL1119" s="1"/>
  <c r="AL1120" s="1"/>
  <c r="AL1121" s="1"/>
  <c r="AL1122" s="1"/>
  <c r="AL1123" s="1"/>
  <c r="AL1124" s="1"/>
  <c r="AL1125" s="1"/>
  <c r="AL1126" s="1"/>
  <c r="AL1127" s="1"/>
  <c r="AL1128" s="1"/>
  <c r="AL1129" s="1"/>
  <c r="AL1130" s="1"/>
  <c r="AL1131" s="1"/>
  <c r="AL1132" s="1"/>
  <c r="AL1133" s="1"/>
  <c r="AL1134" s="1"/>
  <c r="AL1135" s="1"/>
  <c r="AL1136" s="1"/>
  <c r="AL1137" s="1"/>
  <c r="AL1138" s="1"/>
  <c r="AL1139" s="1"/>
  <c r="AL1140" s="1"/>
  <c r="AL1141" s="1"/>
  <c r="AL1142" s="1"/>
  <c r="AL1143" s="1"/>
  <c r="AL1144" s="1"/>
  <c r="AL1145" s="1"/>
  <c r="AL1146" s="1"/>
  <c r="AL1147" s="1"/>
  <c r="AL1148" s="1"/>
  <c r="AL1149" s="1"/>
  <c r="AL1150" s="1"/>
  <c r="AL1151" s="1"/>
  <c r="AL1152" s="1"/>
  <c r="AL1153" s="1"/>
  <c r="AL1154" s="1"/>
  <c r="AL1155" s="1"/>
  <c r="AL1156" s="1"/>
  <c r="AL1157" s="1"/>
  <c r="AL1158" s="1"/>
  <c r="AL1159" s="1"/>
  <c r="AL1160" s="1"/>
  <c r="AL1161" s="1"/>
  <c r="AL1162" s="1"/>
  <c r="AL1163" s="1"/>
  <c r="AL1164" s="1"/>
  <c r="AL1165" s="1"/>
  <c r="AL1166" s="1"/>
  <c r="AL1167" s="1"/>
  <c r="AL1168" s="1"/>
  <c r="AL1169" s="1"/>
  <c r="AL1170" s="1"/>
  <c r="AL1171" s="1"/>
  <c r="AL1172" s="1"/>
  <c r="AL1173" s="1"/>
  <c r="AL1174" s="1"/>
  <c r="AL1175" s="1"/>
  <c r="AL1176" s="1"/>
  <c r="AL1177" s="1"/>
  <c r="AL1178" s="1"/>
  <c r="AL1179" s="1"/>
  <c r="AL1180" s="1"/>
  <c r="AL1181" s="1"/>
  <c r="AL1182" s="1"/>
  <c r="AL1183" s="1"/>
  <c r="AL1184" s="1"/>
  <c r="AL1185" s="1"/>
  <c r="AL1186" s="1"/>
  <c r="F966"/>
  <c r="I966"/>
  <c r="J966"/>
  <c r="K966"/>
  <c r="Z966"/>
  <c r="AA966"/>
  <c r="AC966"/>
  <c r="AD966"/>
  <c r="AD967" s="1"/>
  <c r="AH966"/>
  <c r="H967"/>
  <c r="J967" s="1"/>
  <c r="AC967"/>
  <c r="AC968" s="1"/>
  <c r="AC969" s="1"/>
  <c r="AC970" s="1"/>
  <c r="AC971" s="1"/>
  <c r="AC972" s="1"/>
  <c r="AC973" s="1"/>
  <c r="AC974" s="1"/>
  <c r="AC975" s="1"/>
  <c r="AC976" s="1"/>
  <c r="AC977" s="1"/>
  <c r="AC978" s="1"/>
  <c r="AC979" s="1"/>
  <c r="AC980" s="1"/>
  <c r="AC981" s="1"/>
  <c r="AC982" s="1"/>
  <c r="AC983" s="1"/>
  <c r="AH967"/>
  <c r="AH968" s="1"/>
  <c r="AH969" s="1"/>
  <c r="AH970" s="1"/>
  <c r="AD968"/>
  <c r="AD969" s="1"/>
  <c r="AF969"/>
  <c r="AF970" s="1"/>
  <c r="AG969"/>
  <c r="AD970"/>
  <c r="AD971" s="1"/>
  <c r="AD972" s="1"/>
  <c r="AD973" s="1"/>
  <c r="AD974" s="1"/>
  <c r="AD975" s="1"/>
  <c r="AD976" s="1"/>
  <c r="AG970"/>
  <c r="AG971" s="1"/>
  <c r="AG972" s="1"/>
  <c r="AG973" s="1"/>
  <c r="AG974" s="1"/>
  <c r="AG975" s="1"/>
  <c r="AG976" s="1"/>
  <c r="AF971"/>
  <c r="AF972" s="1"/>
  <c r="AF973" s="1"/>
  <c r="AF974" s="1"/>
  <c r="AF975" s="1"/>
  <c r="AF976" s="1"/>
  <c r="AF977" s="1"/>
  <c r="AF978" s="1"/>
  <c r="AF979" s="1"/>
  <c r="AF980" s="1"/>
  <c r="AF981" s="1"/>
  <c r="AF982" s="1"/>
  <c r="AF983" s="1"/>
  <c r="AD977"/>
  <c r="AD978" s="1"/>
  <c r="AD979" s="1"/>
  <c r="AD980" s="1"/>
  <c r="AD981" s="1"/>
  <c r="AD982" s="1"/>
  <c r="AD983" s="1"/>
  <c r="AG977"/>
  <c r="AG978" s="1"/>
  <c r="AG979"/>
  <c r="AG980" s="1"/>
  <c r="AG981" s="1"/>
  <c r="AG982" s="1"/>
  <c r="AG983" s="1"/>
  <c r="AH982"/>
  <c r="X983"/>
  <c r="X984" s="1"/>
  <c r="Y983"/>
  <c r="AH983"/>
  <c r="AH984" s="1"/>
  <c r="AH985" s="1"/>
  <c r="AH986" s="1"/>
  <c r="AH987" s="1"/>
  <c r="T984"/>
  <c r="U984"/>
  <c r="U985" s="1"/>
  <c r="U986" s="1"/>
  <c r="U987" s="1"/>
  <c r="U988" s="1"/>
  <c r="U989" s="1"/>
  <c r="U990" s="1"/>
  <c r="U991" s="1"/>
  <c r="U992" s="1"/>
  <c r="T985"/>
  <c r="T986" s="1"/>
  <c r="T987" s="1"/>
  <c r="T988" s="1"/>
  <c r="T989" s="1"/>
  <c r="T990" s="1"/>
  <c r="T991" s="1"/>
  <c r="T992" s="1"/>
  <c r="T993" s="1"/>
  <c r="AQ985"/>
  <c r="AQ986" s="1"/>
  <c r="AQ987" s="1"/>
  <c r="AQ988" s="1"/>
  <c r="AQ989" s="1"/>
  <c r="AQ990" s="1"/>
  <c r="AQ991" s="1"/>
  <c r="AQ992" s="1"/>
  <c r="W986"/>
  <c r="W985" s="1"/>
  <c r="W984" s="1"/>
  <c r="W983" s="1"/>
  <c r="W982" s="1"/>
  <c r="W981" s="1"/>
  <c r="W980" s="1"/>
  <c r="W979" s="1"/>
  <c r="W978" s="1"/>
  <c r="W977" s="1"/>
  <c r="X988"/>
  <c r="Y988"/>
  <c r="Y989" s="1"/>
  <c r="Y990" s="1"/>
  <c r="Y991" s="1"/>
  <c r="Y992" s="1"/>
  <c r="Y993" s="1"/>
  <c r="Y994" s="1"/>
  <c r="X989"/>
  <c r="X990" s="1"/>
  <c r="X991" s="1"/>
  <c r="X992" s="1"/>
  <c r="X993" s="1"/>
  <c r="X994" s="1"/>
  <c r="Q995"/>
  <c r="AD995"/>
  <c r="AE995"/>
  <c r="AA996"/>
  <c r="AC996"/>
  <c r="AA997"/>
  <c r="AC997"/>
  <c r="AA998"/>
  <c r="AC998"/>
  <c r="AR998"/>
  <c r="AR1005" s="1"/>
  <c r="AR1012" s="1"/>
  <c r="AR1019" s="1"/>
  <c r="AR1026" s="1"/>
  <c r="AR1033" s="1"/>
  <c r="AS998"/>
  <c r="AS999" s="1"/>
  <c r="AS1000" s="1"/>
  <c r="AS1001" s="1"/>
  <c r="AS1002" s="1"/>
  <c r="AS1003" s="1"/>
  <c r="AS1004" s="1"/>
  <c r="AS1005" s="1"/>
  <c r="AS1006" s="1"/>
  <c r="AS1007" s="1"/>
  <c r="AS1008" s="1"/>
  <c r="AS1009" s="1"/>
  <c r="AS1010" s="1"/>
  <c r="AS1011" s="1"/>
  <c r="AS1012" s="1"/>
  <c r="AS1013" s="1"/>
  <c r="AS1014" s="1"/>
  <c r="AS1015" s="1"/>
  <c r="AS1016" s="1"/>
  <c r="AS1017" s="1"/>
  <c r="AS1018" s="1"/>
  <c r="AS1019" s="1"/>
  <c r="AS1020" s="1"/>
  <c r="AS1021" s="1"/>
  <c r="AS1022" s="1"/>
  <c r="AS1023" s="1"/>
  <c r="AS1024" s="1"/>
  <c r="AS1025" s="1"/>
  <c r="AS1026" s="1"/>
  <c r="AS1027" s="1"/>
  <c r="AS1028" s="1"/>
  <c r="AS1029" s="1"/>
  <c r="AS1030" s="1"/>
  <c r="AS1031" s="1"/>
  <c r="AS1032" s="1"/>
  <c r="AS1033" s="1"/>
  <c r="AA999"/>
  <c r="AA1000" s="1"/>
  <c r="AA1001" s="1"/>
  <c r="AA1002" s="1"/>
  <c r="AA1003" s="1"/>
  <c r="AA1004" s="1"/>
  <c r="AA1005" s="1"/>
  <c r="AA1006" s="1"/>
  <c r="AA1007" s="1"/>
  <c r="AA1008" s="1"/>
  <c r="AA1009" s="1"/>
  <c r="AA1010" s="1"/>
  <c r="AA1011" s="1"/>
  <c r="AA1012" s="1"/>
  <c r="AA1013" s="1"/>
  <c r="AA1014" s="1"/>
  <c r="AA1015" s="1"/>
  <c r="AA1016" s="1"/>
  <c r="AA1017" s="1"/>
  <c r="AA1018" s="1"/>
  <c r="AA1019" s="1"/>
  <c r="AA1020" s="1"/>
  <c r="AA1021" s="1"/>
  <c r="AA1022" s="1"/>
  <c r="AA1023" s="1"/>
  <c r="AA1024" s="1"/>
  <c r="AA1025" s="1"/>
  <c r="AA1026" s="1"/>
  <c r="AA1027" s="1"/>
  <c r="AA1028" s="1"/>
  <c r="AA1029" s="1"/>
  <c r="AA1030" s="1"/>
  <c r="AA1031" s="1"/>
  <c r="AA1032" s="1"/>
  <c r="AC999"/>
  <c r="AC1000"/>
  <c r="AC1001" s="1"/>
  <c r="AC1002" s="1"/>
  <c r="AC1003" s="1"/>
  <c r="AC1004" s="1"/>
  <c r="AC1005" s="1"/>
  <c r="AC1006" s="1"/>
  <c r="AC1007" s="1"/>
  <c r="AC1008" s="1"/>
  <c r="AC1009" s="1"/>
  <c r="AC1010" s="1"/>
  <c r="AC1011" s="1"/>
  <c r="AC1012" s="1"/>
  <c r="AC1013" s="1"/>
  <c r="AC1014" s="1"/>
  <c r="AC1015" s="1"/>
  <c r="AC1016" s="1"/>
  <c r="AC1017" s="1"/>
  <c r="AC1018" s="1"/>
  <c r="AC1019" s="1"/>
  <c r="AC1020" s="1"/>
  <c r="AC1021" s="1"/>
  <c r="AC1022" s="1"/>
  <c r="AC1023" s="1"/>
  <c r="AC1024" s="1"/>
  <c r="AC1025" s="1"/>
  <c r="AC1026" s="1"/>
  <c r="AC1027" s="1"/>
  <c r="AC1028" s="1"/>
  <c r="AC1029" s="1"/>
  <c r="AC1030" s="1"/>
  <c r="AC1031" s="1"/>
  <c r="AC1032" s="1"/>
  <c r="AW1000"/>
  <c r="AW1001" s="1"/>
  <c r="AW1002" s="1"/>
  <c r="AW1003" s="1"/>
  <c r="AW1004" s="1"/>
  <c r="AW1005" s="1"/>
  <c r="AW1006" s="1"/>
  <c r="AW1007" s="1"/>
  <c r="AW1008" s="1"/>
  <c r="AW1009" s="1"/>
  <c r="AW1010" s="1"/>
  <c r="AW1011" s="1"/>
  <c r="AW1012" s="1"/>
  <c r="AW1013" s="1"/>
  <c r="AW1014" s="1"/>
  <c r="AW1015" s="1"/>
  <c r="AW1016" s="1"/>
  <c r="AW1017" s="1"/>
  <c r="AW1018" s="1"/>
  <c r="AW1019" s="1"/>
  <c r="AW1020" s="1"/>
  <c r="AW1021" s="1"/>
  <c r="AW1022" s="1"/>
  <c r="AW1023" s="1"/>
  <c r="AW1024" s="1"/>
  <c r="AW1025" s="1"/>
  <c r="AW1026" s="1"/>
  <c r="AW1027" s="1"/>
  <c r="AW1028" s="1"/>
  <c r="AW1029" s="1"/>
  <c r="AW1030" s="1"/>
  <c r="AW1031" s="1"/>
  <c r="AW1032" s="1"/>
  <c r="AW1033" s="1"/>
  <c r="AW1034" s="1"/>
  <c r="AW1035" s="1"/>
  <c r="AW1036" s="1"/>
  <c r="AW1037" s="1"/>
  <c r="AW1038" s="1"/>
  <c r="AW1039" s="1"/>
  <c r="AW1040" s="1"/>
  <c r="AW1041" s="1"/>
  <c r="AW1042" s="1"/>
  <c r="AW1043" s="1"/>
  <c r="AW1044" s="1"/>
  <c r="AW1045" s="1"/>
  <c r="AW1046" s="1"/>
  <c r="AW1047" s="1"/>
  <c r="AW1048" s="1"/>
  <c r="AW1049" s="1"/>
  <c r="AW1050" s="1"/>
  <c r="AW1051" s="1"/>
  <c r="AW1052" s="1"/>
  <c r="AW1053" s="1"/>
  <c r="AW1054" s="1"/>
  <c r="AW1055" s="1"/>
  <c r="AW1056" s="1"/>
  <c r="AW1057" s="1"/>
  <c r="AW1058" s="1"/>
  <c r="AW1059" s="1"/>
  <c r="AW1060" s="1"/>
  <c r="AW1061" s="1"/>
  <c r="AW1062" s="1"/>
  <c r="AW1063" s="1"/>
  <c r="AW1064" s="1"/>
  <c r="AW1065" s="1"/>
  <c r="AW1066" s="1"/>
  <c r="AW1067" s="1"/>
  <c r="AW1068" s="1"/>
  <c r="AW1069" s="1"/>
  <c r="AW1070" s="1"/>
  <c r="AW1071" s="1"/>
  <c r="AW1072" s="1"/>
  <c r="AW1073" s="1"/>
  <c r="AW1074" s="1"/>
  <c r="AW1075" s="1"/>
  <c r="AW1076" s="1"/>
  <c r="AW1077" s="1"/>
  <c r="AW1078" s="1"/>
  <c r="AW1079" s="1"/>
  <c r="AW1080" s="1"/>
  <c r="AW1081" s="1"/>
  <c r="AW1082" s="1"/>
  <c r="AW1083" s="1"/>
  <c r="AW1084" s="1"/>
  <c r="AW1085" s="1"/>
  <c r="AW1086" s="1"/>
  <c r="AW1087" s="1"/>
  <c r="AW1088" s="1"/>
  <c r="AW1089" s="1"/>
  <c r="AW1090" s="1"/>
  <c r="AW1091" s="1"/>
  <c r="AW1092" s="1"/>
  <c r="AW1093" s="1"/>
  <c r="AW1094" s="1"/>
  <c r="AW1095" s="1"/>
  <c r="AW1096" s="1"/>
  <c r="AW1097" s="1"/>
  <c r="AW1098" s="1"/>
  <c r="AW1099" s="1"/>
  <c r="AW1100" s="1"/>
  <c r="AW1101" s="1"/>
  <c r="AW1102" s="1"/>
  <c r="AW1103" s="1"/>
  <c r="AW1104" s="1"/>
  <c r="AW1105" s="1"/>
  <c r="AW1106" s="1"/>
  <c r="AW1107" s="1"/>
  <c r="AW1108" s="1"/>
  <c r="AW1109" s="1"/>
  <c r="AW1110" s="1"/>
  <c r="AW1111" s="1"/>
  <c r="AW1112" s="1"/>
  <c r="AW1113" s="1"/>
  <c r="AW1114" s="1"/>
  <c r="AW1115" s="1"/>
  <c r="AW1116" s="1"/>
  <c r="AW1117" s="1"/>
  <c r="AW1118" s="1"/>
  <c r="AW1119" s="1"/>
  <c r="AW1120" s="1"/>
  <c r="AW1121" s="1"/>
  <c r="AW1122" s="1"/>
  <c r="AW1123" s="1"/>
  <c r="AW1124" s="1"/>
  <c r="AW1125" s="1"/>
  <c r="AW1126" s="1"/>
  <c r="AW1127" s="1"/>
  <c r="AW1128" s="1"/>
  <c r="AW1129" s="1"/>
  <c r="AW1130" s="1"/>
  <c r="AW1131" s="1"/>
  <c r="AW1132" s="1"/>
  <c r="AW1133" s="1"/>
  <c r="AW1134" s="1"/>
  <c r="AW1135" s="1"/>
  <c r="AW1136" s="1"/>
  <c r="AW1137" s="1"/>
  <c r="AW1138" s="1"/>
  <c r="AW1139" s="1"/>
  <c r="AW1140" s="1"/>
  <c r="AW1141" s="1"/>
  <c r="AW1142" s="1"/>
  <c r="AW1143" s="1"/>
  <c r="AW1144" s="1"/>
  <c r="AW1145" s="1"/>
  <c r="AW1146" s="1"/>
  <c r="AW1147" s="1"/>
  <c r="AW1148" s="1"/>
  <c r="AW1149" s="1"/>
  <c r="AW1150" s="1"/>
  <c r="AW1151" s="1"/>
  <c r="AW1152" s="1"/>
  <c r="AW1153" s="1"/>
  <c r="AW1154" s="1"/>
  <c r="AW1155" s="1"/>
  <c r="AW1156" s="1"/>
  <c r="AW1157" s="1"/>
  <c r="AW1158" s="1"/>
  <c r="AW1159" s="1"/>
  <c r="AW1160" s="1"/>
  <c r="AW1161" s="1"/>
  <c r="AW1162" s="1"/>
  <c r="AW1163" s="1"/>
  <c r="AW1164" s="1"/>
  <c r="AW1165" s="1"/>
  <c r="AW1166" s="1"/>
  <c r="AW1167" s="1"/>
  <c r="AW1168" s="1"/>
  <c r="AW1169" s="1"/>
  <c r="AW1170" s="1"/>
  <c r="AW1171" s="1"/>
  <c r="AW1172" s="1"/>
  <c r="AW1173" s="1"/>
  <c r="AW1174" s="1"/>
  <c r="AW1175" s="1"/>
  <c r="AW1176" s="1"/>
  <c r="AW1177" s="1"/>
  <c r="AW1178" s="1"/>
  <c r="AW1179" s="1"/>
  <c r="AW1180" s="1"/>
  <c r="AW1181" s="1"/>
  <c r="AW1182" s="1"/>
  <c r="AW1183" s="1"/>
  <c r="AW1184" s="1"/>
  <c r="AW1185" s="1"/>
  <c r="AW1186" s="1"/>
  <c r="AW1187" s="1"/>
  <c r="BQ1000"/>
  <c r="BQ1001" s="1"/>
  <c r="BQ1002" s="1"/>
  <c r="BQ1003" s="1"/>
  <c r="AT1004"/>
  <c r="AT1011"/>
  <c r="AT1018" s="1"/>
  <c r="AT1025" s="1"/>
  <c r="AT1032" s="1"/>
  <c r="BE1018"/>
  <c r="BF1018"/>
  <c r="BG1018" s="1"/>
  <c r="BH1018" s="1"/>
  <c r="BI1018" s="1"/>
  <c r="BJ1018" s="1"/>
  <c r="BK1018" s="1"/>
  <c r="BL1018" s="1"/>
  <c r="AZ1019" s="1"/>
  <c r="AE1032"/>
  <c r="AD1033"/>
  <c r="AE1033"/>
  <c r="AE1034" s="1"/>
  <c r="AE1035" s="1"/>
  <c r="AE1036" s="1"/>
  <c r="AE1037" s="1"/>
  <c r="AE1038" s="1"/>
  <c r="AE1039" s="1"/>
  <c r="AE1040" s="1"/>
  <c r="AE1041" s="1"/>
  <c r="AE1042" s="1"/>
  <c r="AE1043" s="1"/>
  <c r="AE1044" s="1"/>
  <c r="AE1045" s="1"/>
  <c r="AE1046" s="1"/>
  <c r="AE1047" s="1"/>
  <c r="AE1048" s="1"/>
  <c r="AE1049" s="1"/>
  <c r="AE1050" s="1"/>
  <c r="AE1051" s="1"/>
  <c r="AE1052" s="1"/>
  <c r="AD1034"/>
  <c r="AD1035" s="1"/>
  <c r="AD1036" s="1"/>
  <c r="AD1037" s="1"/>
  <c r="AD1038" s="1"/>
  <c r="AD1039" s="1"/>
  <c r="AD1040" s="1"/>
  <c r="AD1041" s="1"/>
  <c r="AD1042" s="1"/>
  <c r="AD1043" s="1"/>
  <c r="AD1044" s="1"/>
  <c r="AD1045" s="1"/>
  <c r="AD1046" s="1"/>
  <c r="AD1047" s="1"/>
  <c r="AD1048" s="1"/>
  <c r="AD1049" s="1"/>
  <c r="AD1050" s="1"/>
  <c r="AD1051" s="1"/>
  <c r="AD1052" s="1"/>
  <c r="AD1053" s="1"/>
  <c r="AI1045"/>
  <c r="BO1045"/>
  <c r="BO1044" s="1"/>
  <c r="BO1043" s="1"/>
  <c r="BO1042" s="1"/>
  <c r="BO1041" s="1"/>
  <c r="BO1040" s="1"/>
  <c r="BO1039" s="1"/>
  <c r="BO1038" s="1"/>
  <c r="BO1037" s="1"/>
  <c r="BO1036" s="1"/>
  <c r="BO1035" s="1"/>
  <c r="BO1034" s="1"/>
  <c r="BO1033" s="1"/>
  <c r="BO1032" s="1"/>
  <c r="BO1031" s="1"/>
  <c r="BO1030" s="1"/>
  <c r="BO1029" s="1"/>
  <c r="BO1028" s="1"/>
  <c r="BO1027" s="1"/>
  <c r="BO1026" s="1"/>
  <c r="BO1025" s="1"/>
  <c r="BO1024" s="1"/>
  <c r="BO1023" s="1"/>
  <c r="BO1022" s="1"/>
  <c r="BO1021" s="1"/>
  <c r="BO1020" s="1"/>
  <c r="BO1019" s="1"/>
  <c r="BO1018" s="1"/>
  <c r="AI1046"/>
  <c r="BE1046"/>
  <c r="BF1046" s="1"/>
  <c r="BG1046" s="1"/>
  <c r="BH1046" s="1"/>
  <c r="BI1046" s="1"/>
  <c r="BJ1046" s="1"/>
  <c r="BK1046" s="1"/>
  <c r="BL1046" s="1"/>
  <c r="AZ1047" s="1"/>
  <c r="AI1047"/>
  <c r="BO1047"/>
  <c r="AI1048"/>
  <c r="AI1049" s="1"/>
  <c r="AI1050" s="1"/>
  <c r="AI1051" s="1"/>
  <c r="AI1052" s="1"/>
  <c r="AI1053" s="1"/>
  <c r="AI1054" s="1"/>
  <c r="AI1055" s="1"/>
  <c r="AI1056" s="1"/>
  <c r="AI1057" s="1"/>
  <c r="AI1058" s="1"/>
  <c r="AI1059" s="1"/>
  <c r="AI1060" s="1"/>
  <c r="AI1061" s="1"/>
  <c r="AI1062" s="1"/>
  <c r="AI1063" s="1"/>
  <c r="AI1064" s="1"/>
  <c r="AI1065" s="1"/>
  <c r="AI1066" s="1"/>
  <c r="AI1067" s="1"/>
  <c r="AI1068" s="1"/>
  <c r="AI1069" s="1"/>
  <c r="AI1070" s="1"/>
  <c r="AI1071" s="1"/>
  <c r="AI1072" s="1"/>
  <c r="AI1073" s="1"/>
  <c r="AI1074" s="1"/>
  <c r="AI1075" s="1"/>
  <c r="AI1076" s="1"/>
  <c r="AI1077" s="1"/>
  <c r="AI1078" s="1"/>
  <c r="AI1079" s="1"/>
  <c r="AI1080" s="1"/>
  <c r="AI1081" s="1"/>
  <c r="AI1082" s="1"/>
  <c r="AI1083" s="1"/>
  <c r="AI1084" s="1"/>
  <c r="AI1085" s="1"/>
  <c r="AI1086" s="1"/>
  <c r="AI1087" s="1"/>
  <c r="AI1088" s="1"/>
  <c r="AI1089" s="1"/>
  <c r="AI1090" s="1"/>
  <c r="AI1091" s="1"/>
  <c r="AI1092" s="1"/>
  <c r="AI1093" s="1"/>
  <c r="AI1094" s="1"/>
  <c r="AI1095" s="1"/>
  <c r="AI1096" s="1"/>
  <c r="AI1097" s="1"/>
  <c r="AI1098" s="1"/>
  <c r="AI1099" s="1"/>
  <c r="AI1100" s="1"/>
  <c r="AI1101" s="1"/>
  <c r="AI1102" s="1"/>
  <c r="AI1103" s="1"/>
  <c r="AI1104" s="1"/>
  <c r="AI1105" s="1"/>
  <c r="AI1106" s="1"/>
  <c r="AI1107" s="1"/>
  <c r="AI1108" s="1"/>
  <c r="AI1109" s="1"/>
  <c r="AI1110" s="1"/>
  <c r="AI1111" s="1"/>
  <c r="AI1112" s="1"/>
  <c r="AI1113" s="1"/>
  <c r="AI1114" s="1"/>
  <c r="AI1115" s="1"/>
  <c r="AI1116" s="1"/>
  <c r="AI1117" s="1"/>
  <c r="AI1118" s="1"/>
  <c r="AI1119" s="1"/>
  <c r="AI1120" s="1"/>
  <c r="AI1121" s="1"/>
  <c r="AI1122" s="1"/>
  <c r="AI1123" s="1"/>
  <c r="AI1124" s="1"/>
  <c r="AI1125" s="1"/>
  <c r="AI1126" s="1"/>
  <c r="AI1127" s="1"/>
  <c r="AI1128" s="1"/>
  <c r="AI1129" s="1"/>
  <c r="AI1130" s="1"/>
  <c r="AI1131" s="1"/>
  <c r="AI1132" s="1"/>
  <c r="AI1133" s="1"/>
  <c r="AI1134" s="1"/>
  <c r="AI1135" s="1"/>
  <c r="AI1136" s="1"/>
  <c r="AI1137" s="1"/>
  <c r="AI1138" s="1"/>
  <c r="AI1139" s="1"/>
  <c r="AI1140" s="1"/>
  <c r="AI1141" s="1"/>
  <c r="AI1142" s="1"/>
  <c r="AI1143" s="1"/>
  <c r="AI1144" s="1"/>
  <c r="AI1145" s="1"/>
  <c r="AI1146" s="1"/>
  <c r="AI1147" s="1"/>
  <c r="AI1148" s="1"/>
  <c r="AI1149" s="1"/>
  <c r="AI1150" s="1"/>
  <c r="AI1151" s="1"/>
  <c r="AI1152" s="1"/>
  <c r="AI1153" s="1"/>
  <c r="AI1154" s="1"/>
  <c r="AI1155" s="1"/>
  <c r="AI1156" s="1"/>
  <c r="AI1157" s="1"/>
  <c r="AI1158" s="1"/>
  <c r="AI1159" s="1"/>
  <c r="AI1160" s="1"/>
  <c r="AI1161" s="1"/>
  <c r="AI1162" s="1"/>
  <c r="AI1163" s="1"/>
  <c r="AI1164" s="1"/>
  <c r="AI1165" s="1"/>
  <c r="AI1166" s="1"/>
  <c r="AI1167" s="1"/>
  <c r="AI1168" s="1"/>
  <c r="AI1169" s="1"/>
  <c r="AI1170" s="1"/>
  <c r="AI1171" s="1"/>
  <c r="AI1172" s="1"/>
  <c r="AI1173" s="1"/>
  <c r="AI1174" s="1"/>
  <c r="AI1175" s="1"/>
  <c r="AI1176" s="1"/>
  <c r="AI1177" s="1"/>
  <c r="AI1178" s="1"/>
  <c r="AI1179" s="1"/>
  <c r="AI1180" s="1"/>
  <c r="AI1181" s="1"/>
  <c r="AI1182" s="1"/>
  <c r="AI1183" s="1"/>
  <c r="AI1184" s="1"/>
  <c r="AI1185" s="1"/>
  <c r="AI1186" s="1"/>
  <c r="BO1048"/>
  <c r="BO1049" s="1"/>
  <c r="BO1050" s="1"/>
  <c r="BO1051" s="1"/>
  <c r="BO1052" s="1"/>
  <c r="BO1053" s="1"/>
  <c r="BO1054" s="1"/>
  <c r="BO1055" s="1"/>
  <c r="BO1056" s="1"/>
  <c r="BO1057" s="1"/>
  <c r="BO1058" s="1"/>
  <c r="BO1059" s="1"/>
  <c r="BO1060" s="1"/>
  <c r="BO1061" s="1"/>
  <c r="BO1062" s="1"/>
  <c r="BO1063" s="1"/>
  <c r="BO1064" s="1"/>
  <c r="BO1065" s="1"/>
  <c r="BO1066" s="1"/>
  <c r="BO1067" s="1"/>
  <c r="BO1068" s="1"/>
  <c r="BO1069" s="1"/>
  <c r="BO1070" s="1"/>
  <c r="BO1071" s="1"/>
  <c r="BO1072" s="1"/>
  <c r="BO1073" s="1"/>
  <c r="BO1074" s="1"/>
  <c r="BO1075" s="1"/>
  <c r="BO1076" s="1"/>
  <c r="BO1077" s="1"/>
  <c r="BO1078" s="1"/>
  <c r="BO1079" s="1"/>
  <c r="BO1080" s="1"/>
  <c r="BO1081" s="1"/>
  <c r="BO1082" s="1"/>
  <c r="BO1083" s="1"/>
  <c r="BO1084" s="1"/>
  <c r="BO1085" s="1"/>
  <c r="BO1086" s="1"/>
  <c r="BO1087" s="1"/>
  <c r="BO1088" s="1"/>
  <c r="BO1089" s="1"/>
  <c r="BO1090" s="1"/>
  <c r="BO1091" s="1"/>
  <c r="BO1092" s="1"/>
  <c r="BO1093" s="1"/>
  <c r="BO1094" s="1"/>
  <c r="BO1095" s="1"/>
  <c r="BO1096" s="1"/>
  <c r="BO1097" s="1"/>
  <c r="BO1098" s="1"/>
  <c r="BO1099" s="1"/>
  <c r="BO1100" s="1"/>
  <c r="BO1101" s="1"/>
  <c r="BO1102" s="1"/>
  <c r="BO1103" s="1"/>
  <c r="BO1104" s="1"/>
  <c r="BO1105" s="1"/>
  <c r="BO1106" s="1"/>
  <c r="BO1107" s="1"/>
  <c r="BO1108" s="1"/>
  <c r="BO1109" s="1"/>
  <c r="BO1110" s="1"/>
  <c r="BO1111" s="1"/>
  <c r="BO1112" s="1"/>
  <c r="BO1113" s="1"/>
  <c r="BO1114" s="1"/>
  <c r="BO1115" s="1"/>
  <c r="BO1116" s="1"/>
  <c r="BO1117" s="1"/>
  <c r="BO1118" s="1"/>
  <c r="BO1119" s="1"/>
  <c r="BO1120" s="1"/>
  <c r="BO1121" s="1"/>
  <c r="BO1122" s="1"/>
  <c r="BO1123" s="1"/>
  <c r="BO1124" s="1"/>
  <c r="BO1125" s="1"/>
  <c r="BO1126" s="1"/>
  <c r="BO1127" s="1"/>
  <c r="BO1128" s="1"/>
  <c r="BO1129" s="1"/>
  <c r="BO1130" s="1"/>
  <c r="BO1131" s="1"/>
  <c r="BO1132" s="1"/>
  <c r="BO1133" s="1"/>
  <c r="BO1134" s="1"/>
  <c r="BO1135" s="1"/>
  <c r="BO1136" s="1"/>
  <c r="BO1137" s="1"/>
  <c r="BO1138" s="1"/>
  <c r="BO1139" s="1"/>
  <c r="BO1140" s="1"/>
  <c r="BO1141" s="1"/>
  <c r="BO1142" s="1"/>
  <c r="BO1143" s="1"/>
  <c r="BO1144" s="1"/>
  <c r="BO1145" s="1"/>
  <c r="BO1146" s="1"/>
  <c r="BO1147" s="1"/>
  <c r="BO1148" s="1"/>
  <c r="BO1149" s="1"/>
  <c r="BO1150" s="1"/>
  <c r="BO1151" s="1"/>
  <c r="BO1152" s="1"/>
  <c r="BO1153" s="1"/>
  <c r="BO1154" s="1"/>
  <c r="BO1155" s="1"/>
  <c r="BO1156" s="1"/>
  <c r="BO1157" s="1"/>
  <c r="BO1158" s="1"/>
  <c r="BO1159" s="1"/>
  <c r="BO1160" s="1"/>
  <c r="BO1161" s="1"/>
  <c r="BO1162" s="1"/>
  <c r="BO1163" s="1"/>
  <c r="BO1164" s="1"/>
  <c r="BO1165" s="1"/>
  <c r="BO1166" s="1"/>
  <c r="BO1167" s="1"/>
  <c r="BO1168" s="1"/>
  <c r="BO1169" s="1"/>
  <c r="BO1170" s="1"/>
  <c r="BO1171" s="1"/>
  <c r="BO1172" s="1"/>
  <c r="BO1173" s="1"/>
  <c r="BO1174" s="1"/>
  <c r="BO1175" s="1"/>
  <c r="BO1176" s="1"/>
  <c r="BO1177" s="1"/>
  <c r="BO1178" s="1"/>
  <c r="BO1179" s="1"/>
  <c r="BO1180" s="1"/>
  <c r="BO1181" s="1"/>
  <c r="BO1182" s="1"/>
  <c r="BO1183" s="1"/>
  <c r="BO1184" s="1"/>
  <c r="BO1185" s="1"/>
  <c r="BO1186" s="1"/>
  <c r="BO1187" s="1"/>
  <c r="AH1049"/>
  <c r="AH1050" s="1"/>
  <c r="AH1051" s="1"/>
  <c r="AH1052" s="1"/>
  <c r="AH1053" s="1"/>
  <c r="AH1054" s="1"/>
  <c r="AG1053"/>
  <c r="AG1054" s="1"/>
  <c r="AG1055" s="1"/>
  <c r="AG1056" s="1"/>
  <c r="AG1057" s="1"/>
  <c r="AG1058" s="1"/>
  <c r="AG1059" s="1"/>
  <c r="AG1060" s="1"/>
  <c r="AG1061" s="1"/>
  <c r="AG1062" s="1"/>
  <c r="AG1063" s="1"/>
  <c r="AG1064" s="1"/>
  <c r="AG1065" s="1"/>
  <c r="AG1066" s="1"/>
  <c r="AG1067" s="1"/>
  <c r="AG1068" s="1"/>
  <c r="AG1069" s="1"/>
  <c r="AG1070" s="1"/>
  <c r="AG1071" s="1"/>
  <c r="AG1072" s="1"/>
  <c r="AG1073" s="1"/>
  <c r="AG1074" s="1"/>
  <c r="AG1075" s="1"/>
  <c r="AG1076" s="1"/>
  <c r="AG1077" s="1"/>
  <c r="AG1078" s="1"/>
  <c r="AG1079" s="1"/>
  <c r="AG1080" s="1"/>
  <c r="AG1081" s="1"/>
  <c r="AG1082" s="1"/>
  <c r="AG1083" s="1"/>
  <c r="AG1084" s="1"/>
  <c r="AG1085" s="1"/>
  <c r="AG1086" s="1"/>
  <c r="AG1087" s="1"/>
  <c r="AG1088" s="1"/>
  <c r="AG1089" s="1"/>
  <c r="AG1090" s="1"/>
  <c r="AG1091" s="1"/>
  <c r="AG1092" s="1"/>
  <c r="AG1093" s="1"/>
  <c r="AG1094" s="1"/>
  <c r="AT1053"/>
  <c r="AT1060" s="1"/>
  <c r="AT1067" s="1"/>
  <c r="AT1074" s="1"/>
  <c r="AT1081" s="1"/>
  <c r="AT1088" s="1"/>
  <c r="AT1095" s="1"/>
  <c r="AT1102" s="1"/>
  <c r="AT1109" s="1"/>
  <c r="AT1116" s="1"/>
  <c r="AT1123" s="1"/>
  <c r="AT1130" s="1"/>
  <c r="AT1137" s="1"/>
  <c r="AT1144" s="1"/>
  <c r="AT1151" s="1"/>
  <c r="AT1158" s="1"/>
  <c r="AT1165" s="1"/>
  <c r="AT1172" s="1"/>
  <c r="AT1179" s="1"/>
  <c r="AT1186" s="1"/>
  <c r="AT1193" s="1"/>
  <c r="AT1200" s="1"/>
  <c r="AU1053"/>
  <c r="AU1060" s="1"/>
  <c r="AU1067" s="1"/>
  <c r="AU1074" s="1"/>
  <c r="AU1081" s="1"/>
  <c r="AU1088" s="1"/>
  <c r="AU1095" s="1"/>
  <c r="AU1102" s="1"/>
  <c r="AU1109" s="1"/>
  <c r="AU1116" s="1"/>
  <c r="AU1123" s="1"/>
  <c r="AU1130" s="1"/>
  <c r="AU1137" s="1"/>
  <c r="AU1144" s="1"/>
  <c r="AU1151" s="1"/>
  <c r="AU1158" s="1"/>
  <c r="AU1165" s="1"/>
  <c r="AU1172" s="1"/>
  <c r="AU1179" s="1"/>
  <c r="AU1186" s="1"/>
  <c r="AU1193" s="1"/>
  <c r="AU1200" s="1"/>
  <c r="AF1054"/>
  <c r="AF1055"/>
  <c r="AF1056" s="1"/>
  <c r="AF1057" s="1"/>
  <c r="AF1058" s="1"/>
  <c r="AF1059" s="1"/>
  <c r="AF1060" s="1"/>
  <c r="AF1061" s="1"/>
  <c r="AF1062" s="1"/>
  <c r="AF1063" s="1"/>
  <c r="AF1064" s="1"/>
  <c r="AF1065" s="1"/>
  <c r="AF1066" s="1"/>
  <c r="AF1067" s="1"/>
  <c r="AF1068" s="1"/>
  <c r="AF1069" s="1"/>
  <c r="AF1070" s="1"/>
  <c r="AF1071" s="1"/>
  <c r="AF1072" s="1"/>
  <c r="AF1073" s="1"/>
  <c r="AF1074" s="1"/>
  <c r="AF1075" s="1"/>
  <c r="AF1076" s="1"/>
  <c r="AF1077" s="1"/>
  <c r="AF1078" s="1"/>
  <c r="AF1079" s="1"/>
  <c r="AF1080" s="1"/>
  <c r="AF1081" s="1"/>
  <c r="AF1082" s="1"/>
  <c r="AF1083" s="1"/>
  <c r="AF1084" s="1"/>
  <c r="AF1085" s="1"/>
  <c r="AF1086" s="1"/>
  <c r="AF1087" s="1"/>
  <c r="AF1088" s="1"/>
  <c r="AF1089" s="1"/>
  <c r="AF1090" s="1"/>
  <c r="AF1091" s="1"/>
  <c r="AF1092" s="1"/>
  <c r="AF1093" s="1"/>
  <c r="AF1094" s="1"/>
  <c r="AX1055"/>
  <c r="AX1056"/>
  <c r="AD1062"/>
  <c r="AD1063" s="1"/>
  <c r="AD1064" s="1"/>
  <c r="AD1065" s="1"/>
  <c r="AD1066" s="1"/>
  <c r="AD1067" s="1"/>
  <c r="AD1068" s="1"/>
  <c r="AD1069" s="1"/>
  <c r="AD1070" s="1"/>
  <c r="AD1071" s="1"/>
  <c r="AD1072" s="1"/>
  <c r="AD1073" s="1"/>
  <c r="AD1074" s="1"/>
  <c r="AD1075" s="1"/>
  <c r="AD1076" s="1"/>
  <c r="AD1077" s="1"/>
  <c r="AD1078" s="1"/>
  <c r="AD1079" s="1"/>
  <c r="AD1080" s="1"/>
  <c r="AD1081" s="1"/>
  <c r="AD1082" s="1"/>
  <c r="AD1083" s="1"/>
  <c r="AD1084" s="1"/>
  <c r="AD1085" s="1"/>
  <c r="X1074"/>
  <c r="AV1074"/>
  <c r="X1075"/>
  <c r="X1076" s="1"/>
  <c r="X1077" s="1"/>
  <c r="X1078" s="1"/>
  <c r="X1079" s="1"/>
  <c r="X1080" s="1"/>
  <c r="X1081" s="1"/>
  <c r="X1082" s="1"/>
  <c r="X1083" s="1"/>
  <c r="X1084" s="1"/>
  <c r="X1085" s="1"/>
  <c r="AV1075"/>
  <c r="AV1076" s="1"/>
  <c r="AV1077" s="1"/>
  <c r="AV1078" s="1"/>
  <c r="AV1079" s="1"/>
  <c r="AV1080" s="1"/>
  <c r="AV1081" s="1"/>
  <c r="AV1082" s="1"/>
  <c r="AV1083" s="1"/>
  <c r="AV1084" s="1"/>
  <c r="AV1085" s="1"/>
  <c r="AV1086" s="1"/>
  <c r="AV1087" s="1"/>
  <c r="AV1088" s="1"/>
  <c r="AV1089" s="1"/>
  <c r="AV1090" s="1"/>
  <c r="AV1091" s="1"/>
  <c r="AV1092" s="1"/>
  <c r="AV1093" s="1"/>
  <c r="AV1094" s="1"/>
  <c r="AV1095" s="1"/>
  <c r="AV1096" s="1"/>
  <c r="AV1097" s="1"/>
  <c r="AV1098" s="1"/>
  <c r="AV1099" s="1"/>
  <c r="AV1100" s="1"/>
  <c r="AV1101" s="1"/>
  <c r="AV1102" s="1"/>
  <c r="AV1103" s="1"/>
  <c r="AV1104" s="1"/>
  <c r="AV1105" s="1"/>
  <c r="AV1106" s="1"/>
  <c r="AV1107" s="1"/>
  <c r="AV1108" s="1"/>
  <c r="AV1109" s="1"/>
  <c r="AV1110" s="1"/>
  <c r="AV1111" s="1"/>
  <c r="AV1112" s="1"/>
  <c r="AV1113" s="1"/>
  <c r="AV1114" s="1"/>
  <c r="AV1115" s="1"/>
  <c r="AV1116" s="1"/>
  <c r="AV1117" s="1"/>
  <c r="AV1118" s="1"/>
  <c r="AV1119" s="1"/>
  <c r="AV1120" s="1"/>
  <c r="AV1121" s="1"/>
  <c r="AV1122" s="1"/>
  <c r="AV1123" s="1"/>
  <c r="AV1124" s="1"/>
  <c r="AV1125" s="1"/>
  <c r="AV1126" s="1"/>
  <c r="AV1127" s="1"/>
  <c r="AV1128" s="1"/>
  <c r="AV1129" s="1"/>
  <c r="AV1130" s="1"/>
  <c r="AV1131" s="1"/>
  <c r="AV1132" s="1"/>
  <c r="AV1133" s="1"/>
  <c r="AV1134" s="1"/>
  <c r="AV1135" s="1"/>
  <c r="AV1136" s="1"/>
  <c r="AV1137" s="1"/>
  <c r="AV1138" s="1"/>
  <c r="AV1139" s="1"/>
  <c r="AV1140" s="1"/>
  <c r="AV1141" s="1"/>
  <c r="AV1142" s="1"/>
  <c r="AV1143" s="1"/>
  <c r="AV1144" s="1"/>
  <c r="AV1145" s="1"/>
  <c r="AV1146" s="1"/>
  <c r="AV1147" s="1"/>
  <c r="AV1148" s="1"/>
  <c r="AV1149" s="1"/>
  <c r="AV1150" s="1"/>
  <c r="AV1151" s="1"/>
  <c r="AV1152" s="1"/>
  <c r="AV1153" s="1"/>
  <c r="AV1154" s="1"/>
  <c r="AV1155" s="1"/>
  <c r="AV1156" s="1"/>
  <c r="AV1157" s="1"/>
  <c r="AV1158" s="1"/>
  <c r="AV1159" s="1"/>
  <c r="AV1160" s="1"/>
  <c r="AV1161" s="1"/>
  <c r="AV1162" s="1"/>
  <c r="AV1163" s="1"/>
  <c r="AV1164" s="1"/>
  <c r="AV1165" s="1"/>
  <c r="AV1166" s="1"/>
  <c r="AV1167" s="1"/>
  <c r="AV1168" s="1"/>
  <c r="AV1169" s="1"/>
  <c r="AV1170" s="1"/>
  <c r="AV1171" s="1"/>
  <c r="AV1172" s="1"/>
  <c r="AV1173" s="1"/>
  <c r="AV1174" s="1"/>
  <c r="AV1175" s="1"/>
  <c r="AV1176" s="1"/>
  <c r="AV1177" s="1"/>
  <c r="AV1178" s="1"/>
  <c r="AV1179" s="1"/>
  <c r="AV1180" s="1"/>
  <c r="AV1181" s="1"/>
  <c r="AV1182" s="1"/>
  <c r="AV1183" s="1"/>
  <c r="AV1184" s="1"/>
  <c r="AV1185" s="1"/>
  <c r="AV1186" s="1"/>
  <c r="X1095"/>
  <c r="Y1095"/>
  <c r="Y1096" s="1"/>
  <c r="Y1097" s="1"/>
  <c r="Y1098" s="1"/>
  <c r="Y1099" s="1"/>
  <c r="Y1100" s="1"/>
  <c r="Y1101" s="1"/>
  <c r="Y1102" s="1"/>
  <c r="Y1103" s="1"/>
  <c r="Y1104" s="1"/>
  <c r="Y1105" s="1"/>
  <c r="Y1106" s="1"/>
  <c r="Y1107" s="1"/>
  <c r="Y1108" s="1"/>
  <c r="Y1109" s="1"/>
  <c r="Y1110" s="1"/>
  <c r="Y1111" s="1"/>
  <c r="Y1112" s="1"/>
  <c r="Y1113" s="1"/>
  <c r="X1096"/>
  <c r="X1097" s="1"/>
  <c r="X1098" s="1"/>
  <c r="X1099" s="1"/>
  <c r="X1100" s="1"/>
  <c r="X1101" s="1"/>
  <c r="X1102" s="1"/>
  <c r="X1103" s="1"/>
  <c r="X1104" s="1"/>
  <c r="X1105" s="1"/>
  <c r="X1106" s="1"/>
  <c r="X1107" s="1"/>
  <c r="X1108" s="1"/>
  <c r="X1109" s="1"/>
  <c r="X1110" s="1"/>
  <c r="X1111" s="1"/>
  <c r="X1112" s="1"/>
  <c r="X1113" s="1"/>
  <c r="AA1114"/>
  <c r="AA1115" s="1"/>
  <c r="AA1116" s="1"/>
  <c r="AA1117" s="1"/>
  <c r="AA1118" s="1"/>
  <c r="AA1119" s="1"/>
  <c r="AA1120" s="1"/>
  <c r="AA1121" s="1"/>
  <c r="AA1122" s="1"/>
  <c r="AA1123" s="1"/>
  <c r="AA1124" s="1"/>
  <c r="AA1125" s="1"/>
  <c r="AA1126" s="1"/>
  <c r="AA1127" s="1"/>
  <c r="AA1128" s="1"/>
  <c r="AA1129" s="1"/>
  <c r="AA1130" s="1"/>
  <c r="AA1131" s="1"/>
  <c r="AA1132" s="1"/>
  <c r="AA1133" s="1"/>
  <c r="AA1134" s="1"/>
  <c r="AA1135" s="1"/>
  <c r="AA1136" s="1"/>
  <c r="AA1137" s="1"/>
  <c r="AA1138" s="1"/>
  <c r="AA1139" s="1"/>
  <c r="AA1140" s="1"/>
  <c r="AA1141" s="1"/>
  <c r="AA1142" s="1"/>
  <c r="AA1143" s="1"/>
  <c r="AA1144" s="1"/>
  <c r="AA1145" s="1"/>
  <c r="AA1146" s="1"/>
  <c r="AA1147" s="1"/>
  <c r="AA1148" s="1"/>
  <c r="AA1149" s="1"/>
  <c r="AA1150" s="1"/>
  <c r="AA1151" s="1"/>
  <c r="AA1152" s="1"/>
  <c r="AA1153" s="1"/>
  <c r="AA1154" s="1"/>
  <c r="AA1155" s="1"/>
  <c r="AA1156" s="1"/>
  <c r="AA1157" s="1"/>
  <c r="AA1158" s="1"/>
  <c r="AA1159" s="1"/>
  <c r="AC1114"/>
  <c r="AC1115" s="1"/>
  <c r="AC1116" s="1"/>
  <c r="AC1117" s="1"/>
  <c r="AC1118" s="1"/>
  <c r="AC1119" s="1"/>
  <c r="AC1120" s="1"/>
  <c r="AC1121" s="1"/>
  <c r="AC1122" s="1"/>
  <c r="AC1123" s="1"/>
  <c r="AC1124" s="1"/>
  <c r="AC1125" s="1"/>
  <c r="AC1126" s="1"/>
  <c r="AC1127" s="1"/>
  <c r="AC1128" s="1"/>
  <c r="AC1129" s="1"/>
  <c r="AC1130" s="1"/>
  <c r="AC1131" s="1"/>
  <c r="AC1132" s="1"/>
  <c r="AC1133" s="1"/>
  <c r="AC1134" s="1"/>
  <c r="AC1135" s="1"/>
  <c r="AC1136" s="1"/>
  <c r="AC1137" s="1"/>
  <c r="AC1138" s="1"/>
  <c r="AC1139" s="1"/>
  <c r="AC1140" s="1"/>
  <c r="AC1141" s="1"/>
  <c r="AC1142" s="1"/>
  <c r="AC1143" s="1"/>
  <c r="AC1144" s="1"/>
  <c r="AC1145" s="1"/>
  <c r="AC1146" s="1"/>
  <c r="AC1147" s="1"/>
  <c r="AC1148" s="1"/>
  <c r="AC1149" s="1"/>
  <c r="AC1150" s="1"/>
  <c r="AC1151" s="1"/>
  <c r="AC1152" s="1"/>
  <c r="AC1153" s="1"/>
  <c r="AC1154" s="1"/>
  <c r="AC1155" s="1"/>
  <c r="AC1156" s="1"/>
  <c r="AC1157" s="1"/>
  <c r="AC1158" s="1"/>
  <c r="AC1159" s="1"/>
  <c r="AD1121"/>
  <c r="AD1122" s="1"/>
  <c r="AD1123" s="1"/>
  <c r="AD1124" s="1"/>
  <c r="AD1125" s="1"/>
  <c r="AD1126" s="1"/>
  <c r="AD1127" s="1"/>
  <c r="AD1128" s="1"/>
  <c r="AD1129" s="1"/>
  <c r="AD1130" s="1"/>
  <c r="AD1131" s="1"/>
  <c r="AD1132" s="1"/>
  <c r="AD1133" s="1"/>
  <c r="AD1134" s="1"/>
  <c r="AD1135" s="1"/>
  <c r="AD1136" s="1"/>
  <c r="AD1137" s="1"/>
  <c r="AD1138" s="1"/>
  <c r="AD1139" s="1"/>
  <c r="AD1140" s="1"/>
  <c r="AD1141" s="1"/>
  <c r="AD1142" s="1"/>
  <c r="AD1143" s="1"/>
  <c r="AD1144" s="1"/>
  <c r="AD1145" s="1"/>
  <c r="AD1146" s="1"/>
  <c r="AD1147" s="1"/>
  <c r="AD1148" s="1"/>
  <c r="AD1149" s="1"/>
  <c r="AD1150" s="1"/>
  <c r="AD1151" s="1"/>
  <c r="AD1152" s="1"/>
  <c r="AD1153" s="1"/>
  <c r="AD1154" s="1"/>
  <c r="AD1155" s="1"/>
  <c r="AD1156" s="1"/>
  <c r="AD1157" s="1"/>
  <c r="AD1158" s="1"/>
  <c r="AD1159" s="1"/>
  <c r="AD1160" s="1"/>
  <c r="AD1161" s="1"/>
  <c r="AD1162" s="1"/>
  <c r="AD1163" s="1"/>
  <c r="AD1164" s="1"/>
  <c r="AD1165" s="1"/>
  <c r="AD1166" s="1"/>
  <c r="AD1167" s="1"/>
  <c r="AD1168" s="1"/>
  <c r="AD1169" s="1"/>
  <c r="AD1170" s="1"/>
  <c r="AD1171" s="1"/>
  <c r="AD1172" s="1"/>
  <c r="AD1173" s="1"/>
  <c r="AD1174" s="1"/>
  <c r="AD1175" s="1"/>
  <c r="AD1176" s="1"/>
  <c r="AD1177" s="1"/>
  <c r="AD1178" s="1"/>
  <c r="AD1179" s="1"/>
  <c r="AD1180" s="1"/>
  <c r="AD1181" s="1"/>
  <c r="AD1182" s="1"/>
  <c r="AD1183" s="1"/>
  <c r="AD1184" s="1"/>
  <c r="AD1185" s="1"/>
  <c r="AD1186" s="1"/>
  <c r="AD1187" s="1"/>
  <c r="AD1188" s="1"/>
  <c r="AD1189" s="1"/>
  <c r="AD1190" s="1"/>
  <c r="AD1191" s="1"/>
  <c r="AD1192" s="1"/>
  <c r="AD1193" s="1"/>
  <c r="AD1194" s="1"/>
  <c r="AD1195" s="1"/>
  <c r="AD1196" s="1"/>
  <c r="AD1197" s="1"/>
  <c r="AD1198" s="1"/>
  <c r="AD1199" s="1"/>
  <c r="AD1200" s="1"/>
  <c r="AD1201" s="1"/>
  <c r="AD1202" s="1"/>
  <c r="AD1203" s="1"/>
  <c r="AD1204" s="1"/>
  <c r="BP1187"/>
  <c r="BP1188" s="1"/>
  <c r="AW1188"/>
  <c r="AW1189" s="1"/>
  <c r="BO1188"/>
  <c r="BO1189" s="1"/>
  <c r="BP1189"/>
  <c r="BP1190" s="1"/>
  <c r="BP1191" s="1"/>
  <c r="BP1192" s="1"/>
  <c r="BP1193" s="1"/>
  <c r="BP1194" s="1"/>
  <c r="BP1195" s="1"/>
  <c r="BP1196" s="1"/>
  <c r="BP1197" s="1"/>
  <c r="BP1198" s="1"/>
  <c r="BP1199" s="1"/>
  <c r="BP1200" s="1"/>
  <c r="BP1201" s="1"/>
  <c r="BP1202" s="1"/>
  <c r="BP1203" s="1"/>
  <c r="BP1204" s="1"/>
  <c r="BP1205" s="1"/>
  <c r="BP1206" s="1"/>
  <c r="BP1207" s="1"/>
  <c r="BP1208" s="1"/>
  <c r="BP1209" s="1"/>
  <c r="BP1210" s="1"/>
  <c r="BP1211" s="1"/>
  <c r="BP1212" s="1"/>
  <c r="BP1213" s="1"/>
  <c r="BP1214" s="1"/>
  <c r="BP1215" s="1"/>
  <c r="BP1216" s="1"/>
  <c r="BP1217" s="1"/>
  <c r="BP1218" s="1"/>
  <c r="BP1219" s="1"/>
  <c r="BP1220" s="1"/>
  <c r="BP1221" s="1"/>
  <c r="BP1222" s="1"/>
  <c r="BP1223" s="1"/>
  <c r="BP1224" s="1"/>
  <c r="BP1225" s="1"/>
  <c r="BP1226" s="1"/>
  <c r="BP1227" s="1"/>
  <c r="BP1228" s="1"/>
  <c r="BP1229" s="1"/>
  <c r="BP1230" s="1"/>
  <c r="BP1231" s="1"/>
  <c r="BP1232" s="1"/>
  <c r="BP1233" s="1"/>
  <c r="BP1234" s="1"/>
  <c r="BP1235" s="1"/>
  <c r="BP1236" s="1"/>
  <c r="BP1237" s="1"/>
  <c r="BP1238" s="1"/>
  <c r="BP1239" s="1"/>
  <c r="BP1240" s="1"/>
  <c r="BP1241" s="1"/>
  <c r="BP1242" s="1"/>
  <c r="BP1243" s="1"/>
  <c r="BP1244" s="1"/>
  <c r="BP1245" s="1"/>
  <c r="BP1246" s="1"/>
  <c r="BP1247" s="1"/>
  <c r="BP1248" s="1"/>
  <c r="BP1249" s="1"/>
  <c r="BP1250" s="1"/>
  <c r="BP1251" s="1"/>
  <c r="BP1252" s="1"/>
  <c r="BP1253" s="1"/>
  <c r="BP1254" s="1"/>
  <c r="BP1255" s="1"/>
  <c r="BP1256" s="1"/>
  <c r="BP1257" s="1"/>
  <c r="BP1258" s="1"/>
  <c r="BP1259" s="1"/>
  <c r="BP1260" s="1"/>
  <c r="BP1261" s="1"/>
  <c r="BP1262" s="1"/>
  <c r="BP1263" s="1"/>
  <c r="BP1264" s="1"/>
  <c r="BP1265" s="1"/>
  <c r="BP1266" s="1"/>
  <c r="BP1267" s="1"/>
  <c r="BP1268" s="1"/>
  <c r="BP1269" s="1"/>
  <c r="BP1270" s="1"/>
  <c r="BP1271" s="1"/>
  <c r="BP1272" s="1"/>
  <c r="BP1273" s="1"/>
  <c r="BP1274" s="1"/>
  <c r="BP1275" s="1"/>
  <c r="BP1276" s="1"/>
  <c r="BP1277" s="1"/>
  <c r="BP1278" s="1"/>
  <c r="BP1279" s="1"/>
  <c r="BP1280" s="1"/>
  <c r="BP1281" s="1"/>
  <c r="BP1282" s="1"/>
  <c r="BP1283" s="1"/>
  <c r="BP1284" s="1"/>
  <c r="BP1285" s="1"/>
  <c r="BP1286" s="1"/>
  <c r="BP1287" s="1"/>
  <c r="BP1288" s="1"/>
  <c r="BP1289" s="1"/>
  <c r="BP1290" s="1"/>
  <c r="BP1291" s="1"/>
  <c r="BP1292" s="1"/>
  <c r="BP1293" s="1"/>
  <c r="BP1294" s="1"/>
  <c r="BP1295" s="1"/>
  <c r="BP1296" s="1"/>
  <c r="BP1297" s="1"/>
  <c r="BP1298" s="1"/>
  <c r="BP1299" s="1"/>
  <c r="BP1300" s="1"/>
  <c r="BP1301" s="1"/>
  <c r="BP1302" s="1"/>
  <c r="BP1303" s="1"/>
  <c r="BP1304" s="1"/>
  <c r="BP1305" s="1"/>
  <c r="BP1306" s="1"/>
  <c r="BP1307" s="1"/>
  <c r="BP1308" s="1"/>
  <c r="BP1309" s="1"/>
  <c r="BP1310" s="1"/>
  <c r="BP1311" s="1"/>
  <c r="BP1312" s="1"/>
  <c r="BP1313" s="1"/>
  <c r="BP1314" s="1"/>
  <c r="BP1315" s="1"/>
  <c r="BP1316" s="1"/>
  <c r="BP1317" s="1"/>
  <c r="BP1318" s="1"/>
  <c r="BP1319" s="1"/>
  <c r="BP1320" s="1"/>
  <c r="BP1321" s="1"/>
  <c r="BP1322" s="1"/>
  <c r="BP1323" s="1"/>
  <c r="BP1324" s="1"/>
  <c r="BP1325" s="1"/>
  <c r="BP1326" s="1"/>
  <c r="BP1327" s="1"/>
  <c r="BP1328" s="1"/>
  <c r="BP1329" s="1"/>
  <c r="BP1330" s="1"/>
  <c r="BP1331" s="1"/>
  <c r="BP1332" s="1"/>
  <c r="BP1333" s="1"/>
  <c r="BP1334" s="1"/>
  <c r="BP1335" s="1"/>
  <c r="BP1336" s="1"/>
  <c r="BP1337" s="1"/>
  <c r="BP1338" s="1"/>
  <c r="BP1339" s="1"/>
  <c r="BP1340" s="1"/>
  <c r="BP1341" s="1"/>
  <c r="BP1342" s="1"/>
  <c r="BP1343" s="1"/>
  <c r="BP1344" s="1"/>
  <c r="BP1345" s="1"/>
  <c r="BP1346" s="1"/>
  <c r="BP1347" s="1"/>
  <c r="BP1348" s="1"/>
  <c r="BP1349" s="1"/>
  <c r="BP1350" s="1"/>
  <c r="BP1351" s="1"/>
  <c r="BP1352" s="1"/>
  <c r="BP1353" s="1"/>
  <c r="BP1354" s="1"/>
  <c r="BP1355" s="1"/>
  <c r="BP1356" s="1"/>
  <c r="BP1357" s="1"/>
  <c r="BP1358" s="1"/>
  <c r="BP1359" s="1"/>
  <c r="BP1360" s="1"/>
  <c r="BP1361" s="1"/>
  <c r="BP1362" s="1"/>
  <c r="BP1363" s="1"/>
  <c r="BP1364" s="1"/>
  <c r="BP1365" s="1"/>
  <c r="BP1366" s="1"/>
  <c r="BP1367" s="1"/>
  <c r="BP1368" s="1"/>
  <c r="BP1369" s="1"/>
  <c r="BP1370" s="1"/>
  <c r="BP1371" s="1"/>
  <c r="BP1372" s="1"/>
  <c r="BP1373" s="1"/>
  <c r="BP1374" s="1"/>
  <c r="BP1375" s="1"/>
  <c r="BP1376" s="1"/>
  <c r="BP1377" s="1"/>
  <c r="BP1378" s="1"/>
  <c r="BP1379" s="1"/>
  <c r="BP1380" s="1"/>
  <c r="BP1381" s="1"/>
  <c r="BP1382" s="1"/>
  <c r="BP1383" s="1"/>
  <c r="BP1384" s="1"/>
  <c r="BP1385" s="1"/>
  <c r="BP1386" s="1"/>
  <c r="BP1387" s="1"/>
  <c r="BP1388" s="1"/>
  <c r="BP1389" s="1"/>
  <c r="BP1390" s="1"/>
  <c r="BP1391" s="1"/>
  <c r="BP1392" s="1"/>
  <c r="BP1393" s="1"/>
  <c r="BP1394" s="1"/>
  <c r="BP1395" s="1"/>
  <c r="BP1396" s="1"/>
  <c r="BP1397" s="1"/>
  <c r="BP1398" s="1"/>
  <c r="BP1399" s="1"/>
  <c r="BP1400" s="1"/>
  <c r="BP1401" s="1"/>
  <c r="BP1402" s="1"/>
  <c r="BP1403" s="1"/>
  <c r="BP1404" s="1"/>
  <c r="BP1405" s="1"/>
  <c r="BP1406" s="1"/>
  <c r="BP1407" s="1"/>
  <c r="BP1408" s="1"/>
  <c r="BP1409" s="1"/>
  <c r="BP1410" s="1"/>
  <c r="BP1411" s="1"/>
  <c r="BP1412" s="1"/>
  <c r="BP1413" s="1"/>
  <c r="BP1414" s="1"/>
  <c r="BP1415" s="1"/>
  <c r="BP1416" s="1"/>
  <c r="BP1417" s="1"/>
  <c r="BP1418" s="1"/>
  <c r="BP1419" s="1"/>
  <c r="BP1420" s="1"/>
  <c r="BP1421" s="1"/>
  <c r="BP1422" s="1"/>
  <c r="BP1423" s="1"/>
  <c r="BP1424" s="1"/>
  <c r="BP1425" s="1"/>
  <c r="BP1426" s="1"/>
  <c r="BP1427" s="1"/>
  <c r="BP1428" s="1"/>
  <c r="BP1429" s="1"/>
  <c r="BP1430" s="1"/>
  <c r="BP1431" s="1"/>
  <c r="BP1432" s="1"/>
  <c r="BP1433" s="1"/>
  <c r="BP1434" s="1"/>
  <c r="BP1435" s="1"/>
  <c r="BP1436" s="1"/>
  <c r="BP1437" s="1"/>
  <c r="BP1438" s="1"/>
  <c r="BP1439" s="1"/>
  <c r="BP1440" s="1"/>
  <c r="BP1441" s="1"/>
  <c r="BP1442" s="1"/>
  <c r="BP1443" s="1"/>
  <c r="BP1444" s="1"/>
  <c r="BP1445" s="1"/>
  <c r="BP1446" s="1"/>
  <c r="BP1447" s="1"/>
  <c r="BP1448" s="1"/>
  <c r="BP1449" s="1"/>
  <c r="BP1450" s="1"/>
  <c r="BP1451" s="1"/>
  <c r="BP1452" s="1"/>
  <c r="BP1453" s="1"/>
  <c r="BP1454" s="1"/>
  <c r="BP1455" s="1"/>
  <c r="BP1456" s="1"/>
  <c r="BP1457" s="1"/>
  <c r="BP1458" s="1"/>
  <c r="BP1459" s="1"/>
  <c r="BP1460" s="1"/>
  <c r="BP1461" s="1"/>
  <c r="BP1462" s="1"/>
  <c r="BP1463" s="1"/>
  <c r="BP1464" s="1"/>
  <c r="BP1465" s="1"/>
  <c r="BP1466" s="1"/>
  <c r="BP1467" s="1"/>
  <c r="BP1468" s="1"/>
  <c r="H1190"/>
  <c r="F1190" s="1"/>
  <c r="AW1190"/>
  <c r="BO1190"/>
  <c r="F1191"/>
  <c r="I1191"/>
  <c r="I1192" s="1"/>
  <c r="I1193" s="1"/>
  <c r="I1194" s="1"/>
  <c r="I1195" s="1"/>
  <c r="I1196" s="1"/>
  <c r="I1197" s="1"/>
  <c r="I1198" s="1"/>
  <c r="I1199" s="1"/>
  <c r="I1200" s="1"/>
  <c r="I1201" s="1"/>
  <c r="I1202" s="1"/>
  <c r="I1203" s="1"/>
  <c r="I1204" s="1"/>
  <c r="I1205" s="1"/>
  <c r="I1206" s="1"/>
  <c r="I1207" s="1"/>
  <c r="I1208" s="1"/>
  <c r="I1209" s="1"/>
  <c r="I1210" s="1"/>
  <c r="I1211" s="1"/>
  <c r="I1212" s="1"/>
  <c r="I1213" s="1"/>
  <c r="I1214" s="1"/>
  <c r="I1215" s="1"/>
  <c r="I1216" s="1"/>
  <c r="I1217" s="1"/>
  <c r="I1218" s="1"/>
  <c r="I1219" s="1"/>
  <c r="I1220" s="1"/>
  <c r="I1221" s="1"/>
  <c r="I1222" s="1"/>
  <c r="I1223" s="1"/>
  <c r="I1224" s="1"/>
  <c r="I1225" s="1"/>
  <c r="I1226" s="1"/>
  <c r="I1227" s="1"/>
  <c r="I1228" s="1"/>
  <c r="I1229" s="1"/>
  <c r="I1230" s="1"/>
  <c r="I1231" s="1"/>
  <c r="I1232" s="1"/>
  <c r="I1233" s="1"/>
  <c r="I1234" s="1"/>
  <c r="I1235" s="1"/>
  <c r="I1236" s="1"/>
  <c r="I1237" s="1"/>
  <c r="I1238" s="1"/>
  <c r="I1239" s="1"/>
  <c r="I1240" s="1"/>
  <c r="I1241" s="1"/>
  <c r="I1242" s="1"/>
  <c r="I1243" s="1"/>
  <c r="I1244" s="1"/>
  <c r="I1245" s="1"/>
  <c r="I1246" s="1"/>
  <c r="I1247" s="1"/>
  <c r="I1248" s="1"/>
  <c r="I1249" s="1"/>
  <c r="I1250" s="1"/>
  <c r="I1251" s="1"/>
  <c r="I1252" s="1"/>
  <c r="I1253" s="1"/>
  <c r="I1254" s="1"/>
  <c r="I1255" s="1"/>
  <c r="I1256" s="1"/>
  <c r="I1257" s="1"/>
  <c r="I1258" s="1"/>
  <c r="I1259" s="1"/>
  <c r="I1260" s="1"/>
  <c r="I1261" s="1"/>
  <c r="I1262" s="1"/>
  <c r="I1263" s="1"/>
  <c r="I1264" s="1"/>
  <c r="I1265" s="1"/>
  <c r="I1266" s="1"/>
  <c r="I1267" s="1"/>
  <c r="I1268" s="1"/>
  <c r="I1269" s="1"/>
  <c r="I1270" s="1"/>
  <c r="I1271" s="1"/>
  <c r="I1272" s="1"/>
  <c r="I1273" s="1"/>
  <c r="I1274" s="1"/>
  <c r="I1275" s="1"/>
  <c r="I1276" s="1"/>
  <c r="I1277" s="1"/>
  <c r="I1278" s="1"/>
  <c r="I1279" s="1"/>
  <c r="I1280" s="1"/>
  <c r="I1281" s="1"/>
  <c r="I1282" s="1"/>
  <c r="I1283" s="1"/>
  <c r="I1284" s="1"/>
  <c r="I1285" s="1"/>
  <c r="I1286" s="1"/>
  <c r="I1287" s="1"/>
  <c r="I1288" s="1"/>
  <c r="I1289" s="1"/>
  <c r="I1290" s="1"/>
  <c r="I1291" s="1"/>
  <c r="I1292" s="1"/>
  <c r="I1293" s="1"/>
  <c r="I1294" s="1"/>
  <c r="I1295" s="1"/>
  <c r="I1296" s="1"/>
  <c r="I1297" s="1"/>
  <c r="I1298" s="1"/>
  <c r="I1299" s="1"/>
  <c r="I1300" s="1"/>
  <c r="I1301" s="1"/>
  <c r="I1302" s="1"/>
  <c r="I1303" s="1"/>
  <c r="I1304" s="1"/>
  <c r="I1305" s="1"/>
  <c r="I1306" s="1"/>
  <c r="I1307" s="1"/>
  <c r="I1308" s="1"/>
  <c r="I1309" s="1"/>
  <c r="I1310" s="1"/>
  <c r="I1311" s="1"/>
  <c r="I1312" s="1"/>
  <c r="I1313" s="1"/>
  <c r="I1314" s="1"/>
  <c r="I1315" s="1"/>
  <c r="I1316" s="1"/>
  <c r="I1317" s="1"/>
  <c r="I1318" s="1"/>
  <c r="I1319" s="1"/>
  <c r="I1320" s="1"/>
  <c r="I1321" s="1"/>
  <c r="I1322" s="1"/>
  <c r="I1323" s="1"/>
  <c r="I1324" s="1"/>
  <c r="I1325" s="1"/>
  <c r="I1326" s="1"/>
  <c r="I1327" s="1"/>
  <c r="I1328" s="1"/>
  <c r="I1329" s="1"/>
  <c r="I1330" s="1"/>
  <c r="I1331" s="1"/>
  <c r="I1332" s="1"/>
  <c r="I1333" s="1"/>
  <c r="I1334" s="1"/>
  <c r="I1335" s="1"/>
  <c r="I1336" s="1"/>
  <c r="I1337" s="1"/>
  <c r="I1338" s="1"/>
  <c r="I1339" s="1"/>
  <c r="I1340" s="1"/>
  <c r="I1341" s="1"/>
  <c r="I1342" s="1"/>
  <c r="I1343" s="1"/>
  <c r="I1344" s="1"/>
  <c r="J1191"/>
  <c r="J1190" s="1"/>
  <c r="J1189" s="1"/>
  <c r="J1188" s="1"/>
  <c r="J1187" s="1"/>
  <c r="K1191"/>
  <c r="K1192" s="1"/>
  <c r="AH1191"/>
  <c r="AH1192" s="1"/>
  <c r="AH1193" s="1"/>
  <c r="AH1194" s="1"/>
  <c r="AH1195" s="1"/>
  <c r="AH1196" s="1"/>
  <c r="AH1197" s="1"/>
  <c r="AH1198" s="1"/>
  <c r="AH1199" s="1"/>
  <c r="AH1200" s="1"/>
  <c r="AH1201" s="1"/>
  <c r="AH1202" s="1"/>
  <c r="AH1203" s="1"/>
  <c r="AH1204" s="1"/>
  <c r="AW1191"/>
  <c r="AW1192" s="1"/>
  <c r="BO1191"/>
  <c r="BO1192" s="1"/>
  <c r="H1192"/>
  <c r="J1192"/>
  <c r="J1193" s="1"/>
  <c r="O1192"/>
  <c r="K1193"/>
  <c r="K1194" s="1"/>
  <c r="K1195" s="1"/>
  <c r="K1196" s="1"/>
  <c r="K1197" s="1"/>
  <c r="K1198" s="1"/>
  <c r="K1199" s="1"/>
  <c r="K1200" s="1"/>
  <c r="K1201" s="1"/>
  <c r="K1202" s="1"/>
  <c r="K1203" s="1"/>
  <c r="K1204" s="1"/>
  <c r="K1205" s="1"/>
  <c r="K1206" s="1"/>
  <c r="K1207" s="1"/>
  <c r="K1208" s="1"/>
  <c r="K1209" s="1"/>
  <c r="K1210" s="1"/>
  <c r="K1211" s="1"/>
  <c r="K1212" s="1"/>
  <c r="K1213" s="1"/>
  <c r="K1214" s="1"/>
  <c r="K1215" s="1"/>
  <c r="K1216" s="1"/>
  <c r="K1217" s="1"/>
  <c r="K1218" s="1"/>
  <c r="K1219" s="1"/>
  <c r="K1220" s="1"/>
  <c r="K1221" s="1"/>
  <c r="K1222" s="1"/>
  <c r="K1223" s="1"/>
  <c r="K1224" s="1"/>
  <c r="K1225" s="1"/>
  <c r="K1226" s="1"/>
  <c r="K1227" s="1"/>
  <c r="K1228" s="1"/>
  <c r="K1229" s="1"/>
  <c r="K1230" s="1"/>
  <c r="K1231" s="1"/>
  <c r="K1232" s="1"/>
  <c r="K1233" s="1"/>
  <c r="K1234" s="1"/>
  <c r="K1235" s="1"/>
  <c r="K1236" s="1"/>
  <c r="K1237" s="1"/>
  <c r="K1238" s="1"/>
  <c r="K1239" s="1"/>
  <c r="K1240" s="1"/>
  <c r="K1241" s="1"/>
  <c r="K1242" s="1"/>
  <c r="K1243" s="1"/>
  <c r="K1244" s="1"/>
  <c r="K1245" s="1"/>
  <c r="K1246" s="1"/>
  <c r="K1247" s="1"/>
  <c r="K1248" s="1"/>
  <c r="K1249" s="1"/>
  <c r="K1250" s="1"/>
  <c r="K1251" s="1"/>
  <c r="K1252" s="1"/>
  <c r="K1253" s="1"/>
  <c r="K1254" s="1"/>
  <c r="K1255" s="1"/>
  <c r="K1256" s="1"/>
  <c r="K1257" s="1"/>
  <c r="K1258" s="1"/>
  <c r="K1259" s="1"/>
  <c r="K1260" s="1"/>
  <c r="K1261" s="1"/>
  <c r="K1262" s="1"/>
  <c r="K1263" s="1"/>
  <c r="K1264" s="1"/>
  <c r="K1265" s="1"/>
  <c r="K1266" s="1"/>
  <c r="K1267" s="1"/>
  <c r="K1268" s="1"/>
  <c r="K1269" s="1"/>
  <c r="K1270" s="1"/>
  <c r="K1271" s="1"/>
  <c r="K1272" s="1"/>
  <c r="K1273" s="1"/>
  <c r="K1274" s="1"/>
  <c r="K1275" s="1"/>
  <c r="K1276" s="1"/>
  <c r="K1277" s="1"/>
  <c r="K1278" s="1"/>
  <c r="K1279" s="1"/>
  <c r="K1280" s="1"/>
  <c r="K1281" s="1"/>
  <c r="K1282" s="1"/>
  <c r="K1283" s="1"/>
  <c r="K1284" s="1"/>
  <c r="K1285" s="1"/>
  <c r="K1286" s="1"/>
  <c r="K1287" s="1"/>
  <c r="K1288" s="1"/>
  <c r="K1289" s="1"/>
  <c r="K1290" s="1"/>
  <c r="K1291" s="1"/>
  <c r="K1292" s="1"/>
  <c r="K1293" s="1"/>
  <c r="K1294" s="1"/>
  <c r="K1295" s="1"/>
  <c r="K1296" s="1"/>
  <c r="K1297" s="1"/>
  <c r="K1298" s="1"/>
  <c r="K1299" s="1"/>
  <c r="K1300" s="1"/>
  <c r="K1301" s="1"/>
  <c r="K1302" s="1"/>
  <c r="K1303" s="1"/>
  <c r="K1304" s="1"/>
  <c r="K1305" s="1"/>
  <c r="K1306" s="1"/>
  <c r="K1307" s="1"/>
  <c r="K1308" s="1"/>
  <c r="K1309" s="1"/>
  <c r="K1310" s="1"/>
  <c r="K1311" s="1"/>
  <c r="K1312" s="1"/>
  <c r="K1313" s="1"/>
  <c r="K1314" s="1"/>
  <c r="K1315" s="1"/>
  <c r="K1316" s="1"/>
  <c r="K1317" s="1"/>
  <c r="K1318" s="1"/>
  <c r="K1319" s="1"/>
  <c r="K1320" s="1"/>
  <c r="K1321" s="1"/>
  <c r="K1322" s="1"/>
  <c r="K1323" s="1"/>
  <c r="K1324" s="1"/>
  <c r="K1325" s="1"/>
  <c r="K1326" s="1"/>
  <c r="K1327" s="1"/>
  <c r="K1328" s="1"/>
  <c r="K1329" s="1"/>
  <c r="K1330" s="1"/>
  <c r="K1331" s="1"/>
  <c r="K1332" s="1"/>
  <c r="K1333" s="1"/>
  <c r="K1334" s="1"/>
  <c r="K1335" s="1"/>
  <c r="K1336" s="1"/>
  <c r="K1337" s="1"/>
  <c r="K1338" s="1"/>
  <c r="K1339" s="1"/>
  <c r="K1340" s="1"/>
  <c r="K1341" s="1"/>
  <c r="K1342" s="1"/>
  <c r="K1343" s="1"/>
  <c r="K1344" s="1"/>
  <c r="O1193"/>
  <c r="O1194" s="1"/>
  <c r="O1195" s="1"/>
  <c r="O1196" s="1"/>
  <c r="O1197" s="1"/>
  <c r="O1198" s="1"/>
  <c r="O1199" s="1"/>
  <c r="O1200" s="1"/>
  <c r="O1201" s="1"/>
  <c r="O1202" s="1"/>
  <c r="AW1193"/>
  <c r="AW1194" s="1"/>
  <c r="BO1193"/>
  <c r="BO1194" s="1"/>
  <c r="J1194"/>
  <c r="J1195" s="1"/>
  <c r="AW1195"/>
  <c r="AW1196" s="1"/>
  <c r="AW1197" s="1"/>
  <c r="AW1198" s="1"/>
  <c r="AW1199" s="1"/>
  <c r="AW1200" s="1"/>
  <c r="AW1201" s="1"/>
  <c r="AW1202" s="1"/>
  <c r="AW1203" s="1"/>
  <c r="AW1204" s="1"/>
  <c r="AW1205" s="1"/>
  <c r="AW1206" s="1"/>
  <c r="AW1207" s="1"/>
  <c r="AW1208" s="1"/>
  <c r="AW1209" s="1"/>
  <c r="AW1210" s="1"/>
  <c r="AW1211" s="1"/>
  <c r="AW1212" s="1"/>
  <c r="AW1213" s="1"/>
  <c r="AW1214" s="1"/>
  <c r="AW1215" s="1"/>
  <c r="AW1216" s="1"/>
  <c r="AW1217" s="1"/>
  <c r="AW1218" s="1"/>
  <c r="AW1219" s="1"/>
  <c r="AW1220" s="1"/>
  <c r="AW1221" s="1"/>
  <c r="AW1222" s="1"/>
  <c r="AW1223" s="1"/>
  <c r="AW1224" s="1"/>
  <c r="AW1225" s="1"/>
  <c r="AW1226" s="1"/>
  <c r="AW1227" s="1"/>
  <c r="AW1228" s="1"/>
  <c r="AW1229" s="1"/>
  <c r="AW1230" s="1"/>
  <c r="AW1231" s="1"/>
  <c r="AW1232" s="1"/>
  <c r="AW1233" s="1"/>
  <c r="AW1234" s="1"/>
  <c r="AW1235" s="1"/>
  <c r="AW1236" s="1"/>
  <c r="AW1237" s="1"/>
  <c r="AW1238" s="1"/>
  <c r="AW1239" s="1"/>
  <c r="AW1240" s="1"/>
  <c r="AW1241" s="1"/>
  <c r="AW1242" s="1"/>
  <c r="AW1243" s="1"/>
  <c r="AW1244" s="1"/>
  <c r="AW1245" s="1"/>
  <c r="AW1246" s="1"/>
  <c r="AW1247" s="1"/>
  <c r="AW1248" s="1"/>
  <c r="AW1249" s="1"/>
  <c r="AW1250" s="1"/>
  <c r="AW1251" s="1"/>
  <c r="AW1252" s="1"/>
  <c r="AW1253" s="1"/>
  <c r="AW1254" s="1"/>
  <c r="AW1255" s="1"/>
  <c r="AW1256" s="1"/>
  <c r="AW1257" s="1"/>
  <c r="AW1258" s="1"/>
  <c r="AW1259" s="1"/>
  <c r="AW1260" s="1"/>
  <c r="AW1261" s="1"/>
  <c r="AW1262" s="1"/>
  <c r="AW1263" s="1"/>
  <c r="AW1264" s="1"/>
  <c r="AW1265" s="1"/>
  <c r="AW1266" s="1"/>
  <c r="AW1267" s="1"/>
  <c r="AW1268" s="1"/>
  <c r="AW1269" s="1"/>
  <c r="AW1270" s="1"/>
  <c r="AW1271" s="1"/>
  <c r="AW1272" s="1"/>
  <c r="AW1273" s="1"/>
  <c r="AW1274" s="1"/>
  <c r="AW1275" s="1"/>
  <c r="AW1276" s="1"/>
  <c r="AW1277" s="1"/>
  <c r="AW1278" s="1"/>
  <c r="AW1279" s="1"/>
  <c r="AW1280" s="1"/>
  <c r="AW1281" s="1"/>
  <c r="AW1282" s="1"/>
  <c r="AW1283" s="1"/>
  <c r="AW1284" s="1"/>
  <c r="AW1285" s="1"/>
  <c r="AW1286" s="1"/>
  <c r="AW1287" s="1"/>
  <c r="AW1288" s="1"/>
  <c r="AW1289" s="1"/>
  <c r="AW1290" s="1"/>
  <c r="AW1291" s="1"/>
  <c r="AW1292" s="1"/>
  <c r="AW1293" s="1"/>
  <c r="AW1294" s="1"/>
  <c r="AW1295" s="1"/>
  <c r="AW1296" s="1"/>
  <c r="AW1297" s="1"/>
  <c r="AW1298" s="1"/>
  <c r="AW1299" s="1"/>
  <c r="AW1300" s="1"/>
  <c r="AW1301" s="1"/>
  <c r="AW1302" s="1"/>
  <c r="AW1303" s="1"/>
  <c r="AW1304" s="1"/>
  <c r="AW1305" s="1"/>
  <c r="AW1306" s="1"/>
  <c r="AW1307" s="1"/>
  <c r="AW1308" s="1"/>
  <c r="AW1309" s="1"/>
  <c r="AW1310" s="1"/>
  <c r="AW1311" s="1"/>
  <c r="AW1312" s="1"/>
  <c r="AW1313" s="1"/>
  <c r="AW1314" s="1"/>
  <c r="AW1315" s="1"/>
  <c r="AW1316" s="1"/>
  <c r="AW1317" s="1"/>
  <c r="AW1318" s="1"/>
  <c r="AW1319" s="1"/>
  <c r="AW1320" s="1"/>
  <c r="AW1321" s="1"/>
  <c r="AW1322" s="1"/>
  <c r="AW1323" s="1"/>
  <c r="AW1324" s="1"/>
  <c r="AW1325" s="1"/>
  <c r="AW1326" s="1"/>
  <c r="AW1327" s="1"/>
  <c r="AW1328" s="1"/>
  <c r="AW1329" s="1"/>
  <c r="AW1330" s="1"/>
  <c r="AW1331" s="1"/>
  <c r="AW1332" s="1"/>
  <c r="AW1333" s="1"/>
  <c r="AW1334" s="1"/>
  <c r="AW1335" s="1"/>
  <c r="AW1336" s="1"/>
  <c r="AW1337" s="1"/>
  <c r="AW1338" s="1"/>
  <c r="AW1339" s="1"/>
  <c r="AW1340" s="1"/>
  <c r="AW1341" s="1"/>
  <c r="AW1342" s="1"/>
  <c r="AW1343" s="1"/>
  <c r="AW1344" s="1"/>
  <c r="AW1345" s="1"/>
  <c r="AW1346" s="1"/>
  <c r="AW1347" s="1"/>
  <c r="AW1348" s="1"/>
  <c r="AW1349" s="1"/>
  <c r="AW1350" s="1"/>
  <c r="AW1351" s="1"/>
  <c r="AW1352" s="1"/>
  <c r="AW1353" s="1"/>
  <c r="AW1354" s="1"/>
  <c r="AW1355" s="1"/>
  <c r="AW1356" s="1"/>
  <c r="AW1357" s="1"/>
  <c r="AW1358" s="1"/>
  <c r="AW1359" s="1"/>
  <c r="AW1360" s="1"/>
  <c r="AW1361" s="1"/>
  <c r="AW1362" s="1"/>
  <c r="AW1363" s="1"/>
  <c r="AW1364" s="1"/>
  <c r="AW1365" s="1"/>
  <c r="AW1366" s="1"/>
  <c r="AW1367" s="1"/>
  <c r="AW1368" s="1"/>
  <c r="AW1369" s="1"/>
  <c r="AW1370" s="1"/>
  <c r="AW1371" s="1"/>
  <c r="AW1372" s="1"/>
  <c r="AW1373" s="1"/>
  <c r="AW1374" s="1"/>
  <c r="AW1375" s="1"/>
  <c r="AW1376" s="1"/>
  <c r="AW1377" s="1"/>
  <c r="AW1378" s="1"/>
  <c r="AW1379" s="1"/>
  <c r="AW1380" s="1"/>
  <c r="AW1381" s="1"/>
  <c r="AW1382" s="1"/>
  <c r="AW1383" s="1"/>
  <c r="AW1384" s="1"/>
  <c r="AW1385" s="1"/>
  <c r="AW1386" s="1"/>
  <c r="AW1387" s="1"/>
  <c r="AW1388" s="1"/>
  <c r="AW1389" s="1"/>
  <c r="AW1390" s="1"/>
  <c r="AW1391" s="1"/>
  <c r="AW1392" s="1"/>
  <c r="AW1393" s="1"/>
  <c r="AW1394" s="1"/>
  <c r="AW1395" s="1"/>
  <c r="AW1396" s="1"/>
  <c r="AW1397" s="1"/>
  <c r="AW1398" s="1"/>
  <c r="AW1399" s="1"/>
  <c r="AW1400" s="1"/>
  <c r="AW1401" s="1"/>
  <c r="AW1402" s="1"/>
  <c r="AW1403" s="1"/>
  <c r="AW1404" s="1"/>
  <c r="AW1405" s="1"/>
  <c r="AW1406" s="1"/>
  <c r="AW1407" s="1"/>
  <c r="AW1408" s="1"/>
  <c r="AW1409" s="1"/>
  <c r="AW1410" s="1"/>
  <c r="AW1411" s="1"/>
  <c r="AW1412" s="1"/>
  <c r="AW1413" s="1"/>
  <c r="AW1414" s="1"/>
  <c r="AW1415" s="1"/>
  <c r="AW1416" s="1"/>
  <c r="AW1417" s="1"/>
  <c r="AW1418" s="1"/>
  <c r="AW1419" s="1"/>
  <c r="AW1420" s="1"/>
  <c r="AW1421" s="1"/>
  <c r="AW1422" s="1"/>
  <c r="AW1423" s="1"/>
  <c r="AW1424" s="1"/>
  <c r="AW1425" s="1"/>
  <c r="AW1426" s="1"/>
  <c r="AW1427" s="1"/>
  <c r="AW1428" s="1"/>
  <c r="AW1429" s="1"/>
  <c r="AW1430" s="1"/>
  <c r="AW1431" s="1"/>
  <c r="AW1432" s="1"/>
  <c r="AW1433" s="1"/>
  <c r="AW1434" s="1"/>
  <c r="AW1435" s="1"/>
  <c r="AW1436" s="1"/>
  <c r="AW1437" s="1"/>
  <c r="AW1438" s="1"/>
  <c r="AW1439" s="1"/>
  <c r="AW1440" s="1"/>
  <c r="AW1441" s="1"/>
  <c r="AW1442" s="1"/>
  <c r="AW1443" s="1"/>
  <c r="AW1444" s="1"/>
  <c r="AW1445" s="1"/>
  <c r="AW1446" s="1"/>
  <c r="AW1447" s="1"/>
  <c r="AW1448" s="1"/>
  <c r="AW1449" s="1"/>
  <c r="AW1450" s="1"/>
  <c r="AW1451" s="1"/>
  <c r="AW1452" s="1"/>
  <c r="AW1453" s="1"/>
  <c r="AW1454" s="1"/>
  <c r="AW1455" s="1"/>
  <c r="AW1456" s="1"/>
  <c r="AW1457" s="1"/>
  <c r="AW1458" s="1"/>
  <c r="AW1459" s="1"/>
  <c r="AW1460" s="1"/>
  <c r="AW1461" s="1"/>
  <c r="AW1462" s="1"/>
  <c r="AW1463" s="1"/>
  <c r="AW1464" s="1"/>
  <c r="AW1465" s="1"/>
  <c r="AW1466" s="1"/>
  <c r="AW1467" s="1"/>
  <c r="AW1468" s="1"/>
  <c r="AW1469" s="1"/>
  <c r="AW1470" s="1"/>
  <c r="AW1471" s="1"/>
  <c r="AW1472" s="1"/>
  <c r="AW1473" s="1"/>
  <c r="AW1474" s="1"/>
  <c r="AW1475" s="1"/>
  <c r="AW1476" s="1"/>
  <c r="AW1477" s="1"/>
  <c r="AW1478" s="1"/>
  <c r="AW1479" s="1"/>
  <c r="AW1480" s="1"/>
  <c r="AW1481" s="1"/>
  <c r="AW1482" s="1"/>
  <c r="AW1483" s="1"/>
  <c r="AW1484" s="1"/>
  <c r="AW1485" s="1"/>
  <c r="AW1486" s="1"/>
  <c r="AW1487" s="1"/>
  <c r="AW1488" s="1"/>
  <c r="AW1489" s="1"/>
  <c r="AW1490" s="1"/>
  <c r="AW1491" s="1"/>
  <c r="AW1492" s="1"/>
  <c r="AW1493" s="1"/>
  <c r="AW1494" s="1"/>
  <c r="AW1495" s="1"/>
  <c r="AW1496" s="1"/>
  <c r="AW1497" s="1"/>
  <c r="AW1498" s="1"/>
  <c r="AW1499" s="1"/>
  <c r="AW1500" s="1"/>
  <c r="BO1195"/>
  <c r="BO1196" s="1"/>
  <c r="J1196"/>
  <c r="J1197" s="1"/>
  <c r="J1198" s="1"/>
  <c r="J1199" s="1"/>
  <c r="J1200" s="1"/>
  <c r="J1201" s="1"/>
  <c r="J1202" s="1"/>
  <c r="J1203" s="1"/>
  <c r="J1204" s="1"/>
  <c r="J1205" s="1"/>
  <c r="J1206" s="1"/>
  <c r="J1207" s="1"/>
  <c r="J1208" s="1"/>
  <c r="J1209" s="1"/>
  <c r="J1210" s="1"/>
  <c r="J1211" s="1"/>
  <c r="J1212" s="1"/>
  <c r="J1213" s="1"/>
  <c r="J1214" s="1"/>
  <c r="J1215" s="1"/>
  <c r="J1216" s="1"/>
  <c r="J1217" s="1"/>
  <c r="J1218" s="1"/>
  <c r="J1219" s="1"/>
  <c r="J1220" s="1"/>
  <c r="J1221" s="1"/>
  <c r="J1222" s="1"/>
  <c r="J1223" s="1"/>
  <c r="J1224" s="1"/>
  <c r="J1225" s="1"/>
  <c r="J1226" s="1"/>
  <c r="J1227" s="1"/>
  <c r="J1228" s="1"/>
  <c r="J1229" s="1"/>
  <c r="J1230" s="1"/>
  <c r="J1231" s="1"/>
  <c r="J1232" s="1"/>
  <c r="J1233" s="1"/>
  <c r="J1234" s="1"/>
  <c r="J1235" s="1"/>
  <c r="J1236" s="1"/>
  <c r="J1237" s="1"/>
  <c r="J1238" s="1"/>
  <c r="J1239" s="1"/>
  <c r="J1240" s="1"/>
  <c r="J1241" s="1"/>
  <c r="J1242" s="1"/>
  <c r="J1243" s="1"/>
  <c r="J1244" s="1"/>
  <c r="J1245" s="1"/>
  <c r="J1246" s="1"/>
  <c r="J1247" s="1"/>
  <c r="J1248" s="1"/>
  <c r="J1249" s="1"/>
  <c r="J1250" s="1"/>
  <c r="J1251" s="1"/>
  <c r="J1252" s="1"/>
  <c r="J1253" s="1"/>
  <c r="J1254" s="1"/>
  <c r="J1255" s="1"/>
  <c r="J1256" s="1"/>
  <c r="J1257" s="1"/>
  <c r="J1258" s="1"/>
  <c r="J1259" s="1"/>
  <c r="J1260" s="1"/>
  <c r="J1261" s="1"/>
  <c r="J1262" s="1"/>
  <c r="J1263" s="1"/>
  <c r="J1264" s="1"/>
  <c r="J1265" s="1"/>
  <c r="J1266" s="1"/>
  <c r="J1267" s="1"/>
  <c r="J1268" s="1"/>
  <c r="J1269" s="1"/>
  <c r="J1270" s="1"/>
  <c r="J1271" s="1"/>
  <c r="J1272" s="1"/>
  <c r="J1273" s="1"/>
  <c r="J1274" s="1"/>
  <c r="J1275" s="1"/>
  <c r="J1276" s="1"/>
  <c r="J1277" s="1"/>
  <c r="J1278" s="1"/>
  <c r="J1279" s="1"/>
  <c r="J1280" s="1"/>
  <c r="J1281" s="1"/>
  <c r="J1282" s="1"/>
  <c r="J1283" s="1"/>
  <c r="J1284" s="1"/>
  <c r="J1285" s="1"/>
  <c r="J1286" s="1"/>
  <c r="J1287" s="1"/>
  <c r="J1288" s="1"/>
  <c r="J1289" s="1"/>
  <c r="J1290" s="1"/>
  <c r="J1291" s="1"/>
  <c r="J1292" s="1"/>
  <c r="J1293" s="1"/>
  <c r="J1294" s="1"/>
  <c r="J1295" s="1"/>
  <c r="J1296" s="1"/>
  <c r="J1297" s="1"/>
  <c r="J1298" s="1"/>
  <c r="J1299" s="1"/>
  <c r="J1300" s="1"/>
  <c r="J1301" s="1"/>
  <c r="J1302" s="1"/>
  <c r="J1303" s="1"/>
  <c r="J1304" s="1"/>
  <c r="J1305" s="1"/>
  <c r="J1306" s="1"/>
  <c r="J1307" s="1"/>
  <c r="J1308" s="1"/>
  <c r="J1309" s="1"/>
  <c r="J1310" s="1"/>
  <c r="J1311" s="1"/>
  <c r="J1312" s="1"/>
  <c r="J1313" s="1"/>
  <c r="J1314" s="1"/>
  <c r="J1315" s="1"/>
  <c r="J1316" s="1"/>
  <c r="J1317" s="1"/>
  <c r="J1318" s="1"/>
  <c r="J1319" s="1"/>
  <c r="J1320" s="1"/>
  <c r="J1321" s="1"/>
  <c r="J1322" s="1"/>
  <c r="J1323" s="1"/>
  <c r="J1324" s="1"/>
  <c r="J1325" s="1"/>
  <c r="J1326" s="1"/>
  <c r="J1327" s="1"/>
  <c r="J1328" s="1"/>
  <c r="J1329" s="1"/>
  <c r="J1330" s="1"/>
  <c r="J1331" s="1"/>
  <c r="J1332" s="1"/>
  <c r="J1333" s="1"/>
  <c r="J1334" s="1"/>
  <c r="J1335" s="1"/>
  <c r="J1336" s="1"/>
  <c r="J1337" s="1"/>
  <c r="J1338" s="1"/>
  <c r="J1339" s="1"/>
  <c r="J1340" s="1"/>
  <c r="J1341" s="1"/>
  <c r="J1342" s="1"/>
  <c r="J1343" s="1"/>
  <c r="J1344" s="1"/>
  <c r="BO1197"/>
  <c r="BO1198"/>
  <c r="BO1199" s="1"/>
  <c r="BO1200" s="1"/>
  <c r="BO1201" s="1"/>
  <c r="BO1202" s="1"/>
  <c r="BO1203" s="1"/>
  <c r="BO1204" s="1"/>
  <c r="BO1205" s="1"/>
  <c r="BO1206" s="1"/>
  <c r="BO1207" s="1"/>
  <c r="BO1208" s="1"/>
  <c r="BO1209" s="1"/>
  <c r="BO1210" s="1"/>
  <c r="BO1211" s="1"/>
  <c r="BO1212" s="1"/>
  <c r="BO1213" s="1"/>
  <c r="BO1214" s="1"/>
  <c r="BO1215" s="1"/>
  <c r="BO1216" s="1"/>
  <c r="BO1217" s="1"/>
  <c r="BO1218" s="1"/>
  <c r="BO1219" s="1"/>
  <c r="BO1220" s="1"/>
  <c r="BO1221" s="1"/>
  <c r="BO1222" s="1"/>
  <c r="BO1223" s="1"/>
  <c r="BO1224" s="1"/>
  <c r="BO1225" s="1"/>
  <c r="BO1226" s="1"/>
  <c r="BO1227" s="1"/>
  <c r="BO1228" s="1"/>
  <c r="BO1229" s="1"/>
  <c r="BO1230" s="1"/>
  <c r="BO1231" s="1"/>
  <c r="BO1232" s="1"/>
  <c r="BO1233" s="1"/>
  <c r="BO1234" s="1"/>
  <c r="BO1235" s="1"/>
  <c r="BO1236" s="1"/>
  <c r="BO1237" s="1"/>
  <c r="BO1238" s="1"/>
  <c r="BO1239" s="1"/>
  <c r="BO1240" s="1"/>
  <c r="BO1241" s="1"/>
  <c r="BO1242" s="1"/>
  <c r="BO1243" s="1"/>
  <c r="BO1244" s="1"/>
  <c r="BO1245" s="1"/>
  <c r="BO1246" s="1"/>
  <c r="BO1247" s="1"/>
  <c r="BO1248" s="1"/>
  <c r="BO1249" s="1"/>
  <c r="BO1250" s="1"/>
  <c r="BO1251" s="1"/>
  <c r="BO1252" s="1"/>
  <c r="BO1253" s="1"/>
  <c r="BO1254" s="1"/>
  <c r="BO1255" s="1"/>
  <c r="BO1256" s="1"/>
  <c r="BO1257" s="1"/>
  <c r="BO1258" s="1"/>
  <c r="BO1259" s="1"/>
  <c r="BO1260" s="1"/>
  <c r="BO1261" s="1"/>
  <c r="BO1262" s="1"/>
  <c r="BO1263" s="1"/>
  <c r="BO1264" s="1"/>
  <c r="BO1265" s="1"/>
  <c r="BO1266" s="1"/>
  <c r="BO1267" s="1"/>
  <c r="BO1268" s="1"/>
  <c r="BO1269" s="1"/>
  <c r="BO1270" s="1"/>
  <c r="BO1271" s="1"/>
  <c r="BO1272" s="1"/>
  <c r="BO1273" s="1"/>
  <c r="BO1274" s="1"/>
  <c r="BO1275" s="1"/>
  <c r="BO1276" s="1"/>
  <c r="BO1277" s="1"/>
  <c r="BO1278" s="1"/>
  <c r="BO1279" s="1"/>
  <c r="BO1280" s="1"/>
  <c r="BO1281" s="1"/>
  <c r="BO1282" s="1"/>
  <c r="BO1283" s="1"/>
  <c r="BO1284" s="1"/>
  <c r="BO1285" s="1"/>
  <c r="BO1286" s="1"/>
  <c r="BO1287" s="1"/>
  <c r="BO1288" s="1"/>
  <c r="BO1289" s="1"/>
  <c r="BO1290" s="1"/>
  <c r="BO1291" s="1"/>
  <c r="BO1292" s="1"/>
  <c r="BO1293" s="1"/>
  <c r="BO1294" s="1"/>
  <c r="BO1295" s="1"/>
  <c r="BO1296" s="1"/>
  <c r="BO1297" s="1"/>
  <c r="BO1298" s="1"/>
  <c r="BO1299" s="1"/>
  <c r="BO1300" s="1"/>
  <c r="BO1301" s="1"/>
  <c r="BO1302" s="1"/>
  <c r="BO1303" s="1"/>
  <c r="BO1304" s="1"/>
  <c r="BO1305" s="1"/>
  <c r="BO1306" s="1"/>
  <c r="BO1307" s="1"/>
  <c r="BO1308" s="1"/>
  <c r="BO1309" s="1"/>
  <c r="BO1310" s="1"/>
  <c r="BO1311" s="1"/>
  <c r="BO1312" s="1"/>
  <c r="BO1313" s="1"/>
  <c r="BO1314" s="1"/>
  <c r="BO1315" s="1"/>
  <c r="BO1316" s="1"/>
  <c r="BO1317" s="1"/>
  <c r="BO1318" s="1"/>
  <c r="BO1319" s="1"/>
  <c r="BO1320" s="1"/>
  <c r="BO1321" s="1"/>
  <c r="BO1322" s="1"/>
  <c r="BO1323" s="1"/>
  <c r="BO1324" s="1"/>
  <c r="BO1325" s="1"/>
  <c r="BO1326" s="1"/>
  <c r="BO1327" s="1"/>
  <c r="BO1328" s="1"/>
  <c r="BO1329" s="1"/>
  <c r="BO1330" s="1"/>
  <c r="BO1331" s="1"/>
  <c r="BO1332" s="1"/>
  <c r="BO1333" s="1"/>
  <c r="BO1334" s="1"/>
  <c r="BO1335" s="1"/>
  <c r="BO1336" s="1"/>
  <c r="BO1337" s="1"/>
  <c r="BO1338" s="1"/>
  <c r="BO1339" s="1"/>
  <c r="BO1340" s="1"/>
  <c r="BO1341" s="1"/>
  <c r="BO1342" s="1"/>
  <c r="BO1343" s="1"/>
  <c r="BO1344" s="1"/>
  <c r="BO1345" s="1"/>
  <c r="BO1346" s="1"/>
  <c r="BO1347" s="1"/>
  <c r="BO1348" s="1"/>
  <c r="BO1349" s="1"/>
  <c r="BO1350" s="1"/>
  <c r="BO1351" s="1"/>
  <c r="BO1352" s="1"/>
  <c r="BO1353" s="1"/>
  <c r="BO1354" s="1"/>
  <c r="BO1355" s="1"/>
  <c r="BO1356" s="1"/>
  <c r="BO1357" s="1"/>
  <c r="BO1358" s="1"/>
  <c r="BO1359" s="1"/>
  <c r="BO1360" s="1"/>
  <c r="BO1361" s="1"/>
  <c r="BO1362" s="1"/>
  <c r="BO1363" s="1"/>
  <c r="BO1364" s="1"/>
  <c r="BO1365" s="1"/>
  <c r="BO1366" s="1"/>
  <c r="BO1367" s="1"/>
  <c r="BO1368" s="1"/>
  <c r="BO1369" s="1"/>
  <c r="BO1370" s="1"/>
  <c r="BO1371" s="1"/>
  <c r="BO1372" s="1"/>
  <c r="BO1373" s="1"/>
  <c r="BO1374" s="1"/>
  <c r="BO1375" s="1"/>
  <c r="BO1376" s="1"/>
  <c r="BO1377" s="1"/>
  <c r="BO1378" s="1"/>
  <c r="BO1379" s="1"/>
  <c r="BO1380" s="1"/>
  <c r="BO1381" s="1"/>
  <c r="BO1382" s="1"/>
  <c r="BO1383" s="1"/>
  <c r="BO1384" s="1"/>
  <c r="BO1385" s="1"/>
  <c r="BO1386" s="1"/>
  <c r="BO1387" s="1"/>
  <c r="BO1388" s="1"/>
  <c r="BO1389" s="1"/>
  <c r="BO1390" s="1"/>
  <c r="BO1391" s="1"/>
  <c r="BO1392" s="1"/>
  <c r="BO1393" s="1"/>
  <c r="BO1394" s="1"/>
  <c r="BO1395" s="1"/>
  <c r="BO1396" s="1"/>
  <c r="BO1397" s="1"/>
  <c r="BO1398" s="1"/>
  <c r="BO1399" s="1"/>
  <c r="BO1400" s="1"/>
  <c r="BO1401" s="1"/>
  <c r="BO1402" s="1"/>
  <c r="BO1403" s="1"/>
  <c r="BO1404" s="1"/>
  <c r="BO1405" s="1"/>
  <c r="BO1406" s="1"/>
  <c r="BO1407" s="1"/>
  <c r="BO1408" s="1"/>
  <c r="BO1409" s="1"/>
  <c r="BO1410" s="1"/>
  <c r="BO1411" s="1"/>
  <c r="BO1412" s="1"/>
  <c r="BO1413" s="1"/>
  <c r="BO1414" s="1"/>
  <c r="BO1415" s="1"/>
  <c r="BO1416" s="1"/>
  <c r="BO1417" s="1"/>
  <c r="BO1418" s="1"/>
  <c r="BO1419" s="1"/>
  <c r="BO1420" s="1"/>
  <c r="BO1421" s="1"/>
  <c r="BO1422" s="1"/>
  <c r="BO1423" s="1"/>
  <c r="BO1424" s="1"/>
  <c r="BO1425" s="1"/>
  <c r="BO1426" s="1"/>
  <c r="BO1427" s="1"/>
  <c r="BO1428" s="1"/>
  <c r="BO1429" s="1"/>
  <c r="BO1430" s="1"/>
  <c r="BO1431" s="1"/>
  <c r="BO1432" s="1"/>
  <c r="BO1433" s="1"/>
  <c r="BO1434" s="1"/>
  <c r="BO1435" s="1"/>
  <c r="BO1436" s="1"/>
  <c r="BO1437" s="1"/>
  <c r="BO1438" s="1"/>
  <c r="BO1439" s="1"/>
  <c r="BO1440" s="1"/>
  <c r="BO1441" s="1"/>
  <c r="BO1442" s="1"/>
  <c r="BO1443" s="1"/>
  <c r="BO1444" s="1"/>
  <c r="BO1445" s="1"/>
  <c r="BO1446" s="1"/>
  <c r="BO1447" s="1"/>
  <c r="BO1448" s="1"/>
  <c r="BO1449" s="1"/>
  <c r="BO1450" s="1"/>
  <c r="BO1451" s="1"/>
  <c r="BO1452" s="1"/>
  <c r="BO1453" s="1"/>
  <c r="BO1454" s="1"/>
  <c r="BO1455" s="1"/>
  <c r="BO1456" s="1"/>
  <c r="BO1457" s="1"/>
  <c r="BO1458" s="1"/>
  <c r="BO1459" s="1"/>
  <c r="BO1460" s="1"/>
  <c r="BO1461" s="1"/>
  <c r="BO1462" s="1"/>
  <c r="BO1463" s="1"/>
  <c r="BO1464" s="1"/>
  <c r="BO1465" s="1"/>
  <c r="BO1466" s="1"/>
  <c r="BO1467" s="1"/>
  <c r="BO1468" s="1"/>
  <c r="BO1469" s="1"/>
  <c r="BO1470" s="1"/>
  <c r="BO1471" s="1"/>
  <c r="BO1472" s="1"/>
  <c r="BO1473" s="1"/>
  <c r="BO1474" s="1"/>
  <c r="BO1475" s="1"/>
  <c r="BO1476" s="1"/>
  <c r="BO1477" s="1"/>
  <c r="BO1478" s="1"/>
  <c r="BO1479" s="1"/>
  <c r="BO1480" s="1"/>
  <c r="BO1481" s="1"/>
  <c r="BO1482" s="1"/>
  <c r="BO1483" s="1"/>
  <c r="BO1484" s="1"/>
  <c r="BO1485" s="1"/>
  <c r="BO1486" s="1"/>
  <c r="BO1487" s="1"/>
  <c r="BO1488" s="1"/>
  <c r="BO1489" s="1"/>
  <c r="BO1490" s="1"/>
  <c r="BO1491" s="1"/>
  <c r="BO1492" s="1"/>
  <c r="BO1493" s="1"/>
  <c r="BO1494" s="1"/>
  <c r="BO1495" s="1"/>
  <c r="BO1496" s="1"/>
  <c r="BO1497" s="1"/>
  <c r="BO1498" s="1"/>
  <c r="BO1499" s="1"/>
  <c r="BO1500" s="1"/>
  <c r="BO1501" s="1"/>
  <c r="BO1502" s="1"/>
  <c r="BO1503" s="1"/>
  <c r="BO1504" s="1"/>
  <c r="BO1505" s="1"/>
  <c r="BO1506" s="1"/>
  <c r="BO1507" s="1"/>
  <c r="BO1508" s="1"/>
  <c r="BO1509" s="1"/>
  <c r="BO1510" s="1"/>
  <c r="BO1511" s="1"/>
  <c r="BO1512" s="1"/>
  <c r="BO1513" s="1"/>
  <c r="BO1514" s="1"/>
  <c r="BO1515" s="1"/>
  <c r="BO1516" s="1"/>
  <c r="BO1517" s="1"/>
  <c r="BO1518" s="1"/>
  <c r="BO1519" s="1"/>
  <c r="BO1520" s="1"/>
  <c r="BO1521" s="1"/>
  <c r="BO1522" s="1"/>
  <c r="BO1523" s="1"/>
  <c r="BO1524" s="1"/>
  <c r="BO1525" s="1"/>
  <c r="BO1526" s="1"/>
  <c r="BO1527" s="1"/>
  <c r="BO1528" s="1"/>
  <c r="BO1529" s="1"/>
  <c r="BO1530" s="1"/>
  <c r="BO1531" s="1"/>
  <c r="BO1532" s="1"/>
  <c r="BO1533" s="1"/>
  <c r="BO1534" s="1"/>
  <c r="BO1535" s="1"/>
  <c r="BO1536" s="1"/>
  <c r="BO1537" s="1"/>
  <c r="BO1538" s="1"/>
  <c r="BO1539" s="1"/>
  <c r="BO1540" s="1"/>
  <c r="BO1541" s="1"/>
  <c r="BO1542" s="1"/>
  <c r="BO1543" s="1"/>
  <c r="BO1544" s="1"/>
  <c r="BO1545" s="1"/>
  <c r="BO1546" s="1"/>
  <c r="BO1547" s="1"/>
  <c r="BO1548" s="1"/>
  <c r="BO1549" s="1"/>
  <c r="BO1550" s="1"/>
  <c r="BO1551" s="1"/>
  <c r="BO1552" s="1"/>
  <c r="BO1553" s="1"/>
  <c r="BO1554" s="1"/>
  <c r="BO1555" s="1"/>
  <c r="BO1556" s="1"/>
  <c r="BO1557" s="1"/>
  <c r="BO1558" s="1"/>
  <c r="BO1559" s="1"/>
  <c r="BO1560" s="1"/>
  <c r="BO1561" s="1"/>
  <c r="BO1562" s="1"/>
  <c r="BO1563" s="1"/>
  <c r="BO1564" s="1"/>
  <c r="BO1565" s="1"/>
  <c r="BO1566" s="1"/>
  <c r="BO1567" s="1"/>
  <c r="BO1568" s="1"/>
  <c r="BO1569" s="1"/>
  <c r="BO1570" s="1"/>
  <c r="BO1571" s="1"/>
  <c r="BO1572" s="1"/>
  <c r="BO1573" s="1"/>
  <c r="BO1574" s="1"/>
  <c r="BO1575" s="1"/>
  <c r="BO1576" s="1"/>
  <c r="BO1577" s="1"/>
  <c r="BO1578" s="1"/>
  <c r="BO1579" s="1"/>
  <c r="BO1580" s="1"/>
  <c r="BO1581" s="1"/>
  <c r="BO1582" s="1"/>
  <c r="BO1583" s="1"/>
  <c r="BO1584" s="1"/>
  <c r="BO1585" s="1"/>
  <c r="BO1586" s="1"/>
  <c r="BO1587" s="1"/>
  <c r="BO1588" s="1"/>
  <c r="BO1589" s="1"/>
  <c r="BO1590" s="1"/>
  <c r="BO1591" s="1"/>
  <c r="BO1592" s="1"/>
  <c r="BO1593" s="1"/>
  <c r="BO1594" s="1"/>
  <c r="BO1595" s="1"/>
  <c r="BO1596" s="1"/>
  <c r="BO1597" s="1"/>
  <c r="BO1598" s="1"/>
  <c r="BO1599" s="1"/>
  <c r="BO1600" s="1"/>
  <c r="BO1601" s="1"/>
  <c r="BO1602" s="1"/>
  <c r="BO1603" s="1"/>
  <c r="BO1604" s="1"/>
  <c r="BO1605" s="1"/>
  <c r="BO1606" s="1"/>
  <c r="BO1607" s="1"/>
  <c r="BO1608" s="1"/>
  <c r="BO1609" s="1"/>
  <c r="BO1610" s="1"/>
  <c r="BO1611" s="1"/>
  <c r="BO1612" s="1"/>
  <c r="BO1613" s="1"/>
  <c r="BO1614" s="1"/>
  <c r="BO1615" s="1"/>
  <c r="BO1616" s="1"/>
  <c r="BO1617" s="1"/>
  <c r="BO1618" s="1"/>
  <c r="BO1619" s="1"/>
  <c r="BO1620" s="1"/>
  <c r="BO1621" s="1"/>
  <c r="BO1622" s="1"/>
  <c r="BO1623" s="1"/>
  <c r="BO1624" s="1"/>
  <c r="BO1625" s="1"/>
  <c r="BO1626" s="1"/>
  <c r="BO1627" s="1"/>
  <c r="BO1628" s="1"/>
  <c r="BO1629" s="1"/>
  <c r="BO1630" s="1"/>
  <c r="BO1631" s="1"/>
  <c r="BO1632" s="1"/>
  <c r="BO1633" s="1"/>
  <c r="BO1634" s="1"/>
  <c r="BO1635" s="1"/>
  <c r="BO1636" s="1"/>
  <c r="BO1637" s="1"/>
  <c r="BO1638" s="1"/>
  <c r="BO1639" s="1"/>
  <c r="BO1640" s="1"/>
  <c r="BO1641" s="1"/>
  <c r="BO1642" s="1"/>
  <c r="BO1643" s="1"/>
  <c r="BO1644" s="1"/>
  <c r="BO1645" s="1"/>
  <c r="BO1646" s="1"/>
  <c r="BO1647" s="1"/>
  <c r="BO1648" s="1"/>
  <c r="BO1649" s="1"/>
  <c r="BO1650" s="1"/>
  <c r="BO1651" s="1"/>
  <c r="BO1652" s="1"/>
  <c r="BO1653" s="1"/>
  <c r="BO1654" s="1"/>
  <c r="BO1655" s="1"/>
  <c r="BO1656" s="1"/>
  <c r="BO1657" s="1"/>
  <c r="BO1658" s="1"/>
  <c r="BO1659" s="1"/>
  <c r="BO1660" s="1"/>
  <c r="BO1661" s="1"/>
  <c r="BO1662" s="1"/>
  <c r="BO1663" s="1"/>
  <c r="BO1664" s="1"/>
  <c r="BO1665" s="1"/>
  <c r="BO1666" s="1"/>
  <c r="BO1667" s="1"/>
  <c r="BO1668" s="1"/>
  <c r="BO1669" s="1"/>
  <c r="BO1670" s="1"/>
  <c r="BO1671" s="1"/>
  <c r="BO1672" s="1"/>
  <c r="BO1673" s="1"/>
  <c r="BO1674" s="1"/>
  <c r="BO1675" s="1"/>
  <c r="BO1676" s="1"/>
  <c r="BO1677" s="1"/>
  <c r="BO1678" s="1"/>
  <c r="BO1679" s="1"/>
  <c r="BO1680" s="1"/>
  <c r="BO1681" s="1"/>
  <c r="BO1682" s="1"/>
  <c r="BO1683" s="1"/>
  <c r="BO1684" s="1"/>
  <c r="BO1685" s="1"/>
  <c r="BO1686" s="1"/>
  <c r="BO1687" s="1"/>
  <c r="BO1688" s="1"/>
  <c r="BO1689" s="1"/>
  <c r="BO1690" s="1"/>
  <c r="BO1691" s="1"/>
  <c r="BO1692" s="1"/>
  <c r="BO1693" s="1"/>
  <c r="BO1694" s="1"/>
  <c r="BO1695" s="1"/>
  <c r="BO1696" s="1"/>
  <c r="BO1697" s="1"/>
  <c r="BO1698" s="1"/>
  <c r="BO1699" s="1"/>
  <c r="BO1700" s="1"/>
  <c r="BO1701" s="1"/>
  <c r="BO1702" s="1"/>
  <c r="BO1703" s="1"/>
  <c r="BO1704" s="1"/>
  <c r="BO1705" s="1"/>
  <c r="BO1706" s="1"/>
  <c r="BO1707" s="1"/>
  <c r="BO1708" s="1"/>
  <c r="BO1709" s="1"/>
  <c r="BO1710" s="1"/>
  <c r="BO1711" s="1"/>
  <c r="BO1712" s="1"/>
  <c r="BO1713" s="1"/>
  <c r="P1346"/>
  <c r="P1345" s="1"/>
  <c r="P1348"/>
  <c r="P1349" s="1"/>
  <c r="P1350" s="1"/>
  <c r="P1351" s="1"/>
  <c r="P1352" s="1"/>
  <c r="P1353" s="1"/>
  <c r="P1354" s="1"/>
  <c r="P1355" s="1"/>
  <c r="P1356" s="1"/>
  <c r="P1357" s="1"/>
  <c r="P1358" s="1"/>
  <c r="P1359" s="1"/>
  <c r="P1360" s="1"/>
  <c r="P1361" s="1"/>
  <c r="P1362" s="1"/>
  <c r="P1363" s="1"/>
  <c r="P1364" s="1"/>
  <c r="P1365" s="1"/>
  <c r="P1366" s="1"/>
  <c r="P1367" s="1"/>
  <c r="P1368" s="1"/>
  <c r="P1369" s="1"/>
  <c r="P1370" s="1"/>
  <c r="P1371" s="1"/>
  <c r="P1372" s="1"/>
  <c r="P1373" s="1"/>
  <c r="P1374" s="1"/>
  <c r="P1375" s="1"/>
  <c r="P1376" s="1"/>
  <c r="P1377" s="1"/>
  <c r="P1378" s="1"/>
  <c r="V1353"/>
  <c r="R1354"/>
  <c r="T1354"/>
  <c r="V1355" s="1"/>
  <c r="R1357"/>
  <c r="T1357"/>
  <c r="V1357"/>
  <c r="AH1357"/>
  <c r="AI1357"/>
  <c r="AK1357"/>
  <c r="R1358"/>
  <c r="T1358"/>
  <c r="V1358"/>
  <c r="AH1358"/>
  <c r="AI1358"/>
  <c r="AK1358"/>
  <c r="T1359"/>
  <c r="AH1359" s="1"/>
  <c r="AI1359"/>
  <c r="AK1359"/>
  <c r="R1382"/>
  <c r="O1384"/>
  <c r="R1384"/>
  <c r="O1385"/>
  <c r="R1385"/>
  <c r="O1386"/>
  <c r="R1386"/>
  <c r="R1387" s="1"/>
  <c r="O1387"/>
  <c r="AT1389"/>
  <c r="AU1389"/>
  <c r="AT1396"/>
  <c r="AU1396"/>
  <c r="AT1403"/>
  <c r="AU1403"/>
  <c r="AT1410"/>
  <c r="AU1410"/>
  <c r="AT1417"/>
  <c r="AU1417"/>
  <c r="AT1424"/>
  <c r="AU1424"/>
  <c r="AT1431"/>
  <c r="AU1431"/>
  <c r="AT1438"/>
  <c r="AU1438"/>
  <c r="AU1445" s="1"/>
  <c r="AU1452" s="1"/>
  <c r="AU1459" s="1"/>
  <c r="AU1466" s="1"/>
  <c r="AT1445"/>
  <c r="AT1452" s="1"/>
  <c r="AT1459" s="1"/>
  <c r="AT1466" s="1"/>
  <c r="AT1473" s="1"/>
  <c r="P1446"/>
  <c r="P1447" s="1"/>
  <c r="P1448" s="1"/>
  <c r="P1449" s="1"/>
  <c r="P1450" s="1"/>
  <c r="P1451" s="1"/>
  <c r="P1452" s="1"/>
  <c r="P1453" s="1"/>
  <c r="P1454" s="1"/>
  <c r="P1455" s="1"/>
  <c r="P1456" s="1"/>
  <c r="P1457" s="1"/>
  <c r="P1458" s="1"/>
  <c r="P1459" s="1"/>
  <c r="P1460" s="1"/>
  <c r="P1461" s="1"/>
  <c r="P1462" s="1"/>
  <c r="P1463" s="1"/>
  <c r="P1464" s="1"/>
  <c r="P1465" s="1"/>
  <c r="P1466" s="1"/>
  <c r="P1467" s="1"/>
  <c r="P1471" s="1"/>
  <c r="R1448"/>
  <c r="R1451" s="1"/>
  <c r="R1452" s="1"/>
  <c r="R1453" s="1"/>
  <c r="R1454" s="1"/>
  <c r="R1455" s="1"/>
  <c r="R1456" s="1"/>
  <c r="R1457" s="1"/>
  <c r="R1458" s="1"/>
  <c r="R1459" s="1"/>
  <c r="R1460" s="1"/>
  <c r="R1461" s="1"/>
  <c r="R1462" s="1"/>
  <c r="R1463" s="1"/>
  <c r="R1464" s="1"/>
  <c r="R1465" s="1"/>
  <c r="R1466" s="1"/>
  <c r="R1467" s="1"/>
  <c r="R1468" s="1"/>
  <c r="R1469" s="1"/>
  <c r="R1470" s="1"/>
  <c r="R1471" s="1"/>
  <c r="R1472" s="1"/>
  <c r="R1473" s="1"/>
  <c r="R1474" s="1"/>
  <c r="S1451"/>
  <c r="S1452" s="1"/>
  <c r="S1453" s="1"/>
  <c r="S1454" s="1"/>
  <c r="S1455" s="1"/>
  <c r="S1456" s="1"/>
  <c r="S1457" s="1"/>
  <c r="S1458" s="1"/>
  <c r="S1459" s="1"/>
  <c r="S1460" s="1"/>
  <c r="S1461" s="1"/>
  <c r="S1462" s="1"/>
  <c r="S1463" s="1"/>
  <c r="S1464" s="1"/>
  <c r="S1465" s="1"/>
  <c r="S1466" s="1"/>
  <c r="S1467" s="1"/>
  <c r="S1468" s="1"/>
  <c r="S1469" s="1"/>
  <c r="S1470" s="1"/>
  <c r="S1471" s="1"/>
  <c r="S1472" s="1"/>
  <c r="S1473" s="1"/>
  <c r="S1474" s="1"/>
  <c r="X1451"/>
  <c r="X1452"/>
  <c r="X1453" s="1"/>
  <c r="X1454" s="1"/>
  <c r="X1455" s="1"/>
  <c r="X1456" s="1"/>
  <c r="X1457" s="1"/>
  <c r="X1458" s="1"/>
  <c r="X1459" s="1"/>
  <c r="X1460" s="1"/>
  <c r="X1461" s="1"/>
  <c r="X1462" s="1"/>
  <c r="X1463" s="1"/>
  <c r="X1464" s="1"/>
  <c r="X1465" s="1"/>
  <c r="X1466" s="1"/>
  <c r="X1467" s="1"/>
  <c r="X1468" s="1"/>
  <c r="X1469" s="1"/>
  <c r="X1470" s="1"/>
  <c r="X1471" s="1"/>
  <c r="X1472" s="1"/>
  <c r="F1467"/>
  <c r="H1467"/>
  <c r="H1466" s="1"/>
  <c r="I1467"/>
  <c r="I1466" s="1"/>
  <c r="I1465" s="1"/>
  <c r="I1464" s="1"/>
  <c r="I1463" s="1"/>
  <c r="I1462" s="1"/>
  <c r="I1461" s="1"/>
  <c r="I1460" s="1"/>
  <c r="I1459" s="1"/>
  <c r="I1458" s="1"/>
  <c r="I1457" s="1"/>
  <c r="I1456" s="1"/>
  <c r="I1455" s="1"/>
  <c r="I1454" s="1"/>
  <c r="I1453" s="1"/>
  <c r="I1452" s="1"/>
  <c r="I1451" s="1"/>
  <c r="I1450" s="1"/>
  <c r="I1449" s="1"/>
  <c r="I1448" s="1"/>
  <c r="J1467"/>
  <c r="J1466" s="1"/>
  <c r="J1465" s="1"/>
  <c r="J1464" s="1"/>
  <c r="J1463" s="1"/>
  <c r="J1462" s="1"/>
  <c r="J1461" s="1"/>
  <c r="J1460" s="1"/>
  <c r="J1459" s="1"/>
  <c r="J1458" s="1"/>
  <c r="J1457" s="1"/>
  <c r="J1456" s="1"/>
  <c r="J1455" s="1"/>
  <c r="J1454" s="1"/>
  <c r="J1453" s="1"/>
  <c r="J1452" s="1"/>
  <c r="J1451" s="1"/>
  <c r="J1450" s="1"/>
  <c r="J1449" s="1"/>
  <c r="J1448" s="1"/>
  <c r="K1467"/>
  <c r="K1466" s="1"/>
  <c r="K1465" s="1"/>
  <c r="K1464" s="1"/>
  <c r="K1463" s="1"/>
  <c r="K1462" s="1"/>
  <c r="K1461" s="1"/>
  <c r="K1460" s="1"/>
  <c r="K1459" s="1"/>
  <c r="K1458" s="1"/>
  <c r="K1457" s="1"/>
  <c r="K1456" s="1"/>
  <c r="K1455" s="1"/>
  <c r="K1454" s="1"/>
  <c r="K1453" s="1"/>
  <c r="K1452" s="1"/>
  <c r="K1451" s="1"/>
  <c r="K1450" s="1"/>
  <c r="K1449" s="1"/>
  <c r="K1448" s="1"/>
  <c r="F1468"/>
  <c r="H1469"/>
  <c r="F1469" s="1"/>
  <c r="I1469"/>
  <c r="J1469"/>
  <c r="J1470" s="1"/>
  <c r="J1471" s="1"/>
  <c r="J1472" s="1"/>
  <c r="J1473" s="1"/>
  <c r="J1474" s="1"/>
  <c r="J1475" s="1"/>
  <c r="J1476" s="1"/>
  <c r="J1477" s="1"/>
  <c r="J1478" s="1"/>
  <c r="J1479" s="1"/>
  <c r="J1480" s="1"/>
  <c r="J1481" s="1"/>
  <c r="J1482" s="1"/>
  <c r="J1483" s="1"/>
  <c r="J1484" s="1"/>
  <c r="J1485" s="1"/>
  <c r="J1486" s="1"/>
  <c r="J1487" s="1"/>
  <c r="J1488" s="1"/>
  <c r="J1489" s="1"/>
  <c r="J1490" s="1"/>
  <c r="J1491" s="1"/>
  <c r="J1492" s="1"/>
  <c r="J1493" s="1"/>
  <c r="J1494" s="1"/>
  <c r="J1495" s="1"/>
  <c r="J1496" s="1"/>
  <c r="J1497" s="1"/>
  <c r="J1498" s="1"/>
  <c r="J1499" s="1"/>
  <c r="J1500" s="1"/>
  <c r="J1501" s="1"/>
  <c r="J1502" s="1"/>
  <c r="J1503" s="1"/>
  <c r="J1504" s="1"/>
  <c r="J1505" s="1"/>
  <c r="J1506" s="1"/>
  <c r="J1507" s="1"/>
  <c r="J1508" s="1"/>
  <c r="J1509" s="1"/>
  <c r="J1510" s="1"/>
  <c r="J1511" s="1"/>
  <c r="J1512" s="1"/>
  <c r="J1513" s="1"/>
  <c r="J1514" s="1"/>
  <c r="J1515" s="1"/>
  <c r="J1516" s="1"/>
  <c r="J1517" s="1"/>
  <c r="J1518" s="1"/>
  <c r="J1519" s="1"/>
  <c r="J1520" s="1"/>
  <c r="J1521" s="1"/>
  <c r="J1522" s="1"/>
  <c r="J1523" s="1"/>
  <c r="J1524" s="1"/>
  <c r="J1525" s="1"/>
  <c r="J1526" s="1"/>
  <c r="J1527" s="1"/>
  <c r="J1528" s="1"/>
  <c r="J1529" s="1"/>
  <c r="J1530" s="1"/>
  <c r="J1531" s="1"/>
  <c r="J1532" s="1"/>
  <c r="J1533" s="1"/>
  <c r="J1534" s="1"/>
  <c r="J1535" s="1"/>
  <c r="J1536" s="1"/>
  <c r="J1537" s="1"/>
  <c r="J1538" s="1"/>
  <c r="J1539" s="1"/>
  <c r="J1540" s="1"/>
  <c r="J1541" s="1"/>
  <c r="J1542" s="1"/>
  <c r="J1543" s="1"/>
  <c r="K1469"/>
  <c r="BP1469"/>
  <c r="BP1470" s="1"/>
  <c r="I1470"/>
  <c r="I1471" s="1"/>
  <c r="K1470"/>
  <c r="K1471" s="1"/>
  <c r="BP1471"/>
  <c r="BP1472" s="1"/>
  <c r="BP1473" s="1"/>
  <c r="BP1474" s="1"/>
  <c r="BP1475" s="1"/>
  <c r="BP1476" s="1"/>
  <c r="BP1477" s="1"/>
  <c r="BP1478" s="1"/>
  <c r="BP1479" s="1"/>
  <c r="BP1480" s="1"/>
  <c r="BP1481" s="1"/>
  <c r="BP1482" s="1"/>
  <c r="BP1483" s="1"/>
  <c r="BP1484" s="1"/>
  <c r="BP1485" s="1"/>
  <c r="BP1486" s="1"/>
  <c r="BP1487" s="1"/>
  <c r="BP1488" s="1"/>
  <c r="BP1489" s="1"/>
  <c r="BP1490" s="1"/>
  <c r="BP1491" s="1"/>
  <c r="BP1492" s="1"/>
  <c r="BP1493" s="1"/>
  <c r="BP1494" s="1"/>
  <c r="BP1495" s="1"/>
  <c r="BP1496" s="1"/>
  <c r="BP1497" s="1"/>
  <c r="BP1498" s="1"/>
  <c r="BP1499" s="1"/>
  <c r="BP1500" s="1"/>
  <c r="BP1501" s="1"/>
  <c r="BP1502" s="1"/>
  <c r="BP1503" s="1"/>
  <c r="BP1504" s="1"/>
  <c r="BP1505" s="1"/>
  <c r="BP1506" s="1"/>
  <c r="BP1507" s="1"/>
  <c r="BP1508" s="1"/>
  <c r="BP1509" s="1"/>
  <c r="BP1510" s="1"/>
  <c r="BP1511" s="1"/>
  <c r="BP1512" s="1"/>
  <c r="BP1513" s="1"/>
  <c r="BP1514" s="1"/>
  <c r="BP1515" s="1"/>
  <c r="BP1516" s="1"/>
  <c r="BP1517" s="1"/>
  <c r="BP1518" s="1"/>
  <c r="BP1519" s="1"/>
  <c r="BP1520" s="1"/>
  <c r="BP1521" s="1"/>
  <c r="BP1522" s="1"/>
  <c r="BP1523" s="1"/>
  <c r="BP1524" s="1"/>
  <c r="BP1525" s="1"/>
  <c r="BP1526" s="1"/>
  <c r="BP1527" s="1"/>
  <c r="BP1528" s="1"/>
  <c r="BP1529" s="1"/>
  <c r="BP1530" s="1"/>
  <c r="BP1531" s="1"/>
  <c r="BP1532" s="1"/>
  <c r="BP1533" s="1"/>
  <c r="BP1534" s="1"/>
  <c r="BP1535" s="1"/>
  <c r="BP1536" s="1"/>
  <c r="BP1537" s="1"/>
  <c r="BP1538" s="1"/>
  <c r="BP1539" s="1"/>
  <c r="BP1540" s="1"/>
  <c r="BP1541" s="1"/>
  <c r="BP1542" s="1"/>
  <c r="BP1543" s="1"/>
  <c r="BP1544" s="1"/>
  <c r="BP1545" s="1"/>
  <c r="BP1546" s="1"/>
  <c r="BP1547" s="1"/>
  <c r="BP1548" s="1"/>
  <c r="BP1549" s="1"/>
  <c r="BP1550" s="1"/>
  <c r="BP1551" s="1"/>
  <c r="BP1552" s="1"/>
  <c r="BP1553" s="1"/>
  <c r="BP1554" s="1"/>
  <c r="BP1555" s="1"/>
  <c r="BP1556" s="1"/>
  <c r="BP1557" s="1"/>
  <c r="BP1558" s="1"/>
  <c r="BP1559" s="1"/>
  <c r="BP1560" s="1"/>
  <c r="BP1561" s="1"/>
  <c r="BP1562" s="1"/>
  <c r="BP1563" s="1"/>
  <c r="BP1564" s="1"/>
  <c r="BP1565" s="1"/>
  <c r="BP1566" s="1"/>
  <c r="BP1567" s="1"/>
  <c r="BP1568" s="1"/>
  <c r="BP1569" s="1"/>
  <c r="BP1570" s="1"/>
  <c r="BP1571" s="1"/>
  <c r="BP1572" s="1"/>
  <c r="BP1573" s="1"/>
  <c r="BP1574" s="1"/>
  <c r="BP1575" s="1"/>
  <c r="BP1576" s="1"/>
  <c r="BP1577" s="1"/>
  <c r="BP1578" s="1"/>
  <c r="BP1579" s="1"/>
  <c r="BP1580" s="1"/>
  <c r="BP1581" s="1"/>
  <c r="BP1582" s="1"/>
  <c r="BP1583" s="1"/>
  <c r="BP1584" s="1"/>
  <c r="BP1585" s="1"/>
  <c r="BP1586" s="1"/>
  <c r="BP1587" s="1"/>
  <c r="BP1588" s="1"/>
  <c r="BP1589" s="1"/>
  <c r="BP1590" s="1"/>
  <c r="BP1591" s="1"/>
  <c r="BP1592" s="1"/>
  <c r="BP1593" s="1"/>
  <c r="BP1594" s="1"/>
  <c r="BP1595" s="1"/>
  <c r="BP1596" s="1"/>
  <c r="BP1597" s="1"/>
  <c r="BP1598" s="1"/>
  <c r="BP1599" s="1"/>
  <c r="BP1600" s="1"/>
  <c r="BP1601" s="1"/>
  <c r="BP1602" s="1"/>
  <c r="BP1603" s="1"/>
  <c r="BP1604" s="1"/>
  <c r="BP1605" s="1"/>
  <c r="BP1606" s="1"/>
  <c r="BP1607" s="1"/>
  <c r="BP1608" s="1"/>
  <c r="BP1609" s="1"/>
  <c r="BP1610" s="1"/>
  <c r="BP1611" s="1"/>
  <c r="BP1612" s="1"/>
  <c r="BP1613" s="1"/>
  <c r="BP1614" s="1"/>
  <c r="BP1615" s="1"/>
  <c r="BP1616" s="1"/>
  <c r="BP1617" s="1"/>
  <c r="BP1618" s="1"/>
  <c r="BP1619" s="1"/>
  <c r="BP1620" s="1"/>
  <c r="BP1621" s="1"/>
  <c r="BP1622" s="1"/>
  <c r="BP1623" s="1"/>
  <c r="BP1624" s="1"/>
  <c r="BP1625" s="1"/>
  <c r="BP1626" s="1"/>
  <c r="BP1627" s="1"/>
  <c r="BP1628" s="1"/>
  <c r="BP1629" s="1"/>
  <c r="BP1630" s="1"/>
  <c r="BP1631" s="1"/>
  <c r="BP1632" s="1"/>
  <c r="BP1633" s="1"/>
  <c r="BP1634" s="1"/>
  <c r="BP1635" s="1"/>
  <c r="BP1636" s="1"/>
  <c r="BP1637" s="1"/>
  <c r="BP1638" s="1"/>
  <c r="BP1639" s="1"/>
  <c r="BP1640" s="1"/>
  <c r="BP1641" s="1"/>
  <c r="BP1642" s="1"/>
  <c r="BP1643" s="1"/>
  <c r="BP1644" s="1"/>
  <c r="BP1645" s="1"/>
  <c r="BP1646" s="1"/>
  <c r="BP1647" s="1"/>
  <c r="BP1648" s="1"/>
  <c r="BP1649" s="1"/>
  <c r="BP1650" s="1"/>
  <c r="BP1651" s="1"/>
  <c r="BP1652" s="1"/>
  <c r="BP1653" s="1"/>
  <c r="BP1654" s="1"/>
  <c r="BP1655" s="1"/>
  <c r="BP1656" s="1"/>
  <c r="BP1657" s="1"/>
  <c r="BP1658" s="1"/>
  <c r="BP1659" s="1"/>
  <c r="BP1660" s="1"/>
  <c r="BP1661" s="1"/>
  <c r="BP1662" s="1"/>
  <c r="BP1663" s="1"/>
  <c r="BP1664" s="1"/>
  <c r="BP1665" s="1"/>
  <c r="BP1666" s="1"/>
  <c r="BP1667" s="1"/>
  <c r="BP1668" s="1"/>
  <c r="BP1669" s="1"/>
  <c r="BP1670" s="1"/>
  <c r="BP1671" s="1"/>
  <c r="BP1672" s="1"/>
  <c r="BP1673" s="1"/>
  <c r="BP1674" s="1"/>
  <c r="BP1675" s="1"/>
  <c r="BP1676" s="1"/>
  <c r="BP1677" s="1"/>
  <c r="BP1678" s="1"/>
  <c r="BP1679" s="1"/>
  <c r="BP1680" s="1"/>
  <c r="BP1681" s="1"/>
  <c r="BP1682" s="1"/>
  <c r="BP1683" s="1"/>
  <c r="BP1684" s="1"/>
  <c r="BP1685" s="1"/>
  <c r="BP1686" s="1"/>
  <c r="BP1687" s="1"/>
  <c r="BP1688" s="1"/>
  <c r="BP1689" s="1"/>
  <c r="BP1690" s="1"/>
  <c r="BP1691" s="1"/>
  <c r="BP1692" s="1"/>
  <c r="BP1693" s="1"/>
  <c r="BP1694" s="1"/>
  <c r="BP1695" s="1"/>
  <c r="BP1696" s="1"/>
  <c r="BP1697" s="1"/>
  <c r="BP1698" s="1"/>
  <c r="BP1699" s="1"/>
  <c r="BP1700" s="1"/>
  <c r="BP1701" s="1"/>
  <c r="BP1702" s="1"/>
  <c r="BP1703" s="1"/>
  <c r="BP1704" s="1"/>
  <c r="BP1705" s="1"/>
  <c r="BP1706" s="1"/>
  <c r="BP1707" s="1"/>
  <c r="BP1708" s="1"/>
  <c r="BP1709" s="1"/>
  <c r="BP1710" s="1"/>
  <c r="BP1711" s="1"/>
  <c r="BP1712" s="1"/>
  <c r="BP1713" s="1"/>
  <c r="I1472"/>
  <c r="I1473" s="1"/>
  <c r="I1474" s="1"/>
  <c r="I1475" s="1"/>
  <c r="I1476" s="1"/>
  <c r="I1477" s="1"/>
  <c r="I1478" s="1"/>
  <c r="I1479" s="1"/>
  <c r="I1480" s="1"/>
  <c r="I1481" s="1"/>
  <c r="I1482" s="1"/>
  <c r="I1483" s="1"/>
  <c r="I1484" s="1"/>
  <c r="I1485" s="1"/>
  <c r="I1486" s="1"/>
  <c r="I1487" s="1"/>
  <c r="I1488" s="1"/>
  <c r="I1489" s="1"/>
  <c r="I1490" s="1"/>
  <c r="I1491" s="1"/>
  <c r="I1492" s="1"/>
  <c r="I1493" s="1"/>
  <c r="I1494" s="1"/>
  <c r="I1495" s="1"/>
  <c r="I1496" s="1"/>
  <c r="I1497" s="1"/>
  <c r="I1498" s="1"/>
  <c r="I1499" s="1"/>
  <c r="I1500" s="1"/>
  <c r="I1501" s="1"/>
  <c r="I1502" s="1"/>
  <c r="I1503" s="1"/>
  <c r="I1504" s="1"/>
  <c r="I1505" s="1"/>
  <c r="I1506" s="1"/>
  <c r="I1507" s="1"/>
  <c r="I1508" s="1"/>
  <c r="I1509" s="1"/>
  <c r="I1510" s="1"/>
  <c r="I1511" s="1"/>
  <c r="I1512" s="1"/>
  <c r="I1513" s="1"/>
  <c r="I1514" s="1"/>
  <c r="I1515" s="1"/>
  <c r="I1516" s="1"/>
  <c r="I1517" s="1"/>
  <c r="K1472"/>
  <c r="P1472"/>
  <c r="P1473" s="1"/>
  <c r="K1473"/>
  <c r="K1474" s="1"/>
  <c r="K1475" s="1"/>
  <c r="K1476" s="1"/>
  <c r="K1477" s="1"/>
  <c r="K1478" s="1"/>
  <c r="K1479" s="1"/>
  <c r="K1480" s="1"/>
  <c r="K1481" s="1"/>
  <c r="K1482" s="1"/>
  <c r="K1483" s="1"/>
  <c r="K1484" s="1"/>
  <c r="K1485" s="1"/>
  <c r="K1486" s="1"/>
  <c r="K1487" s="1"/>
  <c r="K1488" s="1"/>
  <c r="K1489" s="1"/>
  <c r="K1490" s="1"/>
  <c r="K1491" s="1"/>
  <c r="K1492" s="1"/>
  <c r="K1493" s="1"/>
  <c r="K1494" s="1"/>
  <c r="K1495" s="1"/>
  <c r="K1496" s="1"/>
  <c r="K1497" s="1"/>
  <c r="K1498" s="1"/>
  <c r="K1499" s="1"/>
  <c r="K1500" s="1"/>
  <c r="K1501" s="1"/>
  <c r="K1502" s="1"/>
  <c r="K1503" s="1"/>
  <c r="K1504" s="1"/>
  <c r="K1505" s="1"/>
  <c r="K1506" s="1"/>
  <c r="K1507" s="1"/>
  <c r="K1508" s="1"/>
  <c r="K1509" s="1"/>
  <c r="K1510" s="1"/>
  <c r="K1511" s="1"/>
  <c r="K1512" s="1"/>
  <c r="K1513" s="1"/>
  <c r="K1514" s="1"/>
  <c r="K1515" s="1"/>
  <c r="K1516" s="1"/>
  <c r="K1517" s="1"/>
  <c r="K1518" s="1"/>
  <c r="K1519" s="1"/>
  <c r="K1520" s="1"/>
  <c r="K1521" s="1"/>
  <c r="K1522" s="1"/>
  <c r="K1523" s="1"/>
  <c r="K1524" s="1"/>
  <c r="K1525" s="1"/>
  <c r="K1526" s="1"/>
  <c r="K1527" s="1"/>
  <c r="K1528" s="1"/>
  <c r="K1529" s="1"/>
  <c r="K1530" s="1"/>
  <c r="K1531" s="1"/>
  <c r="K1532" s="1"/>
  <c r="K1533" s="1"/>
  <c r="K1534" s="1"/>
  <c r="K1535" s="1"/>
  <c r="K1536" s="1"/>
  <c r="K1537" s="1"/>
  <c r="K1538" s="1"/>
  <c r="K1539" s="1"/>
  <c r="K1540" s="1"/>
  <c r="K1541" s="1"/>
  <c r="K1542" s="1"/>
  <c r="K1543" s="1"/>
  <c r="K1544" s="1"/>
  <c r="K1545" s="1"/>
  <c r="K1546" s="1"/>
  <c r="K1547" s="1"/>
  <c r="K1548" s="1"/>
  <c r="K1549" s="1"/>
  <c r="K1550" s="1"/>
  <c r="K1551" s="1"/>
  <c r="K1552" s="1"/>
  <c r="K1553" s="1"/>
  <c r="K1554" s="1"/>
  <c r="K1555" s="1"/>
  <c r="K1556" s="1"/>
  <c r="K1557" s="1"/>
  <c r="K1558" s="1"/>
  <c r="K1559" s="1"/>
  <c r="K1560" s="1"/>
  <c r="K1561" s="1"/>
  <c r="K1562" s="1"/>
  <c r="K1563" s="1"/>
  <c r="K1564" s="1"/>
  <c r="K1565" s="1"/>
  <c r="K1566" s="1"/>
  <c r="K1567" s="1"/>
  <c r="K1568" s="1"/>
  <c r="K1569" s="1"/>
  <c r="K1570" s="1"/>
  <c r="K1571" s="1"/>
  <c r="K1572" s="1"/>
  <c r="K1573" s="1"/>
  <c r="K1574" s="1"/>
  <c r="K1575" s="1"/>
  <c r="K1576" s="1"/>
  <c r="K1577" s="1"/>
  <c r="K1578" s="1"/>
  <c r="K1579" s="1"/>
  <c r="K1580" s="1"/>
  <c r="K1581" s="1"/>
  <c r="K1582" s="1"/>
  <c r="K1583" s="1"/>
  <c r="K1584" s="1"/>
  <c r="K1585" s="1"/>
  <c r="K1586" s="1"/>
  <c r="K1587" s="1"/>
  <c r="K1588" s="1"/>
  <c r="K1589" s="1"/>
  <c r="K1590" s="1"/>
  <c r="K1591" s="1"/>
  <c r="K1592" s="1"/>
  <c r="K1593" s="1"/>
  <c r="K1594" s="1"/>
  <c r="K1595" s="1"/>
  <c r="K1596" s="1"/>
  <c r="K1597" s="1"/>
  <c r="K1598" s="1"/>
  <c r="K1599" s="1"/>
  <c r="K1600" s="1"/>
  <c r="K1601" s="1"/>
  <c r="K1602" s="1"/>
  <c r="K1603" s="1"/>
  <c r="K1604" s="1"/>
  <c r="K1605" s="1"/>
  <c r="K1606" s="1"/>
  <c r="K1607" s="1"/>
  <c r="K1608" s="1"/>
  <c r="K1609" s="1"/>
  <c r="K1610" s="1"/>
  <c r="K1611" s="1"/>
  <c r="K1612" s="1"/>
  <c r="K1613" s="1"/>
  <c r="O1473"/>
  <c r="O1474" s="1"/>
  <c r="V1473"/>
  <c r="V1472" s="1"/>
  <c r="V1471" s="1"/>
  <c r="V1470" s="1"/>
  <c r="V1469" s="1"/>
  <c r="V1468" s="1"/>
  <c r="V1467" s="1"/>
  <c r="V1466" s="1"/>
  <c r="V1465" s="1"/>
  <c r="V1464" s="1"/>
  <c r="V1463" s="1"/>
  <c r="V1462" s="1"/>
  <c r="V1461" s="1"/>
  <c r="V1460" s="1"/>
  <c r="V1459" s="1"/>
  <c r="V1458" s="1"/>
  <c r="V1457" s="1"/>
  <c r="V1456" s="1"/>
  <c r="V1455" s="1"/>
  <c r="V1454" s="1"/>
  <c r="V1453" s="1"/>
  <c r="V1452" s="1"/>
  <c r="V1451" s="1"/>
  <c r="V1450" s="1"/>
  <c r="V1449" s="1"/>
  <c r="V1448" s="1"/>
  <c r="V1447" s="1"/>
  <c r="V1446" s="1"/>
  <c r="V1445" s="1"/>
  <c r="V1444" s="1"/>
  <c r="V1443" s="1"/>
  <c r="V1442" s="1"/>
  <c r="V1441" s="1"/>
  <c r="V1440" s="1"/>
  <c r="V1439" s="1"/>
  <c r="V1438" s="1"/>
  <c r="V1437" s="1"/>
  <c r="V1436" s="1"/>
  <c r="V1435" s="1"/>
  <c r="V1434" s="1"/>
  <c r="V1433" s="1"/>
  <c r="V1432" s="1"/>
  <c r="V1431" s="1"/>
  <c r="V1430" s="1"/>
  <c r="V1429" s="1"/>
  <c r="V1428" s="1"/>
  <c r="V1427" s="1"/>
  <c r="V1426" s="1"/>
  <c r="V1425" s="1"/>
  <c r="V1424" s="1"/>
  <c r="V1423" s="1"/>
  <c r="V1422" s="1"/>
  <c r="V1421" s="1"/>
  <c r="V1420" s="1"/>
  <c r="V1419" s="1"/>
  <c r="V1418" s="1"/>
  <c r="V1417" s="1"/>
  <c r="V1416" s="1"/>
  <c r="V1415" s="1"/>
  <c r="V1414" s="1"/>
  <c r="V1413" s="1"/>
  <c r="V1412" s="1"/>
  <c r="V1411" s="1"/>
  <c r="V1410" s="1"/>
  <c r="V1409" s="1"/>
  <c r="V1408" s="1"/>
  <c r="V1407" s="1"/>
  <c r="V1406" s="1"/>
  <c r="V1405" s="1"/>
  <c r="V1404" s="1"/>
  <c r="V1403" s="1"/>
  <c r="V1402" s="1"/>
  <c r="V1401" s="1"/>
  <c r="V1400" s="1"/>
  <c r="V1399" s="1"/>
  <c r="V1398" s="1"/>
  <c r="V1397" s="1"/>
  <c r="V1396" s="1"/>
  <c r="V1395" s="1"/>
  <c r="V1394" s="1"/>
  <c r="V1393" s="1"/>
  <c r="V1392" s="1"/>
  <c r="V1391" s="1"/>
  <c r="V1390" s="1"/>
  <c r="V1389" s="1"/>
  <c r="V1388" s="1"/>
  <c r="V1387" s="1"/>
  <c r="V1386" s="1"/>
  <c r="V1385" s="1"/>
  <c r="V1384" s="1"/>
  <c r="V1383" s="1"/>
  <c r="V1382" s="1"/>
  <c r="V1381" s="1"/>
  <c r="V1380" s="1"/>
  <c r="V1379" s="1"/>
  <c r="V1378" s="1"/>
  <c r="V1377" s="1"/>
  <c r="V1376" s="1"/>
  <c r="V1375" s="1"/>
  <c r="V1374" s="1"/>
  <c r="V1373" s="1"/>
  <c r="V1372" s="1"/>
  <c r="V1371" s="1"/>
  <c r="V1370" s="1"/>
  <c r="V1369" s="1"/>
  <c r="V1368" s="1"/>
  <c r="V1367" s="1"/>
  <c r="V1366" s="1"/>
  <c r="V1365" s="1"/>
  <c r="V1364" s="1"/>
  <c r="V1363" s="1"/>
  <c r="V1362" s="1"/>
  <c r="AU1473"/>
  <c r="O1475"/>
  <c r="O1476" s="1"/>
  <c r="O1477" s="1"/>
  <c r="O1478" s="1"/>
  <c r="P1476"/>
  <c r="P1477"/>
  <c r="P1478" s="1"/>
  <c r="P1479" s="1"/>
  <c r="P1480" s="1"/>
  <c r="P1481" s="1"/>
  <c r="P1482" s="1"/>
  <c r="P1483" s="1"/>
  <c r="P1484" s="1"/>
  <c r="P1485" s="1"/>
  <c r="P1486" s="1"/>
  <c r="P1487" s="1"/>
  <c r="P1488" s="1"/>
  <c r="P1489" s="1"/>
  <c r="P1490" s="1"/>
  <c r="P1491" s="1"/>
  <c r="P1492" s="1"/>
  <c r="P1493" s="1"/>
  <c r="P1494" s="1"/>
  <c r="P1495" s="1"/>
  <c r="P1496" s="1"/>
  <c r="P1497" s="1"/>
  <c r="P1498" s="1"/>
  <c r="P1499" s="1"/>
  <c r="P1500" s="1"/>
  <c r="P1501" s="1"/>
  <c r="P1502" s="1"/>
  <c r="P1503" s="1"/>
  <c r="P1504" s="1"/>
  <c r="P1505" s="1"/>
  <c r="P1506" s="1"/>
  <c r="P1507" s="1"/>
  <c r="P1508" s="1"/>
  <c r="P1509" s="1"/>
  <c r="O1479"/>
  <c r="O1480" s="1"/>
  <c r="O1481" s="1"/>
  <c r="O1482" s="1"/>
  <c r="O1483" s="1"/>
  <c r="O1484" s="1"/>
  <c r="O1485" s="1"/>
  <c r="O1486" s="1"/>
  <c r="O1487" s="1"/>
  <c r="O1488" s="1"/>
  <c r="O1489" s="1"/>
  <c r="O1490" s="1"/>
  <c r="O1491" s="1"/>
  <c r="O1492" s="1"/>
  <c r="O1493" s="1"/>
  <c r="O1494" s="1"/>
  <c r="O1495" s="1"/>
  <c r="O1496" s="1"/>
  <c r="O1497" s="1"/>
  <c r="O1498" s="1"/>
  <c r="O1499" s="1"/>
  <c r="O1500" s="1"/>
  <c r="O1501" s="1"/>
  <c r="O1502" s="1"/>
  <c r="O1503" s="1"/>
  <c r="O1504" s="1"/>
  <c r="O1505" s="1"/>
  <c r="O1506" s="1"/>
  <c r="O1507" s="1"/>
  <c r="O1508" s="1"/>
  <c r="O1509" s="1"/>
  <c r="AA1484"/>
  <c r="AA1485"/>
  <c r="AA1486" s="1"/>
  <c r="AA1487" s="1"/>
  <c r="AA1488" s="1"/>
  <c r="AA1489" s="1"/>
  <c r="AA1490" s="1"/>
  <c r="AA1491" s="1"/>
  <c r="AA1492" s="1"/>
  <c r="AA1493" s="1"/>
  <c r="AA1494" s="1"/>
  <c r="AA1495" s="1"/>
  <c r="AA1496" s="1"/>
  <c r="AA1497" s="1"/>
  <c r="AA1498" s="1"/>
  <c r="AA1499" s="1"/>
  <c r="AA1500" s="1"/>
  <c r="AA1501" s="1"/>
  <c r="AA1502" s="1"/>
  <c r="AA1503" s="1"/>
  <c r="AA1504" s="1"/>
  <c r="AA1505" s="1"/>
  <c r="AA1506" s="1"/>
  <c r="AA1507" s="1"/>
  <c r="AA1508" s="1"/>
  <c r="AA1509" s="1"/>
  <c r="AA1510" s="1"/>
  <c r="AA1511" s="1"/>
  <c r="AA1512" s="1"/>
  <c r="AA1513" s="1"/>
  <c r="AA1514" s="1"/>
  <c r="AA1515" s="1"/>
  <c r="AA1516" s="1"/>
  <c r="AA1517" s="1"/>
  <c r="AA1518" s="1"/>
  <c r="AA1519" s="1"/>
  <c r="AA1520" s="1"/>
  <c r="AA1521" s="1"/>
  <c r="AA1522" s="1"/>
  <c r="AA1523" s="1"/>
  <c r="AA1524" s="1"/>
  <c r="AA1525" s="1"/>
  <c r="AA1526" s="1"/>
  <c r="V1501"/>
  <c r="V1500" s="1"/>
  <c r="V1499" s="1"/>
  <c r="V1498" s="1"/>
  <c r="V1497" s="1"/>
  <c r="V1496" s="1"/>
  <c r="V1495" s="1"/>
  <c r="V1494" s="1"/>
  <c r="V1493" s="1"/>
  <c r="R1503"/>
  <c r="R1504"/>
  <c r="S1504"/>
  <c r="R1505"/>
  <c r="S1505"/>
  <c r="R1506"/>
  <c r="R1507" s="1"/>
  <c r="R1508" s="1"/>
  <c r="R1509" s="1"/>
  <c r="R1510" s="1"/>
  <c r="R1511" s="1"/>
  <c r="R1512" s="1"/>
  <c r="R1513" s="1"/>
  <c r="R1514" s="1"/>
  <c r="R1515" s="1"/>
  <c r="R1516" s="1"/>
  <c r="R1517" s="1"/>
  <c r="R1518" s="1"/>
  <c r="R1519" s="1"/>
  <c r="R1520" s="1"/>
  <c r="R1521" s="1"/>
  <c r="R1522" s="1"/>
  <c r="R1523" s="1"/>
  <c r="R1524" s="1"/>
  <c r="R1525" s="1"/>
  <c r="R1526" s="1"/>
  <c r="R1527" s="1"/>
  <c r="R1528" s="1"/>
  <c r="R1529" s="1"/>
  <c r="R1530" s="1"/>
  <c r="R1531" s="1"/>
  <c r="R1532" s="1"/>
  <c r="R1533" s="1"/>
  <c r="R1534" s="1"/>
  <c r="S1506"/>
  <c r="S1507"/>
  <c r="S1508" s="1"/>
  <c r="S1509" s="1"/>
  <c r="S1510" s="1"/>
  <c r="S1511" s="1"/>
  <c r="S1512" s="1"/>
  <c r="S1513" s="1"/>
  <c r="S1514" s="1"/>
  <c r="S1515" s="1"/>
  <c r="S1516" s="1"/>
  <c r="S1517" s="1"/>
  <c r="S1518" s="1"/>
  <c r="S1519" s="1"/>
  <c r="S1520" s="1"/>
  <c r="S1521" s="1"/>
  <c r="S1522" s="1"/>
  <c r="S1523" s="1"/>
  <c r="S1524" s="1"/>
  <c r="S1525" s="1"/>
  <c r="S1526" s="1"/>
  <c r="S1527" s="1"/>
  <c r="S1528" s="1"/>
  <c r="S1529" s="1"/>
  <c r="S1530" s="1"/>
  <c r="S1531" s="1"/>
  <c r="S1532" s="1"/>
  <c r="S1533" s="1"/>
  <c r="S1534" s="1"/>
  <c r="F1518"/>
  <c r="F1519"/>
  <c r="H1519"/>
  <c r="I1519"/>
  <c r="I1520" s="1"/>
  <c r="I1521" s="1"/>
  <c r="I1522" s="1"/>
  <c r="I1523" s="1"/>
  <c r="I1524" s="1"/>
  <c r="I1525" s="1"/>
  <c r="I1526" s="1"/>
  <c r="I1527" s="1"/>
  <c r="I1528" s="1"/>
  <c r="I1529" s="1"/>
  <c r="I1530" s="1"/>
  <c r="I1531" s="1"/>
  <c r="I1532" s="1"/>
  <c r="I1533" s="1"/>
  <c r="I1534" s="1"/>
  <c r="I1535" s="1"/>
  <c r="I1536" s="1"/>
  <c r="I1537" s="1"/>
  <c r="I1538" s="1"/>
  <c r="I1539" s="1"/>
  <c r="I1540" s="1"/>
  <c r="I1541" s="1"/>
  <c r="I1542" s="1"/>
  <c r="I1543" s="1"/>
  <c r="I1544" s="1"/>
  <c r="I1545" s="1"/>
  <c r="I1546" s="1"/>
  <c r="I1547" s="1"/>
  <c r="I1548" s="1"/>
  <c r="I1549" s="1"/>
  <c r="I1550" s="1"/>
  <c r="I1551" s="1"/>
  <c r="I1552" s="1"/>
  <c r="I1553" s="1"/>
  <c r="I1554" s="1"/>
  <c r="I1555" s="1"/>
  <c r="I1556" s="1"/>
  <c r="I1557" s="1"/>
  <c r="I1558" s="1"/>
  <c r="I1559" s="1"/>
  <c r="I1560" s="1"/>
  <c r="I1561" s="1"/>
  <c r="I1562" s="1"/>
  <c r="I1563" s="1"/>
  <c r="I1564" s="1"/>
  <c r="I1565" s="1"/>
  <c r="I1566" s="1"/>
  <c r="I1567" s="1"/>
  <c r="I1568" s="1"/>
  <c r="I1569" s="1"/>
  <c r="I1570" s="1"/>
  <c r="I1571" s="1"/>
  <c r="I1572" s="1"/>
  <c r="I1573" s="1"/>
  <c r="I1574" s="1"/>
  <c r="I1575" s="1"/>
  <c r="I1576" s="1"/>
  <c r="I1577" s="1"/>
  <c r="I1578" s="1"/>
  <c r="I1579" s="1"/>
  <c r="I1580" s="1"/>
  <c r="I1581" s="1"/>
  <c r="I1582" s="1"/>
  <c r="I1583" s="1"/>
  <c r="I1584" s="1"/>
  <c r="I1585" s="1"/>
  <c r="I1586" s="1"/>
  <c r="I1587" s="1"/>
  <c r="I1588" s="1"/>
  <c r="I1589" s="1"/>
  <c r="I1590" s="1"/>
  <c r="I1591" s="1"/>
  <c r="I1592" s="1"/>
  <c r="I1593" s="1"/>
  <c r="I1594" s="1"/>
  <c r="I1595" s="1"/>
  <c r="I1596" s="1"/>
  <c r="I1597" s="1"/>
  <c r="I1598" s="1"/>
  <c r="I1599" s="1"/>
  <c r="I1600" s="1"/>
  <c r="I1601" s="1"/>
  <c r="I1602" s="1"/>
  <c r="I1603" s="1"/>
  <c r="I1604" s="1"/>
  <c r="I1605" s="1"/>
  <c r="I1606" s="1"/>
  <c r="I1607" s="1"/>
  <c r="I1608" s="1"/>
  <c r="I1609" s="1"/>
  <c r="I1610" s="1"/>
  <c r="I1611" s="1"/>
  <c r="I1612" s="1"/>
  <c r="I1613" s="1"/>
  <c r="H1520"/>
  <c r="F1520" s="1"/>
  <c r="H1521"/>
  <c r="F1521" s="1"/>
  <c r="T1531"/>
  <c r="T1530" s="1"/>
  <c r="T1529" s="1"/>
  <c r="T1528" s="1"/>
  <c r="T1527" s="1"/>
  <c r="T1526" s="1"/>
  <c r="T1525" s="1"/>
  <c r="T1524" s="1"/>
  <c r="T1523" s="1"/>
  <c r="T1522" s="1"/>
  <c r="T1521" s="1"/>
  <c r="T1520" s="1"/>
  <c r="T1519" s="1"/>
  <c r="T1518" s="1"/>
  <c r="T1517" s="1"/>
  <c r="T1516" s="1"/>
  <c r="T1515" s="1"/>
  <c r="T1514" s="1"/>
  <c r="T1513" s="1"/>
  <c r="T1512" s="1"/>
  <c r="T1511" s="1"/>
  <c r="T1510" s="1"/>
  <c r="T1509" s="1"/>
  <c r="T1508" s="1"/>
  <c r="T1507" s="1"/>
  <c r="T1506" s="1"/>
  <c r="T1505" s="1"/>
  <c r="T1504" s="1"/>
  <c r="T1503" s="1"/>
  <c r="T1502" s="1"/>
  <c r="T1501" s="1"/>
  <c r="T1500" s="1"/>
  <c r="T1499" s="1"/>
  <c r="T1498" s="1"/>
  <c r="T1497" s="1"/>
  <c r="T1496" s="1"/>
  <c r="T1495" s="1"/>
  <c r="T1494" s="1"/>
  <c r="T1493" s="1"/>
  <c r="T1492" s="1"/>
  <c r="T1491" s="1"/>
  <c r="T1490" s="1"/>
  <c r="T1489" s="1"/>
  <c r="T1488" s="1"/>
  <c r="T1487" s="1"/>
  <c r="M1541"/>
  <c r="M1537" s="1"/>
  <c r="M1533" s="1"/>
  <c r="M1529" s="1"/>
  <c r="M1525" s="1"/>
  <c r="M1521" s="1"/>
  <c r="M1517" s="1"/>
  <c r="M1513" s="1"/>
  <c r="M1509" s="1"/>
  <c r="M1505" s="1"/>
  <c r="M1501" s="1"/>
  <c r="M1497" s="1"/>
  <c r="M1493" s="1"/>
  <c r="M1489" s="1"/>
  <c r="M1485" s="1"/>
  <c r="M1481" s="1"/>
  <c r="M1477" s="1"/>
  <c r="M1473" s="1"/>
  <c r="M1469" s="1"/>
  <c r="M1465" s="1"/>
  <c r="M1461" s="1"/>
  <c r="M1457" s="1"/>
  <c r="M1453" s="1"/>
  <c r="M1449" s="1"/>
  <c r="M1445" s="1"/>
  <c r="M1441" s="1"/>
  <c r="M1437" s="1"/>
  <c r="M1433" s="1"/>
  <c r="M1429" s="1"/>
  <c r="M1425" s="1"/>
  <c r="M1421" s="1"/>
  <c r="M1417" s="1"/>
  <c r="M1413" s="1"/>
  <c r="M1409" s="1"/>
  <c r="M1405" s="1"/>
  <c r="M1401" s="1"/>
  <c r="M1397" s="1"/>
  <c r="M1393" s="1"/>
  <c r="M1389" s="1"/>
  <c r="M1385" s="1"/>
  <c r="M1381" s="1"/>
  <c r="M1377" s="1"/>
  <c r="M1373" s="1"/>
  <c r="M1369" s="1"/>
  <c r="M1365" s="1"/>
  <c r="M1361" s="1"/>
  <c r="M1357" s="1"/>
  <c r="M1353" s="1"/>
  <c r="M1349" s="1"/>
  <c r="M1345" s="1"/>
  <c r="M1341" s="1"/>
  <c r="M1337" s="1"/>
  <c r="M1333" s="1"/>
  <c r="M1329" s="1"/>
  <c r="M1325" s="1"/>
  <c r="M1321" s="1"/>
  <c r="M1317" s="1"/>
  <c r="M1313" s="1"/>
  <c r="M1309" s="1"/>
  <c r="M1305" s="1"/>
  <c r="M1301" s="1"/>
  <c r="M1297" s="1"/>
  <c r="M1293" s="1"/>
  <c r="M1289" s="1"/>
  <c r="M1285" s="1"/>
  <c r="M1281" s="1"/>
  <c r="M1277" s="1"/>
  <c r="M1273" s="1"/>
  <c r="M1269" s="1"/>
  <c r="M1265" s="1"/>
  <c r="M1261" s="1"/>
  <c r="M1257" s="1"/>
  <c r="M1253" s="1"/>
  <c r="M1249" s="1"/>
  <c r="M1245" s="1"/>
  <c r="M1241" s="1"/>
  <c r="M1237" s="1"/>
  <c r="M1233" s="1"/>
  <c r="M1229" s="1"/>
  <c r="M1225" s="1"/>
  <c r="M1221" s="1"/>
  <c r="M1217" s="1"/>
  <c r="M1213" s="1"/>
  <c r="M1209" s="1"/>
  <c r="M1205" s="1"/>
  <c r="M1201" s="1"/>
  <c r="M1197" s="1"/>
  <c r="M1193" s="1"/>
  <c r="M1189" s="1"/>
  <c r="M1185" s="1"/>
  <c r="M1181" s="1"/>
  <c r="M1177" s="1"/>
  <c r="M1173" s="1"/>
  <c r="M1169" s="1"/>
  <c r="M1165" s="1"/>
  <c r="M1161" s="1"/>
  <c r="M1157" s="1"/>
  <c r="M1153" s="1"/>
  <c r="M1149" s="1"/>
  <c r="M1145" s="1"/>
  <c r="M1141" s="1"/>
  <c r="M1137" s="1"/>
  <c r="M1133" s="1"/>
  <c r="M1129" s="1"/>
  <c r="M1125" s="1"/>
  <c r="M1121" s="1"/>
  <c r="M1117" s="1"/>
  <c r="M1113" s="1"/>
  <c r="M1109" s="1"/>
  <c r="M1105" s="1"/>
  <c r="M1101" s="1"/>
  <c r="M1097" s="1"/>
  <c r="M1093" s="1"/>
  <c r="M1089" s="1"/>
  <c r="M1085" s="1"/>
  <c r="M1081" s="1"/>
  <c r="M1077" s="1"/>
  <c r="M1073" s="1"/>
  <c r="M1069" s="1"/>
  <c r="M1065" s="1"/>
  <c r="M1061" s="1"/>
  <c r="M1057" s="1"/>
  <c r="M1053" s="1"/>
  <c r="M1049" s="1"/>
  <c r="M1045" s="1"/>
  <c r="M1041" s="1"/>
  <c r="M1037" s="1"/>
  <c r="M1033" s="1"/>
  <c r="M1029" s="1"/>
  <c r="M1025" s="1"/>
  <c r="M1021" s="1"/>
  <c r="M1017" s="1"/>
  <c r="M1013" s="1"/>
  <c r="M1009" s="1"/>
  <c r="M1005" s="1"/>
  <c r="M1001" s="1"/>
  <c r="M997" s="1"/>
  <c r="M993" s="1"/>
  <c r="M989" s="1"/>
  <c r="M985" s="1"/>
  <c r="M981" s="1"/>
  <c r="M977" s="1"/>
  <c r="M973" s="1"/>
  <c r="M969" s="1"/>
  <c r="M965" s="1"/>
  <c r="M961" s="1"/>
  <c r="M957" s="1"/>
  <c r="M953" s="1"/>
  <c r="M949" s="1"/>
  <c r="M945" s="1"/>
  <c r="M941" s="1"/>
  <c r="M937" s="1"/>
  <c r="M933" s="1"/>
  <c r="M929" s="1"/>
  <c r="M925" s="1"/>
  <c r="M921" s="1"/>
  <c r="M917" s="1"/>
  <c r="M913" s="1"/>
  <c r="M909" s="1"/>
  <c r="M905" s="1"/>
  <c r="M901" s="1"/>
  <c r="M897" s="1"/>
  <c r="M893" s="1"/>
  <c r="M889" s="1"/>
  <c r="M885" s="1"/>
  <c r="M881" s="1"/>
  <c r="M877" s="1"/>
  <c r="M873" s="1"/>
  <c r="M869" s="1"/>
  <c r="M865" s="1"/>
  <c r="M861" s="1"/>
  <c r="M857" s="1"/>
  <c r="M853" s="1"/>
  <c r="M849" s="1"/>
  <c r="M845" s="1"/>
  <c r="M841" s="1"/>
  <c r="M837" s="1"/>
  <c r="M833" s="1"/>
  <c r="M829" s="1"/>
  <c r="M825" s="1"/>
  <c r="M821" s="1"/>
  <c r="M817" s="1"/>
  <c r="M813" s="1"/>
  <c r="M809" s="1"/>
  <c r="M805" s="1"/>
  <c r="M801" s="1"/>
  <c r="M797" s="1"/>
  <c r="M793" s="1"/>
  <c r="M789" s="1"/>
  <c r="M785" s="1"/>
  <c r="M781" s="1"/>
  <c r="M777" s="1"/>
  <c r="M773" s="1"/>
  <c r="M769" s="1"/>
  <c r="M765" s="1"/>
  <c r="M761" s="1"/>
  <c r="M757" s="1"/>
  <c r="M753" s="1"/>
  <c r="M749" s="1"/>
  <c r="M745" s="1"/>
  <c r="M741" s="1"/>
  <c r="M737" s="1"/>
  <c r="M733" s="1"/>
  <c r="M729" s="1"/>
  <c r="M725" s="1"/>
  <c r="M721" s="1"/>
  <c r="M717" s="1"/>
  <c r="M713" s="1"/>
  <c r="M709" s="1"/>
  <c r="M705" s="1"/>
  <c r="M701" s="1"/>
  <c r="M697" s="1"/>
  <c r="M693" s="1"/>
  <c r="M689" s="1"/>
  <c r="M685" s="1"/>
  <c r="M681" s="1"/>
  <c r="M677" s="1"/>
  <c r="M673" s="1"/>
  <c r="M669" s="1"/>
  <c r="M665" s="1"/>
  <c r="M661" s="1"/>
  <c r="M657" s="1"/>
  <c r="M653" s="1"/>
  <c r="M649" s="1"/>
  <c r="M645" s="1"/>
  <c r="M641" s="1"/>
  <c r="M637" s="1"/>
  <c r="M633" s="1"/>
  <c r="M629" s="1"/>
  <c r="M625" s="1"/>
  <c r="M621" s="1"/>
  <c r="M617" s="1"/>
  <c r="M613" s="1"/>
  <c r="M609" s="1"/>
  <c r="M605" s="1"/>
  <c r="M601" s="1"/>
  <c r="M597" s="1"/>
  <c r="M593" s="1"/>
  <c r="M589" s="1"/>
  <c r="M585" s="1"/>
  <c r="M581" s="1"/>
  <c r="M577" s="1"/>
  <c r="M573" s="1"/>
  <c r="M569" s="1"/>
  <c r="M565" s="1"/>
  <c r="M561" s="1"/>
  <c r="M557" s="1"/>
  <c r="M553" s="1"/>
  <c r="M549" s="1"/>
  <c r="M545" s="1"/>
  <c r="M541" s="1"/>
  <c r="M537" s="1"/>
  <c r="M533" s="1"/>
  <c r="M529" s="1"/>
  <c r="M525" s="1"/>
  <c r="M521" s="1"/>
  <c r="M517" s="1"/>
  <c r="M513" s="1"/>
  <c r="M509" s="1"/>
  <c r="M505" s="1"/>
  <c r="M501" s="1"/>
  <c r="M497" s="1"/>
  <c r="M493" s="1"/>
  <c r="M489" s="1"/>
  <c r="M485" s="1"/>
  <c r="M481" s="1"/>
  <c r="M477" s="1"/>
  <c r="M473" s="1"/>
  <c r="M469" s="1"/>
  <c r="M465" s="1"/>
  <c r="M461" s="1"/>
  <c r="M457" s="1"/>
  <c r="M453" s="1"/>
  <c r="M449" s="1"/>
  <c r="M445" s="1"/>
  <c r="M441" s="1"/>
  <c r="M437" s="1"/>
  <c r="M433" s="1"/>
  <c r="M429" s="1"/>
  <c r="M425" s="1"/>
  <c r="M421" s="1"/>
  <c r="M417" s="1"/>
  <c r="M413" s="1"/>
  <c r="M409" s="1"/>
  <c r="M405" s="1"/>
  <c r="M401" s="1"/>
  <c r="M397" s="1"/>
  <c r="M393" s="1"/>
  <c r="M389" s="1"/>
  <c r="M385" s="1"/>
  <c r="M381" s="1"/>
  <c r="M377" s="1"/>
  <c r="M373" s="1"/>
  <c r="M369" s="1"/>
  <c r="M365" s="1"/>
  <c r="M361" s="1"/>
  <c r="M357" s="1"/>
  <c r="M353" s="1"/>
  <c r="M349" s="1"/>
  <c r="M345" s="1"/>
  <c r="M341" s="1"/>
  <c r="M337" s="1"/>
  <c r="M333" s="1"/>
  <c r="M329" s="1"/>
  <c r="M325" s="1"/>
  <c r="M321" s="1"/>
  <c r="M317" s="1"/>
  <c r="M313" s="1"/>
  <c r="M309" s="1"/>
  <c r="M305" s="1"/>
  <c r="M301" s="1"/>
  <c r="M297" s="1"/>
  <c r="M293" s="1"/>
  <c r="M289" s="1"/>
  <c r="M285" s="1"/>
  <c r="M281" s="1"/>
  <c r="M277" s="1"/>
  <c r="M273" s="1"/>
  <c r="M269" s="1"/>
  <c r="M265" s="1"/>
  <c r="M261" s="1"/>
  <c r="M257" s="1"/>
  <c r="M253" s="1"/>
  <c r="M249" s="1"/>
  <c r="M245" s="1"/>
  <c r="M241" s="1"/>
  <c r="M237" s="1"/>
  <c r="M233" s="1"/>
  <c r="M229" s="1"/>
  <c r="M225" s="1"/>
  <c r="M221" s="1"/>
  <c r="M217" s="1"/>
  <c r="M213" s="1"/>
  <c r="M209" s="1"/>
  <c r="M205" s="1"/>
  <c r="M201" s="1"/>
  <c r="M197" s="1"/>
  <c r="M193" s="1"/>
  <c r="M189" s="1"/>
  <c r="M185" s="1"/>
  <c r="M181" s="1"/>
  <c r="M177" s="1"/>
  <c r="M173" s="1"/>
  <c r="M169" s="1"/>
  <c r="M165" s="1"/>
  <c r="M161" s="1"/>
  <c r="M157" s="1"/>
  <c r="M153" s="1"/>
  <c r="M149" s="1"/>
  <c r="M145" s="1"/>
  <c r="M141" s="1"/>
  <c r="M137" s="1"/>
  <c r="M133" s="1"/>
  <c r="M129" s="1"/>
  <c r="M125" s="1"/>
  <c r="M121" s="1"/>
  <c r="M117" s="1"/>
  <c r="M113" s="1"/>
  <c r="M109" s="1"/>
  <c r="M105" s="1"/>
  <c r="M101" s="1"/>
  <c r="M97" s="1"/>
  <c r="M93" s="1"/>
  <c r="M89" s="1"/>
  <c r="M85" s="1"/>
  <c r="M81" s="1"/>
  <c r="M77" s="1"/>
  <c r="M73" s="1"/>
  <c r="M69" s="1"/>
  <c r="M65" s="1"/>
  <c r="M61" s="1"/>
  <c r="M57" s="1"/>
  <c r="M53" s="1"/>
  <c r="M49" s="1"/>
  <c r="M45" s="1"/>
  <c r="M41" s="1"/>
  <c r="M37" s="1"/>
  <c r="M33" s="1"/>
  <c r="M29" s="1"/>
  <c r="M25" s="1"/>
  <c r="M21" s="1"/>
  <c r="M1542"/>
  <c r="M1538" s="1"/>
  <c r="M1534" s="1"/>
  <c r="M1530" s="1"/>
  <c r="M1526" s="1"/>
  <c r="M1522" s="1"/>
  <c r="M1518" s="1"/>
  <c r="M1514" s="1"/>
  <c r="M1510" s="1"/>
  <c r="M1506" s="1"/>
  <c r="M1502" s="1"/>
  <c r="M1498" s="1"/>
  <c r="M1494" s="1"/>
  <c r="M1490" s="1"/>
  <c r="M1486" s="1"/>
  <c r="M1482" s="1"/>
  <c r="M1478" s="1"/>
  <c r="M1474" s="1"/>
  <c r="M1470" s="1"/>
  <c r="M1466" s="1"/>
  <c r="M1462" s="1"/>
  <c r="M1458" s="1"/>
  <c r="M1454" s="1"/>
  <c r="M1450" s="1"/>
  <c r="M1446" s="1"/>
  <c r="M1442" s="1"/>
  <c r="M1438" s="1"/>
  <c r="M1434" s="1"/>
  <c r="M1430" s="1"/>
  <c r="M1426" s="1"/>
  <c r="M1422" s="1"/>
  <c r="M1418" s="1"/>
  <c r="M1414" s="1"/>
  <c r="M1410" s="1"/>
  <c r="M1406" s="1"/>
  <c r="M1402" s="1"/>
  <c r="M1398" s="1"/>
  <c r="M1394" s="1"/>
  <c r="M1390" s="1"/>
  <c r="M1386" s="1"/>
  <c r="M1382" s="1"/>
  <c r="M1378" s="1"/>
  <c r="M1374" s="1"/>
  <c r="M1370" s="1"/>
  <c r="M1366" s="1"/>
  <c r="M1362" s="1"/>
  <c r="M1358" s="1"/>
  <c r="M1354" s="1"/>
  <c r="M1350" s="1"/>
  <c r="M1346" s="1"/>
  <c r="M1342" s="1"/>
  <c r="M1338" s="1"/>
  <c r="M1334" s="1"/>
  <c r="M1330" s="1"/>
  <c r="M1326" s="1"/>
  <c r="M1322" s="1"/>
  <c r="M1318" s="1"/>
  <c r="M1314" s="1"/>
  <c r="M1310" s="1"/>
  <c r="M1306" s="1"/>
  <c r="M1302" s="1"/>
  <c r="M1298" s="1"/>
  <c r="M1294" s="1"/>
  <c r="M1290" s="1"/>
  <c r="M1286" s="1"/>
  <c r="M1282" s="1"/>
  <c r="M1278" s="1"/>
  <c r="M1274" s="1"/>
  <c r="M1270" s="1"/>
  <c r="M1266" s="1"/>
  <c r="M1262" s="1"/>
  <c r="M1258" s="1"/>
  <c r="M1254" s="1"/>
  <c r="M1250" s="1"/>
  <c r="M1246" s="1"/>
  <c r="M1242" s="1"/>
  <c r="M1238" s="1"/>
  <c r="M1234" s="1"/>
  <c r="M1230" s="1"/>
  <c r="M1226" s="1"/>
  <c r="M1222" s="1"/>
  <c r="M1218" s="1"/>
  <c r="M1214" s="1"/>
  <c r="M1210" s="1"/>
  <c r="M1206" s="1"/>
  <c r="M1202" s="1"/>
  <c r="M1198" s="1"/>
  <c r="M1194" s="1"/>
  <c r="M1190" s="1"/>
  <c r="M1186" s="1"/>
  <c r="M1182" s="1"/>
  <c r="M1178" s="1"/>
  <c r="M1174" s="1"/>
  <c r="M1170" s="1"/>
  <c r="M1166" s="1"/>
  <c r="M1162" s="1"/>
  <c r="M1158" s="1"/>
  <c r="M1154" s="1"/>
  <c r="M1150" s="1"/>
  <c r="M1146" s="1"/>
  <c r="M1142" s="1"/>
  <c r="M1138" s="1"/>
  <c r="M1134" s="1"/>
  <c r="M1130" s="1"/>
  <c r="M1126" s="1"/>
  <c r="M1122" s="1"/>
  <c r="M1118" s="1"/>
  <c r="M1114" s="1"/>
  <c r="M1110" s="1"/>
  <c r="M1106" s="1"/>
  <c r="M1102" s="1"/>
  <c r="M1098" s="1"/>
  <c r="M1094" s="1"/>
  <c r="M1090" s="1"/>
  <c r="M1086" s="1"/>
  <c r="M1082" s="1"/>
  <c r="M1078" s="1"/>
  <c r="M1074" s="1"/>
  <c r="M1070" s="1"/>
  <c r="M1066" s="1"/>
  <c r="M1062" s="1"/>
  <c r="M1058" s="1"/>
  <c r="M1054" s="1"/>
  <c r="M1050" s="1"/>
  <c r="M1046" s="1"/>
  <c r="M1042" s="1"/>
  <c r="M1038" s="1"/>
  <c r="M1034" s="1"/>
  <c r="M1030" s="1"/>
  <c r="M1026" s="1"/>
  <c r="M1022" s="1"/>
  <c r="M1018" s="1"/>
  <c r="M1014" s="1"/>
  <c r="M1010" s="1"/>
  <c r="M1006" s="1"/>
  <c r="M1002" s="1"/>
  <c r="M998" s="1"/>
  <c r="M994" s="1"/>
  <c r="M990" s="1"/>
  <c r="M986" s="1"/>
  <c r="M982" s="1"/>
  <c r="M978" s="1"/>
  <c r="M974" s="1"/>
  <c r="M970" s="1"/>
  <c r="M966" s="1"/>
  <c r="M962" s="1"/>
  <c r="M958" s="1"/>
  <c r="M954" s="1"/>
  <c r="M950" s="1"/>
  <c r="M946" s="1"/>
  <c r="M942" s="1"/>
  <c r="M938" s="1"/>
  <c r="M934" s="1"/>
  <c r="M930" s="1"/>
  <c r="M926" s="1"/>
  <c r="M922" s="1"/>
  <c r="M918" s="1"/>
  <c r="M914" s="1"/>
  <c r="M910" s="1"/>
  <c r="M906" s="1"/>
  <c r="M902" s="1"/>
  <c r="M898" s="1"/>
  <c r="M894" s="1"/>
  <c r="M890" s="1"/>
  <c r="M886" s="1"/>
  <c r="M882" s="1"/>
  <c r="M878" s="1"/>
  <c r="M874" s="1"/>
  <c r="M870" s="1"/>
  <c r="M866" s="1"/>
  <c r="M862" s="1"/>
  <c r="M858" s="1"/>
  <c r="M854" s="1"/>
  <c r="M850" s="1"/>
  <c r="M846" s="1"/>
  <c r="M842" s="1"/>
  <c r="M838" s="1"/>
  <c r="M834" s="1"/>
  <c r="M830" s="1"/>
  <c r="M826" s="1"/>
  <c r="M822" s="1"/>
  <c r="M818" s="1"/>
  <c r="M814" s="1"/>
  <c r="M810" s="1"/>
  <c r="M806" s="1"/>
  <c r="M802" s="1"/>
  <c r="M798" s="1"/>
  <c r="M794" s="1"/>
  <c r="M790" s="1"/>
  <c r="M786" s="1"/>
  <c r="M782" s="1"/>
  <c r="M778" s="1"/>
  <c r="M774" s="1"/>
  <c r="M770" s="1"/>
  <c r="M766" s="1"/>
  <c r="M762" s="1"/>
  <c r="M758" s="1"/>
  <c r="M754" s="1"/>
  <c r="M750" s="1"/>
  <c r="M746" s="1"/>
  <c r="M742" s="1"/>
  <c r="M738" s="1"/>
  <c r="M734" s="1"/>
  <c r="M730" s="1"/>
  <c r="M726" s="1"/>
  <c r="M722" s="1"/>
  <c r="M718" s="1"/>
  <c r="M714" s="1"/>
  <c r="M710" s="1"/>
  <c r="M706" s="1"/>
  <c r="M702" s="1"/>
  <c r="M698" s="1"/>
  <c r="M694" s="1"/>
  <c r="M690" s="1"/>
  <c r="M686" s="1"/>
  <c r="M682" s="1"/>
  <c r="M678" s="1"/>
  <c r="M674" s="1"/>
  <c r="M670" s="1"/>
  <c r="M666" s="1"/>
  <c r="M662" s="1"/>
  <c r="M658" s="1"/>
  <c r="M654" s="1"/>
  <c r="M650" s="1"/>
  <c r="M646" s="1"/>
  <c r="M642" s="1"/>
  <c r="M638" s="1"/>
  <c r="M634" s="1"/>
  <c r="M630" s="1"/>
  <c r="M626" s="1"/>
  <c r="M622" s="1"/>
  <c r="M618" s="1"/>
  <c r="M614" s="1"/>
  <c r="M610" s="1"/>
  <c r="M606" s="1"/>
  <c r="M602" s="1"/>
  <c r="M598" s="1"/>
  <c r="M594" s="1"/>
  <c r="M590" s="1"/>
  <c r="M586" s="1"/>
  <c r="M582" s="1"/>
  <c r="M578" s="1"/>
  <c r="M574" s="1"/>
  <c r="M570" s="1"/>
  <c r="M566" s="1"/>
  <c r="M562" s="1"/>
  <c r="M558" s="1"/>
  <c r="M554" s="1"/>
  <c r="M550" s="1"/>
  <c r="M546" s="1"/>
  <c r="M542" s="1"/>
  <c r="M538" s="1"/>
  <c r="M534" s="1"/>
  <c r="M530" s="1"/>
  <c r="M526" s="1"/>
  <c r="M522" s="1"/>
  <c r="M518" s="1"/>
  <c r="M514" s="1"/>
  <c r="M510" s="1"/>
  <c r="M506" s="1"/>
  <c r="M502" s="1"/>
  <c r="M498" s="1"/>
  <c r="M494" s="1"/>
  <c r="M490" s="1"/>
  <c r="M486" s="1"/>
  <c r="M482" s="1"/>
  <c r="M478" s="1"/>
  <c r="M474" s="1"/>
  <c r="M470" s="1"/>
  <c r="M466" s="1"/>
  <c r="M462" s="1"/>
  <c r="M458" s="1"/>
  <c r="M454" s="1"/>
  <c r="M450" s="1"/>
  <c r="M446" s="1"/>
  <c r="M442" s="1"/>
  <c r="M438" s="1"/>
  <c r="M434" s="1"/>
  <c r="M430" s="1"/>
  <c r="M426" s="1"/>
  <c r="M422" s="1"/>
  <c r="M418" s="1"/>
  <c r="M414" s="1"/>
  <c r="M410" s="1"/>
  <c r="M406" s="1"/>
  <c r="M402" s="1"/>
  <c r="M398" s="1"/>
  <c r="M394" s="1"/>
  <c r="M390" s="1"/>
  <c r="M386" s="1"/>
  <c r="M382" s="1"/>
  <c r="M378" s="1"/>
  <c r="M374" s="1"/>
  <c r="M370" s="1"/>
  <c r="M366" s="1"/>
  <c r="M362" s="1"/>
  <c r="M358" s="1"/>
  <c r="M354" s="1"/>
  <c r="M350" s="1"/>
  <c r="M346" s="1"/>
  <c r="M342" s="1"/>
  <c r="M338" s="1"/>
  <c r="M334" s="1"/>
  <c r="M330" s="1"/>
  <c r="M326" s="1"/>
  <c r="M322" s="1"/>
  <c r="M318" s="1"/>
  <c r="M314" s="1"/>
  <c r="M310" s="1"/>
  <c r="M306" s="1"/>
  <c r="M302" s="1"/>
  <c r="M298" s="1"/>
  <c r="M294" s="1"/>
  <c r="M290" s="1"/>
  <c r="M286" s="1"/>
  <c r="M282" s="1"/>
  <c r="M278" s="1"/>
  <c r="M274" s="1"/>
  <c r="M270" s="1"/>
  <c r="M266" s="1"/>
  <c r="M262" s="1"/>
  <c r="M258" s="1"/>
  <c r="M254" s="1"/>
  <c r="M250" s="1"/>
  <c r="M246" s="1"/>
  <c r="M242" s="1"/>
  <c r="M238" s="1"/>
  <c r="M234" s="1"/>
  <c r="M230" s="1"/>
  <c r="M226" s="1"/>
  <c r="M222" s="1"/>
  <c r="M218" s="1"/>
  <c r="M214" s="1"/>
  <c r="M210" s="1"/>
  <c r="M206" s="1"/>
  <c r="M202" s="1"/>
  <c r="M198" s="1"/>
  <c r="M194" s="1"/>
  <c r="M190" s="1"/>
  <c r="M186" s="1"/>
  <c r="M182" s="1"/>
  <c r="M178" s="1"/>
  <c r="M174" s="1"/>
  <c r="M170" s="1"/>
  <c r="M166" s="1"/>
  <c r="M162" s="1"/>
  <c r="M158" s="1"/>
  <c r="M154" s="1"/>
  <c r="M150" s="1"/>
  <c r="M146" s="1"/>
  <c r="M142" s="1"/>
  <c r="M138" s="1"/>
  <c r="M134" s="1"/>
  <c r="M130" s="1"/>
  <c r="M126" s="1"/>
  <c r="M122" s="1"/>
  <c r="M118" s="1"/>
  <c r="M114" s="1"/>
  <c r="M110" s="1"/>
  <c r="M106" s="1"/>
  <c r="M102" s="1"/>
  <c r="M98" s="1"/>
  <c r="M94" s="1"/>
  <c r="M90" s="1"/>
  <c r="M86" s="1"/>
  <c r="M82" s="1"/>
  <c r="M78" s="1"/>
  <c r="M74" s="1"/>
  <c r="M70" s="1"/>
  <c r="M66" s="1"/>
  <c r="M62" s="1"/>
  <c r="M58" s="1"/>
  <c r="M54" s="1"/>
  <c r="M50" s="1"/>
  <c r="M46" s="1"/>
  <c r="M42" s="1"/>
  <c r="M38" s="1"/>
  <c r="M34" s="1"/>
  <c r="M30" s="1"/>
  <c r="M26" s="1"/>
  <c r="M22" s="1"/>
  <c r="M18" s="1"/>
  <c r="N1542"/>
  <c r="N1538" s="1"/>
  <c r="N1534" s="1"/>
  <c r="N1530" s="1"/>
  <c r="N1526" s="1"/>
  <c r="N1522" s="1"/>
  <c r="N1518" s="1"/>
  <c r="N1514" s="1"/>
  <c r="N1510" s="1"/>
  <c r="N1506" s="1"/>
  <c r="N1502" s="1"/>
  <c r="N1498" s="1"/>
  <c r="N1494" s="1"/>
  <c r="N1490" s="1"/>
  <c r="N1486" s="1"/>
  <c r="N1482" s="1"/>
  <c r="N1478" s="1"/>
  <c r="N1474" s="1"/>
  <c r="N1470" s="1"/>
  <c r="N1466" s="1"/>
  <c r="N1462" s="1"/>
  <c r="N1458" s="1"/>
  <c r="N1454" s="1"/>
  <c r="N1450" s="1"/>
  <c r="N1446" s="1"/>
  <c r="N1442" s="1"/>
  <c r="N1438" s="1"/>
  <c r="N1434" s="1"/>
  <c r="N1430" s="1"/>
  <c r="N1426" s="1"/>
  <c r="N1422" s="1"/>
  <c r="N1418" s="1"/>
  <c r="N1414" s="1"/>
  <c r="N1410" s="1"/>
  <c r="N1406" s="1"/>
  <c r="N1402" s="1"/>
  <c r="N1398" s="1"/>
  <c r="N1394" s="1"/>
  <c r="N1390" s="1"/>
  <c r="N1386" s="1"/>
  <c r="N1382" s="1"/>
  <c r="N1378" s="1"/>
  <c r="N1374" s="1"/>
  <c r="N1370" s="1"/>
  <c r="N1366" s="1"/>
  <c r="N1362" s="1"/>
  <c r="N1358" s="1"/>
  <c r="N1354" s="1"/>
  <c r="N1350" s="1"/>
  <c r="N1346" s="1"/>
  <c r="N1342" s="1"/>
  <c r="N1338" s="1"/>
  <c r="N1334" s="1"/>
  <c r="N1330" s="1"/>
  <c r="N1326" s="1"/>
  <c r="N1322" s="1"/>
  <c r="N1318" s="1"/>
  <c r="N1314" s="1"/>
  <c r="N1310" s="1"/>
  <c r="N1306" s="1"/>
  <c r="N1302" s="1"/>
  <c r="N1298" s="1"/>
  <c r="N1294" s="1"/>
  <c r="N1290" s="1"/>
  <c r="N1286" s="1"/>
  <c r="N1282" s="1"/>
  <c r="N1278" s="1"/>
  <c r="N1274" s="1"/>
  <c r="N1270" s="1"/>
  <c r="N1266" s="1"/>
  <c r="N1262" s="1"/>
  <c r="N1258" s="1"/>
  <c r="N1254" s="1"/>
  <c r="N1250" s="1"/>
  <c r="N1246" s="1"/>
  <c r="N1242" s="1"/>
  <c r="N1238" s="1"/>
  <c r="N1234" s="1"/>
  <c r="N1230" s="1"/>
  <c r="N1226" s="1"/>
  <c r="N1222" s="1"/>
  <c r="N1218" s="1"/>
  <c r="N1214" s="1"/>
  <c r="N1210" s="1"/>
  <c r="N1206" s="1"/>
  <c r="N1202" s="1"/>
  <c r="N1198" s="1"/>
  <c r="N1194" s="1"/>
  <c r="N1190" s="1"/>
  <c r="N1186" s="1"/>
  <c r="N1182" s="1"/>
  <c r="N1178" s="1"/>
  <c r="N1174" s="1"/>
  <c r="N1170" s="1"/>
  <c r="N1166" s="1"/>
  <c r="N1162" s="1"/>
  <c r="N1158" s="1"/>
  <c r="N1154" s="1"/>
  <c r="N1150" s="1"/>
  <c r="N1146" s="1"/>
  <c r="N1142" s="1"/>
  <c r="N1138" s="1"/>
  <c r="N1134" s="1"/>
  <c r="N1130" s="1"/>
  <c r="N1126" s="1"/>
  <c r="N1122" s="1"/>
  <c r="N1118" s="1"/>
  <c r="N1114" s="1"/>
  <c r="N1110" s="1"/>
  <c r="N1106" s="1"/>
  <c r="N1102" s="1"/>
  <c r="N1098" s="1"/>
  <c r="N1094" s="1"/>
  <c r="N1090" s="1"/>
  <c r="N1086" s="1"/>
  <c r="N1082" s="1"/>
  <c r="N1078" s="1"/>
  <c r="N1074" s="1"/>
  <c r="N1070" s="1"/>
  <c r="N1066" s="1"/>
  <c r="N1062" s="1"/>
  <c r="N1058" s="1"/>
  <c r="N1054" s="1"/>
  <c r="N1050" s="1"/>
  <c r="N1046" s="1"/>
  <c r="N1042" s="1"/>
  <c r="N1038" s="1"/>
  <c r="N1034" s="1"/>
  <c r="N1030" s="1"/>
  <c r="N1026" s="1"/>
  <c r="N1022" s="1"/>
  <c r="N1018" s="1"/>
  <c r="N1014" s="1"/>
  <c r="N1010" s="1"/>
  <c r="N1006" s="1"/>
  <c r="N1002" s="1"/>
  <c r="N998" s="1"/>
  <c r="N994" s="1"/>
  <c r="N990" s="1"/>
  <c r="N986" s="1"/>
  <c r="N982" s="1"/>
  <c r="N978" s="1"/>
  <c r="N974" s="1"/>
  <c r="N970" s="1"/>
  <c r="N966" s="1"/>
  <c r="N962" s="1"/>
  <c r="N958" s="1"/>
  <c r="N954" s="1"/>
  <c r="N950" s="1"/>
  <c r="N946" s="1"/>
  <c r="N942" s="1"/>
  <c r="N938" s="1"/>
  <c r="N934" s="1"/>
  <c r="N930" s="1"/>
  <c r="N926" s="1"/>
  <c r="N922" s="1"/>
  <c r="N918" s="1"/>
  <c r="N914" s="1"/>
  <c r="N910" s="1"/>
  <c r="N906" s="1"/>
  <c r="N902" s="1"/>
  <c r="N898" s="1"/>
  <c r="N894" s="1"/>
  <c r="N890" s="1"/>
  <c r="N886" s="1"/>
  <c r="N882" s="1"/>
  <c r="N878" s="1"/>
  <c r="N874" s="1"/>
  <c r="N870" s="1"/>
  <c r="N866" s="1"/>
  <c r="N862" s="1"/>
  <c r="N858" s="1"/>
  <c r="N854" s="1"/>
  <c r="N850" s="1"/>
  <c r="N846" s="1"/>
  <c r="N842" s="1"/>
  <c r="N838" s="1"/>
  <c r="N834" s="1"/>
  <c r="N830" s="1"/>
  <c r="N826" s="1"/>
  <c r="N822" s="1"/>
  <c r="N818" s="1"/>
  <c r="N814" s="1"/>
  <c r="N810" s="1"/>
  <c r="N806" s="1"/>
  <c r="N802" s="1"/>
  <c r="N798" s="1"/>
  <c r="N794" s="1"/>
  <c r="N790" s="1"/>
  <c r="N786" s="1"/>
  <c r="N782" s="1"/>
  <c r="N778" s="1"/>
  <c r="N774" s="1"/>
  <c r="N770" s="1"/>
  <c r="N766" s="1"/>
  <c r="N762" s="1"/>
  <c r="N758" s="1"/>
  <c r="N754" s="1"/>
  <c r="N750" s="1"/>
  <c r="N746" s="1"/>
  <c r="N742" s="1"/>
  <c r="N738" s="1"/>
  <c r="N734" s="1"/>
  <c r="N730" s="1"/>
  <c r="N726" s="1"/>
  <c r="N722" s="1"/>
  <c r="N718" s="1"/>
  <c r="N714" s="1"/>
  <c r="N710" s="1"/>
  <c r="N706" s="1"/>
  <c r="N702" s="1"/>
  <c r="N698" s="1"/>
  <c r="N694" s="1"/>
  <c r="N690" s="1"/>
  <c r="N686" s="1"/>
  <c r="N682" s="1"/>
  <c r="N678" s="1"/>
  <c r="N674" s="1"/>
  <c r="N670" s="1"/>
  <c r="N666" s="1"/>
  <c r="N662" s="1"/>
  <c r="N658" s="1"/>
  <c r="N654" s="1"/>
  <c r="N650" s="1"/>
  <c r="N646" s="1"/>
  <c r="N642" s="1"/>
  <c r="N638" s="1"/>
  <c r="N634" s="1"/>
  <c r="N630" s="1"/>
  <c r="N626" s="1"/>
  <c r="N622" s="1"/>
  <c r="N618" s="1"/>
  <c r="N614" s="1"/>
  <c r="N610" s="1"/>
  <c r="N606" s="1"/>
  <c r="N602" s="1"/>
  <c r="N598" s="1"/>
  <c r="N594" s="1"/>
  <c r="N590" s="1"/>
  <c r="N586" s="1"/>
  <c r="N582" s="1"/>
  <c r="N578" s="1"/>
  <c r="N574" s="1"/>
  <c r="N570" s="1"/>
  <c r="N566" s="1"/>
  <c r="N562" s="1"/>
  <c r="N558" s="1"/>
  <c r="N554" s="1"/>
  <c r="N550" s="1"/>
  <c r="N546" s="1"/>
  <c r="N542" s="1"/>
  <c r="N538" s="1"/>
  <c r="N534" s="1"/>
  <c r="N530" s="1"/>
  <c r="N526" s="1"/>
  <c r="N522" s="1"/>
  <c r="N518" s="1"/>
  <c r="N514" s="1"/>
  <c r="N510" s="1"/>
  <c r="N506" s="1"/>
  <c r="N502" s="1"/>
  <c r="N498" s="1"/>
  <c r="N494" s="1"/>
  <c r="N490" s="1"/>
  <c r="N486" s="1"/>
  <c r="N482" s="1"/>
  <c r="N478" s="1"/>
  <c r="N474" s="1"/>
  <c r="N470" s="1"/>
  <c r="N466" s="1"/>
  <c r="N462" s="1"/>
  <c r="N458" s="1"/>
  <c r="N454" s="1"/>
  <c r="N450" s="1"/>
  <c r="N446" s="1"/>
  <c r="N442" s="1"/>
  <c r="N438" s="1"/>
  <c r="N434" s="1"/>
  <c r="N430" s="1"/>
  <c r="N426" s="1"/>
  <c r="N422" s="1"/>
  <c r="N418" s="1"/>
  <c r="N414" s="1"/>
  <c r="N410" s="1"/>
  <c r="N406" s="1"/>
  <c r="N402" s="1"/>
  <c r="N398" s="1"/>
  <c r="N394" s="1"/>
  <c r="N390" s="1"/>
  <c r="N386" s="1"/>
  <c r="N382" s="1"/>
  <c r="N378" s="1"/>
  <c r="N374" s="1"/>
  <c r="N370" s="1"/>
  <c r="N366" s="1"/>
  <c r="N362" s="1"/>
  <c r="N358" s="1"/>
  <c r="N354" s="1"/>
  <c r="N350" s="1"/>
  <c r="N346" s="1"/>
  <c r="N342" s="1"/>
  <c r="N338" s="1"/>
  <c r="N334" s="1"/>
  <c r="N330" s="1"/>
  <c r="N326" s="1"/>
  <c r="N322" s="1"/>
  <c r="N318" s="1"/>
  <c r="N314" s="1"/>
  <c r="N310" s="1"/>
  <c r="N306" s="1"/>
  <c r="N302" s="1"/>
  <c r="N298" s="1"/>
  <c r="N294" s="1"/>
  <c r="N290" s="1"/>
  <c r="N286" s="1"/>
  <c r="N282" s="1"/>
  <c r="N278" s="1"/>
  <c r="N274" s="1"/>
  <c r="N270" s="1"/>
  <c r="N266" s="1"/>
  <c r="N262" s="1"/>
  <c r="N258" s="1"/>
  <c r="N254" s="1"/>
  <c r="N250" s="1"/>
  <c r="N246" s="1"/>
  <c r="N242" s="1"/>
  <c r="N238" s="1"/>
  <c r="N234" s="1"/>
  <c r="N230" s="1"/>
  <c r="N226" s="1"/>
  <c r="N222" s="1"/>
  <c r="N218" s="1"/>
  <c r="N214" s="1"/>
  <c r="N210" s="1"/>
  <c r="N206" s="1"/>
  <c r="N202" s="1"/>
  <c r="N198" s="1"/>
  <c r="N194" s="1"/>
  <c r="N190" s="1"/>
  <c r="N186" s="1"/>
  <c r="N182" s="1"/>
  <c r="N178" s="1"/>
  <c r="N174" s="1"/>
  <c r="N170" s="1"/>
  <c r="N166" s="1"/>
  <c r="N162" s="1"/>
  <c r="N158" s="1"/>
  <c r="N154" s="1"/>
  <c r="N150" s="1"/>
  <c r="N146" s="1"/>
  <c r="N142" s="1"/>
  <c r="N138" s="1"/>
  <c r="N134" s="1"/>
  <c r="N130" s="1"/>
  <c r="N126" s="1"/>
  <c r="N122" s="1"/>
  <c r="N118" s="1"/>
  <c r="N114" s="1"/>
  <c r="N110" s="1"/>
  <c r="N106" s="1"/>
  <c r="N102" s="1"/>
  <c r="N98" s="1"/>
  <c r="N94" s="1"/>
  <c r="N90" s="1"/>
  <c r="N86" s="1"/>
  <c r="N82" s="1"/>
  <c r="N78" s="1"/>
  <c r="N74" s="1"/>
  <c r="N70" s="1"/>
  <c r="N66" s="1"/>
  <c r="N62" s="1"/>
  <c r="N58" s="1"/>
  <c r="N54" s="1"/>
  <c r="N50" s="1"/>
  <c r="N46" s="1"/>
  <c r="N42" s="1"/>
  <c r="N38" s="1"/>
  <c r="N34" s="1"/>
  <c r="N30" s="1"/>
  <c r="N26" s="1"/>
  <c r="N22" s="1"/>
  <c r="N18" s="1"/>
  <c r="M1543"/>
  <c r="M1539" s="1"/>
  <c r="M1535" s="1"/>
  <c r="M1531" s="1"/>
  <c r="M1527" s="1"/>
  <c r="M1523" s="1"/>
  <c r="M1519" s="1"/>
  <c r="M1515" s="1"/>
  <c r="M1511" s="1"/>
  <c r="M1507" s="1"/>
  <c r="M1503" s="1"/>
  <c r="M1499" s="1"/>
  <c r="M1495" s="1"/>
  <c r="M1491" s="1"/>
  <c r="M1487" s="1"/>
  <c r="M1483" s="1"/>
  <c r="M1479" s="1"/>
  <c r="M1475" s="1"/>
  <c r="M1471" s="1"/>
  <c r="M1467" s="1"/>
  <c r="M1463" s="1"/>
  <c r="M1459" s="1"/>
  <c r="M1455" s="1"/>
  <c r="M1451" s="1"/>
  <c r="M1447" s="1"/>
  <c r="M1443" s="1"/>
  <c r="M1439" s="1"/>
  <c r="M1435" s="1"/>
  <c r="M1431" s="1"/>
  <c r="M1427" s="1"/>
  <c r="M1423" s="1"/>
  <c r="M1419" s="1"/>
  <c r="M1415" s="1"/>
  <c r="M1411" s="1"/>
  <c r="M1407" s="1"/>
  <c r="M1403" s="1"/>
  <c r="M1399" s="1"/>
  <c r="M1395" s="1"/>
  <c r="M1391" s="1"/>
  <c r="M1387" s="1"/>
  <c r="M1383" s="1"/>
  <c r="M1379" s="1"/>
  <c r="M1375" s="1"/>
  <c r="M1371" s="1"/>
  <c r="M1367" s="1"/>
  <c r="M1363" s="1"/>
  <c r="M1359" s="1"/>
  <c r="M1355" s="1"/>
  <c r="M1351" s="1"/>
  <c r="M1347" s="1"/>
  <c r="M1343" s="1"/>
  <c r="M1339" s="1"/>
  <c r="M1335" s="1"/>
  <c r="M1331" s="1"/>
  <c r="M1327" s="1"/>
  <c r="M1323" s="1"/>
  <c r="M1319" s="1"/>
  <c r="M1315" s="1"/>
  <c r="M1311" s="1"/>
  <c r="M1307" s="1"/>
  <c r="M1303" s="1"/>
  <c r="M1299" s="1"/>
  <c r="M1295" s="1"/>
  <c r="M1291" s="1"/>
  <c r="M1287" s="1"/>
  <c r="M1283" s="1"/>
  <c r="M1279" s="1"/>
  <c r="M1275" s="1"/>
  <c r="M1271" s="1"/>
  <c r="M1267" s="1"/>
  <c r="M1263" s="1"/>
  <c r="M1259" s="1"/>
  <c r="M1255" s="1"/>
  <c r="M1251" s="1"/>
  <c r="M1247" s="1"/>
  <c r="M1243" s="1"/>
  <c r="M1239" s="1"/>
  <c r="M1235" s="1"/>
  <c r="M1231" s="1"/>
  <c r="M1227" s="1"/>
  <c r="M1223" s="1"/>
  <c r="M1219" s="1"/>
  <c r="M1215" s="1"/>
  <c r="M1211" s="1"/>
  <c r="M1207" s="1"/>
  <c r="M1203" s="1"/>
  <c r="M1199" s="1"/>
  <c r="M1195" s="1"/>
  <c r="M1191" s="1"/>
  <c r="M1187" s="1"/>
  <c r="M1183" s="1"/>
  <c r="M1179" s="1"/>
  <c r="M1175" s="1"/>
  <c r="M1171" s="1"/>
  <c r="M1167" s="1"/>
  <c r="M1163" s="1"/>
  <c r="M1159" s="1"/>
  <c r="M1155" s="1"/>
  <c r="M1151" s="1"/>
  <c r="M1147" s="1"/>
  <c r="M1143" s="1"/>
  <c r="M1139" s="1"/>
  <c r="M1135" s="1"/>
  <c r="M1131" s="1"/>
  <c r="M1127" s="1"/>
  <c r="M1123" s="1"/>
  <c r="M1119" s="1"/>
  <c r="M1115" s="1"/>
  <c r="M1111" s="1"/>
  <c r="M1107" s="1"/>
  <c r="M1103" s="1"/>
  <c r="M1099" s="1"/>
  <c r="M1095" s="1"/>
  <c r="M1091" s="1"/>
  <c r="M1087" s="1"/>
  <c r="M1083" s="1"/>
  <c r="M1079" s="1"/>
  <c r="M1075" s="1"/>
  <c r="M1071" s="1"/>
  <c r="M1067" s="1"/>
  <c r="M1063" s="1"/>
  <c r="M1059" s="1"/>
  <c r="M1055" s="1"/>
  <c r="M1051" s="1"/>
  <c r="M1047" s="1"/>
  <c r="M1043" s="1"/>
  <c r="M1039" s="1"/>
  <c r="M1035" s="1"/>
  <c r="M1031" s="1"/>
  <c r="M1027" s="1"/>
  <c r="M1023" s="1"/>
  <c r="M1019" s="1"/>
  <c r="M1015" s="1"/>
  <c r="M1011" s="1"/>
  <c r="M1007" s="1"/>
  <c r="M1003" s="1"/>
  <c r="M999" s="1"/>
  <c r="M995" s="1"/>
  <c r="M991" s="1"/>
  <c r="M987" s="1"/>
  <c r="M983" s="1"/>
  <c r="M979" s="1"/>
  <c r="M975" s="1"/>
  <c r="M971" s="1"/>
  <c r="M967" s="1"/>
  <c r="M963" s="1"/>
  <c r="M959" s="1"/>
  <c r="M955" s="1"/>
  <c r="M951" s="1"/>
  <c r="M947" s="1"/>
  <c r="M943" s="1"/>
  <c r="M939" s="1"/>
  <c r="M935" s="1"/>
  <c r="M931" s="1"/>
  <c r="M927" s="1"/>
  <c r="M923" s="1"/>
  <c r="M919" s="1"/>
  <c r="M915" s="1"/>
  <c r="M911" s="1"/>
  <c r="M907" s="1"/>
  <c r="M903" s="1"/>
  <c r="M899" s="1"/>
  <c r="M895" s="1"/>
  <c r="M891" s="1"/>
  <c r="M887" s="1"/>
  <c r="M883" s="1"/>
  <c r="M879" s="1"/>
  <c r="M875" s="1"/>
  <c r="M871" s="1"/>
  <c r="M867" s="1"/>
  <c r="M863" s="1"/>
  <c r="M859" s="1"/>
  <c r="M855" s="1"/>
  <c r="M851" s="1"/>
  <c r="M847" s="1"/>
  <c r="M843" s="1"/>
  <c r="M839" s="1"/>
  <c r="M835" s="1"/>
  <c r="M831" s="1"/>
  <c r="M827" s="1"/>
  <c r="M823" s="1"/>
  <c r="M819" s="1"/>
  <c r="M815" s="1"/>
  <c r="M811" s="1"/>
  <c r="M807" s="1"/>
  <c r="M803" s="1"/>
  <c r="M799" s="1"/>
  <c r="M795" s="1"/>
  <c r="M791" s="1"/>
  <c r="M787" s="1"/>
  <c r="M783" s="1"/>
  <c r="M779" s="1"/>
  <c r="M775" s="1"/>
  <c r="M771" s="1"/>
  <c r="M767" s="1"/>
  <c r="M763" s="1"/>
  <c r="M759" s="1"/>
  <c r="M755" s="1"/>
  <c r="M751" s="1"/>
  <c r="M747" s="1"/>
  <c r="M743" s="1"/>
  <c r="M739" s="1"/>
  <c r="M735" s="1"/>
  <c r="M731" s="1"/>
  <c r="M727" s="1"/>
  <c r="M723" s="1"/>
  <c r="M719" s="1"/>
  <c r="M715" s="1"/>
  <c r="M711" s="1"/>
  <c r="M707" s="1"/>
  <c r="M703" s="1"/>
  <c r="M699" s="1"/>
  <c r="M695" s="1"/>
  <c r="M691" s="1"/>
  <c r="M687" s="1"/>
  <c r="M683" s="1"/>
  <c r="M679" s="1"/>
  <c r="M675" s="1"/>
  <c r="M671" s="1"/>
  <c r="M667" s="1"/>
  <c r="M663" s="1"/>
  <c r="M659" s="1"/>
  <c r="M655" s="1"/>
  <c r="M651" s="1"/>
  <c r="M647" s="1"/>
  <c r="M643" s="1"/>
  <c r="M639" s="1"/>
  <c r="M635" s="1"/>
  <c r="M631" s="1"/>
  <c r="M627" s="1"/>
  <c r="M623" s="1"/>
  <c r="M619" s="1"/>
  <c r="M615" s="1"/>
  <c r="M611" s="1"/>
  <c r="M607" s="1"/>
  <c r="M603" s="1"/>
  <c r="M599" s="1"/>
  <c r="M595" s="1"/>
  <c r="M591" s="1"/>
  <c r="M587" s="1"/>
  <c r="M583" s="1"/>
  <c r="M579" s="1"/>
  <c r="M575" s="1"/>
  <c r="M571" s="1"/>
  <c r="M567" s="1"/>
  <c r="M563" s="1"/>
  <c r="M559" s="1"/>
  <c r="M555" s="1"/>
  <c r="M551" s="1"/>
  <c r="M547" s="1"/>
  <c r="M543" s="1"/>
  <c r="M539" s="1"/>
  <c r="M535" s="1"/>
  <c r="M531" s="1"/>
  <c r="M527" s="1"/>
  <c r="M523" s="1"/>
  <c r="M519" s="1"/>
  <c r="M515" s="1"/>
  <c r="M511" s="1"/>
  <c r="M507" s="1"/>
  <c r="M503" s="1"/>
  <c r="M499" s="1"/>
  <c r="M495" s="1"/>
  <c r="M491" s="1"/>
  <c r="M487" s="1"/>
  <c r="M483" s="1"/>
  <c r="M479" s="1"/>
  <c r="M475" s="1"/>
  <c r="M471" s="1"/>
  <c r="M467" s="1"/>
  <c r="M463" s="1"/>
  <c r="M459" s="1"/>
  <c r="M455" s="1"/>
  <c r="M451" s="1"/>
  <c r="M447" s="1"/>
  <c r="M443" s="1"/>
  <c r="M439" s="1"/>
  <c r="M435" s="1"/>
  <c r="M431" s="1"/>
  <c r="M427" s="1"/>
  <c r="M423" s="1"/>
  <c r="M419" s="1"/>
  <c r="M415" s="1"/>
  <c r="M411" s="1"/>
  <c r="M407" s="1"/>
  <c r="M403" s="1"/>
  <c r="M399" s="1"/>
  <c r="M395" s="1"/>
  <c r="M391" s="1"/>
  <c r="M387" s="1"/>
  <c r="M383" s="1"/>
  <c r="M379" s="1"/>
  <c r="M375" s="1"/>
  <c r="M371" s="1"/>
  <c r="M367" s="1"/>
  <c r="M363" s="1"/>
  <c r="M359" s="1"/>
  <c r="M355" s="1"/>
  <c r="M351" s="1"/>
  <c r="M347" s="1"/>
  <c r="M343" s="1"/>
  <c r="M339" s="1"/>
  <c r="M335" s="1"/>
  <c r="M331" s="1"/>
  <c r="M327" s="1"/>
  <c r="M323" s="1"/>
  <c r="M319" s="1"/>
  <c r="M315" s="1"/>
  <c r="M311" s="1"/>
  <c r="M307" s="1"/>
  <c r="M303" s="1"/>
  <c r="M299" s="1"/>
  <c r="M295" s="1"/>
  <c r="M291" s="1"/>
  <c r="M287" s="1"/>
  <c r="M283" s="1"/>
  <c r="M279" s="1"/>
  <c r="M275" s="1"/>
  <c r="M271" s="1"/>
  <c r="M267" s="1"/>
  <c r="M263" s="1"/>
  <c r="M259" s="1"/>
  <c r="M255" s="1"/>
  <c r="M251" s="1"/>
  <c r="M247" s="1"/>
  <c r="M243" s="1"/>
  <c r="M239" s="1"/>
  <c r="M235" s="1"/>
  <c r="M231" s="1"/>
  <c r="M227" s="1"/>
  <c r="M223" s="1"/>
  <c r="M219" s="1"/>
  <c r="M215" s="1"/>
  <c r="M211" s="1"/>
  <c r="M207" s="1"/>
  <c r="M203" s="1"/>
  <c r="M199" s="1"/>
  <c r="M195" s="1"/>
  <c r="M191" s="1"/>
  <c r="M187" s="1"/>
  <c r="M183" s="1"/>
  <c r="M179" s="1"/>
  <c r="M175" s="1"/>
  <c r="M171" s="1"/>
  <c r="M167" s="1"/>
  <c r="M163" s="1"/>
  <c r="M159" s="1"/>
  <c r="M155" s="1"/>
  <c r="M151" s="1"/>
  <c r="M147" s="1"/>
  <c r="M143" s="1"/>
  <c r="M139" s="1"/>
  <c r="M135" s="1"/>
  <c r="M131" s="1"/>
  <c r="M127" s="1"/>
  <c r="M123" s="1"/>
  <c r="M119" s="1"/>
  <c r="M115" s="1"/>
  <c r="M111" s="1"/>
  <c r="M107" s="1"/>
  <c r="M103" s="1"/>
  <c r="M99" s="1"/>
  <c r="M95" s="1"/>
  <c r="M91" s="1"/>
  <c r="M87" s="1"/>
  <c r="M83" s="1"/>
  <c r="M79" s="1"/>
  <c r="M75" s="1"/>
  <c r="M71" s="1"/>
  <c r="M67" s="1"/>
  <c r="M63" s="1"/>
  <c r="M59" s="1"/>
  <c r="M55" s="1"/>
  <c r="M51" s="1"/>
  <c r="M47" s="1"/>
  <c r="M43" s="1"/>
  <c r="M39" s="1"/>
  <c r="M35" s="1"/>
  <c r="M31" s="1"/>
  <c r="M27" s="1"/>
  <c r="M23" s="1"/>
  <c r="M19" s="1"/>
  <c r="N1543"/>
  <c r="N1539" s="1"/>
  <c r="N1535" s="1"/>
  <c r="N1531" s="1"/>
  <c r="N1527" s="1"/>
  <c r="N1523" s="1"/>
  <c r="N1519" s="1"/>
  <c r="N1515" s="1"/>
  <c r="N1511" s="1"/>
  <c r="N1507" s="1"/>
  <c r="N1503" s="1"/>
  <c r="N1499" s="1"/>
  <c r="N1495" s="1"/>
  <c r="N1491" s="1"/>
  <c r="N1487" s="1"/>
  <c r="N1483" s="1"/>
  <c r="N1479" s="1"/>
  <c r="N1475" s="1"/>
  <c r="N1471" s="1"/>
  <c r="N1467" s="1"/>
  <c r="N1463" s="1"/>
  <c r="N1459" s="1"/>
  <c r="N1455" s="1"/>
  <c r="N1451" s="1"/>
  <c r="N1447" s="1"/>
  <c r="N1443" s="1"/>
  <c r="N1439" s="1"/>
  <c r="N1435" s="1"/>
  <c r="N1431" s="1"/>
  <c r="N1427" s="1"/>
  <c r="N1423" s="1"/>
  <c r="N1419" s="1"/>
  <c r="N1415" s="1"/>
  <c r="N1411" s="1"/>
  <c r="N1407" s="1"/>
  <c r="N1403" s="1"/>
  <c r="N1399" s="1"/>
  <c r="N1395" s="1"/>
  <c r="N1391" s="1"/>
  <c r="N1387" s="1"/>
  <c r="N1383" s="1"/>
  <c r="N1379" s="1"/>
  <c r="N1375" s="1"/>
  <c r="N1371" s="1"/>
  <c r="N1367" s="1"/>
  <c r="N1363" s="1"/>
  <c r="N1359" s="1"/>
  <c r="N1355" s="1"/>
  <c r="N1351" s="1"/>
  <c r="N1347" s="1"/>
  <c r="N1343" s="1"/>
  <c r="N1339" s="1"/>
  <c r="N1335" s="1"/>
  <c r="N1331" s="1"/>
  <c r="N1327" s="1"/>
  <c r="N1323" s="1"/>
  <c r="N1319" s="1"/>
  <c r="N1315" s="1"/>
  <c r="N1311" s="1"/>
  <c r="N1307" s="1"/>
  <c r="N1303" s="1"/>
  <c r="N1299" s="1"/>
  <c r="N1295" s="1"/>
  <c r="N1291" s="1"/>
  <c r="N1287" s="1"/>
  <c r="N1283" s="1"/>
  <c r="N1279" s="1"/>
  <c r="N1275" s="1"/>
  <c r="N1271" s="1"/>
  <c r="N1267" s="1"/>
  <c r="N1263" s="1"/>
  <c r="N1259" s="1"/>
  <c r="N1255" s="1"/>
  <c r="N1251" s="1"/>
  <c r="N1247" s="1"/>
  <c r="N1243" s="1"/>
  <c r="N1239" s="1"/>
  <c r="N1235" s="1"/>
  <c r="N1231" s="1"/>
  <c r="N1227" s="1"/>
  <c r="N1223" s="1"/>
  <c r="N1219" s="1"/>
  <c r="N1215" s="1"/>
  <c r="N1211" s="1"/>
  <c r="N1207" s="1"/>
  <c r="N1203" s="1"/>
  <c r="N1199" s="1"/>
  <c r="N1195" s="1"/>
  <c r="N1191" s="1"/>
  <c r="N1187" s="1"/>
  <c r="N1183" s="1"/>
  <c r="N1179" s="1"/>
  <c r="N1175" s="1"/>
  <c r="N1171" s="1"/>
  <c r="N1167" s="1"/>
  <c r="N1163" s="1"/>
  <c r="N1159" s="1"/>
  <c r="N1155" s="1"/>
  <c r="N1151" s="1"/>
  <c r="N1147" s="1"/>
  <c r="N1143" s="1"/>
  <c r="N1139" s="1"/>
  <c r="N1135" s="1"/>
  <c r="N1131" s="1"/>
  <c r="N1127" s="1"/>
  <c r="N1123" s="1"/>
  <c r="N1119" s="1"/>
  <c r="N1115" s="1"/>
  <c r="N1111" s="1"/>
  <c r="N1107" s="1"/>
  <c r="N1103" s="1"/>
  <c r="N1099" s="1"/>
  <c r="N1095" s="1"/>
  <c r="N1091" s="1"/>
  <c r="N1087" s="1"/>
  <c r="N1083" s="1"/>
  <c r="N1079" s="1"/>
  <c r="N1075" s="1"/>
  <c r="N1071" s="1"/>
  <c r="N1067" s="1"/>
  <c r="N1063" s="1"/>
  <c r="N1059" s="1"/>
  <c r="N1055" s="1"/>
  <c r="N1051" s="1"/>
  <c r="N1047" s="1"/>
  <c r="N1043" s="1"/>
  <c r="N1039" s="1"/>
  <c r="N1035" s="1"/>
  <c r="N1031" s="1"/>
  <c r="N1027" s="1"/>
  <c r="N1023" s="1"/>
  <c r="N1019" s="1"/>
  <c r="N1015" s="1"/>
  <c r="N1011" s="1"/>
  <c r="N1007" s="1"/>
  <c r="N1003" s="1"/>
  <c r="N999" s="1"/>
  <c r="N995" s="1"/>
  <c r="N991" s="1"/>
  <c r="N987" s="1"/>
  <c r="N983" s="1"/>
  <c r="N979" s="1"/>
  <c r="N975" s="1"/>
  <c r="N971" s="1"/>
  <c r="N967" s="1"/>
  <c r="N963" s="1"/>
  <c r="N959" s="1"/>
  <c r="N955" s="1"/>
  <c r="N951" s="1"/>
  <c r="N947" s="1"/>
  <c r="N943" s="1"/>
  <c r="N939" s="1"/>
  <c r="N935" s="1"/>
  <c r="N931" s="1"/>
  <c r="N927" s="1"/>
  <c r="N923" s="1"/>
  <c r="N919" s="1"/>
  <c r="N915" s="1"/>
  <c r="N911" s="1"/>
  <c r="N907" s="1"/>
  <c r="N903" s="1"/>
  <c r="N899" s="1"/>
  <c r="N895" s="1"/>
  <c r="N891" s="1"/>
  <c r="N887" s="1"/>
  <c r="N883" s="1"/>
  <c r="N879" s="1"/>
  <c r="N875" s="1"/>
  <c r="N871" s="1"/>
  <c r="N867" s="1"/>
  <c r="N863" s="1"/>
  <c r="N859" s="1"/>
  <c r="N855" s="1"/>
  <c r="N851" s="1"/>
  <c r="N847" s="1"/>
  <c r="N843" s="1"/>
  <c r="N839" s="1"/>
  <c r="N835" s="1"/>
  <c r="N831" s="1"/>
  <c r="N827" s="1"/>
  <c r="N823" s="1"/>
  <c r="N819" s="1"/>
  <c r="N815" s="1"/>
  <c r="N811" s="1"/>
  <c r="N807" s="1"/>
  <c r="N803" s="1"/>
  <c r="N799" s="1"/>
  <c r="N795" s="1"/>
  <c r="N791" s="1"/>
  <c r="N787" s="1"/>
  <c r="N783" s="1"/>
  <c r="N779" s="1"/>
  <c r="N775" s="1"/>
  <c r="N771" s="1"/>
  <c r="N767" s="1"/>
  <c r="N763" s="1"/>
  <c r="N759" s="1"/>
  <c r="N755" s="1"/>
  <c r="N751" s="1"/>
  <c r="N747" s="1"/>
  <c r="N743" s="1"/>
  <c r="N739" s="1"/>
  <c r="N735" s="1"/>
  <c r="N731" s="1"/>
  <c r="N727" s="1"/>
  <c r="N723" s="1"/>
  <c r="N719" s="1"/>
  <c r="N715" s="1"/>
  <c r="N711" s="1"/>
  <c r="N707" s="1"/>
  <c r="N703" s="1"/>
  <c r="N699" s="1"/>
  <c r="N695" s="1"/>
  <c r="N691" s="1"/>
  <c r="N687" s="1"/>
  <c r="N683" s="1"/>
  <c r="N679" s="1"/>
  <c r="N675" s="1"/>
  <c r="N671" s="1"/>
  <c r="N667" s="1"/>
  <c r="N663" s="1"/>
  <c r="N659" s="1"/>
  <c r="N655" s="1"/>
  <c r="N651" s="1"/>
  <c r="N647" s="1"/>
  <c r="N643" s="1"/>
  <c r="N639" s="1"/>
  <c r="N635" s="1"/>
  <c r="N631" s="1"/>
  <c r="N627" s="1"/>
  <c r="N623" s="1"/>
  <c r="N619" s="1"/>
  <c r="N615" s="1"/>
  <c r="N611" s="1"/>
  <c r="N607" s="1"/>
  <c r="N603" s="1"/>
  <c r="N599" s="1"/>
  <c r="N595" s="1"/>
  <c r="N591" s="1"/>
  <c r="N587" s="1"/>
  <c r="N583" s="1"/>
  <c r="N579" s="1"/>
  <c r="N575" s="1"/>
  <c r="N571" s="1"/>
  <c r="N567" s="1"/>
  <c r="N563" s="1"/>
  <c r="N559" s="1"/>
  <c r="N555" s="1"/>
  <c r="N551" s="1"/>
  <c r="N547" s="1"/>
  <c r="N543" s="1"/>
  <c r="N539" s="1"/>
  <c r="N535" s="1"/>
  <c r="N531" s="1"/>
  <c r="N527" s="1"/>
  <c r="N523" s="1"/>
  <c r="N519" s="1"/>
  <c r="N515" s="1"/>
  <c r="N511" s="1"/>
  <c r="N507" s="1"/>
  <c r="N503" s="1"/>
  <c r="N499" s="1"/>
  <c r="N495" s="1"/>
  <c r="N491" s="1"/>
  <c r="N487" s="1"/>
  <c r="N483" s="1"/>
  <c r="N479" s="1"/>
  <c r="N475" s="1"/>
  <c r="N471" s="1"/>
  <c r="N467" s="1"/>
  <c r="N463" s="1"/>
  <c r="N459" s="1"/>
  <c r="N455" s="1"/>
  <c r="N451" s="1"/>
  <c r="N447" s="1"/>
  <c r="N443" s="1"/>
  <c r="N439" s="1"/>
  <c r="N435" s="1"/>
  <c r="N431" s="1"/>
  <c r="N427" s="1"/>
  <c r="N423" s="1"/>
  <c r="N419" s="1"/>
  <c r="N415" s="1"/>
  <c r="N411" s="1"/>
  <c r="N407" s="1"/>
  <c r="N403" s="1"/>
  <c r="N399" s="1"/>
  <c r="N395" s="1"/>
  <c r="N391" s="1"/>
  <c r="N387" s="1"/>
  <c r="N383" s="1"/>
  <c r="N379" s="1"/>
  <c r="N375" s="1"/>
  <c r="N371" s="1"/>
  <c r="N367" s="1"/>
  <c r="N363" s="1"/>
  <c r="N359" s="1"/>
  <c r="N355" s="1"/>
  <c r="N351" s="1"/>
  <c r="N347" s="1"/>
  <c r="N343" s="1"/>
  <c r="N339" s="1"/>
  <c r="N335" s="1"/>
  <c r="N331" s="1"/>
  <c r="N327" s="1"/>
  <c r="N323" s="1"/>
  <c r="N319" s="1"/>
  <c r="N315" s="1"/>
  <c r="N311" s="1"/>
  <c r="N307" s="1"/>
  <c r="N303" s="1"/>
  <c r="N299" s="1"/>
  <c r="N295" s="1"/>
  <c r="N291" s="1"/>
  <c r="N287" s="1"/>
  <c r="N283" s="1"/>
  <c r="N279" s="1"/>
  <c r="N275" s="1"/>
  <c r="N271" s="1"/>
  <c r="N267" s="1"/>
  <c r="N263" s="1"/>
  <c r="N259" s="1"/>
  <c r="N255" s="1"/>
  <c r="N251" s="1"/>
  <c r="N247" s="1"/>
  <c r="N243" s="1"/>
  <c r="N239" s="1"/>
  <c r="N235" s="1"/>
  <c r="N231" s="1"/>
  <c r="N227" s="1"/>
  <c r="N223" s="1"/>
  <c r="N219" s="1"/>
  <c r="N215" s="1"/>
  <c r="N211" s="1"/>
  <c r="N207" s="1"/>
  <c r="N203" s="1"/>
  <c r="N199" s="1"/>
  <c r="N195" s="1"/>
  <c r="N191" s="1"/>
  <c r="N187" s="1"/>
  <c r="N183" s="1"/>
  <c r="N179" s="1"/>
  <c r="N175" s="1"/>
  <c r="N171" s="1"/>
  <c r="N167" s="1"/>
  <c r="N163" s="1"/>
  <c r="N159" s="1"/>
  <c r="N155" s="1"/>
  <c r="N151" s="1"/>
  <c r="N147" s="1"/>
  <c r="N143" s="1"/>
  <c r="N139" s="1"/>
  <c r="N135" s="1"/>
  <c r="N131" s="1"/>
  <c r="N127" s="1"/>
  <c r="N123" s="1"/>
  <c r="N119" s="1"/>
  <c r="N115" s="1"/>
  <c r="N111" s="1"/>
  <c r="N107" s="1"/>
  <c r="N103" s="1"/>
  <c r="N99" s="1"/>
  <c r="N95" s="1"/>
  <c r="N91" s="1"/>
  <c r="N87" s="1"/>
  <c r="N83" s="1"/>
  <c r="N79" s="1"/>
  <c r="N75" s="1"/>
  <c r="N71" s="1"/>
  <c r="N67" s="1"/>
  <c r="N63" s="1"/>
  <c r="N59" s="1"/>
  <c r="N55" s="1"/>
  <c r="N51" s="1"/>
  <c r="N47" s="1"/>
  <c r="N43" s="1"/>
  <c r="N39" s="1"/>
  <c r="N35" s="1"/>
  <c r="N31" s="1"/>
  <c r="N27" s="1"/>
  <c r="N23" s="1"/>
  <c r="N19" s="1"/>
  <c r="M1544"/>
  <c r="M1540" s="1"/>
  <c r="M1536" s="1"/>
  <c r="M1532" s="1"/>
  <c r="M1528" s="1"/>
  <c r="M1524" s="1"/>
  <c r="M1520" s="1"/>
  <c r="M1516" s="1"/>
  <c r="M1512" s="1"/>
  <c r="M1508" s="1"/>
  <c r="M1504" s="1"/>
  <c r="M1500" s="1"/>
  <c r="M1496" s="1"/>
  <c r="M1492" s="1"/>
  <c r="M1488" s="1"/>
  <c r="M1484" s="1"/>
  <c r="M1480" s="1"/>
  <c r="M1476" s="1"/>
  <c r="M1472" s="1"/>
  <c r="M1468" s="1"/>
  <c r="M1464" s="1"/>
  <c r="M1460" s="1"/>
  <c r="M1456" s="1"/>
  <c r="M1452" s="1"/>
  <c r="M1448" s="1"/>
  <c r="M1444" s="1"/>
  <c r="M1440" s="1"/>
  <c r="M1436" s="1"/>
  <c r="M1432" s="1"/>
  <c r="M1428" s="1"/>
  <c r="M1424" s="1"/>
  <c r="M1420" s="1"/>
  <c r="M1416" s="1"/>
  <c r="M1412" s="1"/>
  <c r="M1408" s="1"/>
  <c r="M1404" s="1"/>
  <c r="M1400" s="1"/>
  <c r="M1396" s="1"/>
  <c r="M1392" s="1"/>
  <c r="M1388" s="1"/>
  <c r="M1384" s="1"/>
  <c r="M1380" s="1"/>
  <c r="M1376" s="1"/>
  <c r="M1372" s="1"/>
  <c r="M1368" s="1"/>
  <c r="M1364" s="1"/>
  <c r="M1360" s="1"/>
  <c r="M1356" s="1"/>
  <c r="M1352" s="1"/>
  <c r="M1348" s="1"/>
  <c r="M1344" s="1"/>
  <c r="M1340" s="1"/>
  <c r="M1336" s="1"/>
  <c r="M1332" s="1"/>
  <c r="M1328" s="1"/>
  <c r="M1324" s="1"/>
  <c r="M1320" s="1"/>
  <c r="M1316" s="1"/>
  <c r="M1312" s="1"/>
  <c r="M1308" s="1"/>
  <c r="M1304" s="1"/>
  <c r="M1300" s="1"/>
  <c r="M1296" s="1"/>
  <c r="M1292" s="1"/>
  <c r="M1288" s="1"/>
  <c r="M1284" s="1"/>
  <c r="M1280" s="1"/>
  <c r="M1276" s="1"/>
  <c r="M1272" s="1"/>
  <c r="M1268" s="1"/>
  <c r="M1264" s="1"/>
  <c r="M1260" s="1"/>
  <c r="M1256" s="1"/>
  <c r="M1252" s="1"/>
  <c r="M1248" s="1"/>
  <c r="M1244" s="1"/>
  <c r="M1240" s="1"/>
  <c r="M1236" s="1"/>
  <c r="M1232" s="1"/>
  <c r="M1228" s="1"/>
  <c r="M1224" s="1"/>
  <c r="M1220" s="1"/>
  <c r="M1216" s="1"/>
  <c r="M1212" s="1"/>
  <c r="M1208" s="1"/>
  <c r="M1204" s="1"/>
  <c r="M1200" s="1"/>
  <c r="M1196" s="1"/>
  <c r="M1192" s="1"/>
  <c r="M1188" s="1"/>
  <c r="M1184" s="1"/>
  <c r="M1180" s="1"/>
  <c r="M1176" s="1"/>
  <c r="M1172" s="1"/>
  <c r="M1168" s="1"/>
  <c r="M1164" s="1"/>
  <c r="M1160" s="1"/>
  <c r="M1156" s="1"/>
  <c r="M1152" s="1"/>
  <c r="M1148" s="1"/>
  <c r="M1144" s="1"/>
  <c r="M1140" s="1"/>
  <c r="M1136" s="1"/>
  <c r="M1132" s="1"/>
  <c r="M1128" s="1"/>
  <c r="M1124" s="1"/>
  <c r="M1120" s="1"/>
  <c r="M1116" s="1"/>
  <c r="M1112" s="1"/>
  <c r="M1108" s="1"/>
  <c r="M1104" s="1"/>
  <c r="M1100" s="1"/>
  <c r="M1096" s="1"/>
  <c r="M1092" s="1"/>
  <c r="M1088" s="1"/>
  <c r="M1084" s="1"/>
  <c r="M1080" s="1"/>
  <c r="M1076" s="1"/>
  <c r="M1072" s="1"/>
  <c r="M1068" s="1"/>
  <c r="M1064" s="1"/>
  <c r="M1060" s="1"/>
  <c r="M1056" s="1"/>
  <c r="M1052" s="1"/>
  <c r="M1048" s="1"/>
  <c r="M1044" s="1"/>
  <c r="M1040" s="1"/>
  <c r="M1036" s="1"/>
  <c r="M1032" s="1"/>
  <c r="M1028" s="1"/>
  <c r="M1024" s="1"/>
  <c r="M1020" s="1"/>
  <c r="M1016" s="1"/>
  <c r="M1012" s="1"/>
  <c r="M1008" s="1"/>
  <c r="M1004" s="1"/>
  <c r="M1000" s="1"/>
  <c r="M996" s="1"/>
  <c r="M992" s="1"/>
  <c r="M988" s="1"/>
  <c r="M984" s="1"/>
  <c r="M980" s="1"/>
  <c r="M976" s="1"/>
  <c r="M972" s="1"/>
  <c r="M968" s="1"/>
  <c r="M964" s="1"/>
  <c r="M960" s="1"/>
  <c r="M956" s="1"/>
  <c r="M952" s="1"/>
  <c r="M948" s="1"/>
  <c r="M944" s="1"/>
  <c r="M940" s="1"/>
  <c r="M936" s="1"/>
  <c r="M932" s="1"/>
  <c r="M928" s="1"/>
  <c r="M924" s="1"/>
  <c r="M920" s="1"/>
  <c r="M916" s="1"/>
  <c r="M912" s="1"/>
  <c r="M908" s="1"/>
  <c r="M904" s="1"/>
  <c r="M900" s="1"/>
  <c r="M896" s="1"/>
  <c r="M892" s="1"/>
  <c r="M888" s="1"/>
  <c r="M884" s="1"/>
  <c r="M880" s="1"/>
  <c r="M876" s="1"/>
  <c r="M872" s="1"/>
  <c r="M868" s="1"/>
  <c r="M864" s="1"/>
  <c r="M860" s="1"/>
  <c r="M856" s="1"/>
  <c r="M852" s="1"/>
  <c r="M848" s="1"/>
  <c r="M844" s="1"/>
  <c r="M840" s="1"/>
  <c r="M836" s="1"/>
  <c r="M832" s="1"/>
  <c r="M828" s="1"/>
  <c r="M824" s="1"/>
  <c r="M820" s="1"/>
  <c r="M816" s="1"/>
  <c r="M812" s="1"/>
  <c r="M808" s="1"/>
  <c r="M804" s="1"/>
  <c r="M800" s="1"/>
  <c r="M796" s="1"/>
  <c r="M792" s="1"/>
  <c r="M788" s="1"/>
  <c r="M784" s="1"/>
  <c r="M780" s="1"/>
  <c r="M776" s="1"/>
  <c r="M772" s="1"/>
  <c r="M768" s="1"/>
  <c r="M764" s="1"/>
  <c r="M760" s="1"/>
  <c r="M756" s="1"/>
  <c r="M752" s="1"/>
  <c r="M748" s="1"/>
  <c r="M744" s="1"/>
  <c r="M740" s="1"/>
  <c r="M736" s="1"/>
  <c r="M732" s="1"/>
  <c r="M728" s="1"/>
  <c r="M724" s="1"/>
  <c r="M720" s="1"/>
  <c r="M716" s="1"/>
  <c r="M712" s="1"/>
  <c r="M708" s="1"/>
  <c r="M704" s="1"/>
  <c r="M700" s="1"/>
  <c r="M696" s="1"/>
  <c r="M692" s="1"/>
  <c r="M688" s="1"/>
  <c r="M684" s="1"/>
  <c r="M680" s="1"/>
  <c r="M676" s="1"/>
  <c r="M672" s="1"/>
  <c r="M668" s="1"/>
  <c r="M664" s="1"/>
  <c r="M660" s="1"/>
  <c r="M656" s="1"/>
  <c r="M652" s="1"/>
  <c r="M648" s="1"/>
  <c r="M644" s="1"/>
  <c r="M640" s="1"/>
  <c r="M636" s="1"/>
  <c r="M632" s="1"/>
  <c r="M628" s="1"/>
  <c r="M624" s="1"/>
  <c r="M620" s="1"/>
  <c r="M616" s="1"/>
  <c r="M612" s="1"/>
  <c r="M608" s="1"/>
  <c r="M604" s="1"/>
  <c r="M600" s="1"/>
  <c r="M596" s="1"/>
  <c r="M592" s="1"/>
  <c r="M588" s="1"/>
  <c r="M584" s="1"/>
  <c r="M580" s="1"/>
  <c r="M576" s="1"/>
  <c r="M572" s="1"/>
  <c r="M568" s="1"/>
  <c r="M564" s="1"/>
  <c r="M560" s="1"/>
  <c r="M556" s="1"/>
  <c r="M552" s="1"/>
  <c r="M548" s="1"/>
  <c r="M544" s="1"/>
  <c r="M540" s="1"/>
  <c r="M536" s="1"/>
  <c r="M532" s="1"/>
  <c r="M528" s="1"/>
  <c r="M524" s="1"/>
  <c r="M520" s="1"/>
  <c r="M516" s="1"/>
  <c r="M512" s="1"/>
  <c r="M508" s="1"/>
  <c r="M504" s="1"/>
  <c r="M500" s="1"/>
  <c r="M496" s="1"/>
  <c r="M492" s="1"/>
  <c r="M488" s="1"/>
  <c r="M484" s="1"/>
  <c r="M480" s="1"/>
  <c r="M476" s="1"/>
  <c r="M472" s="1"/>
  <c r="M468" s="1"/>
  <c r="M464" s="1"/>
  <c r="M460" s="1"/>
  <c r="M456" s="1"/>
  <c r="M452" s="1"/>
  <c r="M448" s="1"/>
  <c r="M444" s="1"/>
  <c r="M440" s="1"/>
  <c r="M436" s="1"/>
  <c r="M432" s="1"/>
  <c r="M428" s="1"/>
  <c r="M424" s="1"/>
  <c r="M420" s="1"/>
  <c r="M416" s="1"/>
  <c r="M412" s="1"/>
  <c r="M408" s="1"/>
  <c r="M404" s="1"/>
  <c r="M400" s="1"/>
  <c r="M396" s="1"/>
  <c r="M392" s="1"/>
  <c r="M388" s="1"/>
  <c r="M384" s="1"/>
  <c r="M380" s="1"/>
  <c r="M376" s="1"/>
  <c r="M372" s="1"/>
  <c r="M368" s="1"/>
  <c r="M364" s="1"/>
  <c r="M360" s="1"/>
  <c r="M356" s="1"/>
  <c r="M352" s="1"/>
  <c r="M348" s="1"/>
  <c r="M344" s="1"/>
  <c r="M340" s="1"/>
  <c r="M336" s="1"/>
  <c r="M332" s="1"/>
  <c r="M328" s="1"/>
  <c r="M324" s="1"/>
  <c r="M320" s="1"/>
  <c r="M316" s="1"/>
  <c r="M312" s="1"/>
  <c r="M308" s="1"/>
  <c r="M304" s="1"/>
  <c r="M300" s="1"/>
  <c r="M296" s="1"/>
  <c r="M292" s="1"/>
  <c r="M288" s="1"/>
  <c r="M284" s="1"/>
  <c r="M280" s="1"/>
  <c r="M276" s="1"/>
  <c r="M272" s="1"/>
  <c r="M268" s="1"/>
  <c r="M264" s="1"/>
  <c r="M260" s="1"/>
  <c r="M256" s="1"/>
  <c r="M252" s="1"/>
  <c r="M248" s="1"/>
  <c r="M244" s="1"/>
  <c r="M240" s="1"/>
  <c r="M236" s="1"/>
  <c r="M232" s="1"/>
  <c r="M228" s="1"/>
  <c r="M224" s="1"/>
  <c r="M220" s="1"/>
  <c r="M216" s="1"/>
  <c r="M212" s="1"/>
  <c r="M208" s="1"/>
  <c r="M204" s="1"/>
  <c r="M200" s="1"/>
  <c r="M196" s="1"/>
  <c r="M192" s="1"/>
  <c r="M188" s="1"/>
  <c r="M184" s="1"/>
  <c r="M180" s="1"/>
  <c r="M176" s="1"/>
  <c r="M172" s="1"/>
  <c r="M168" s="1"/>
  <c r="M164" s="1"/>
  <c r="M160" s="1"/>
  <c r="M156" s="1"/>
  <c r="M152" s="1"/>
  <c r="M148" s="1"/>
  <c r="M144" s="1"/>
  <c r="M140" s="1"/>
  <c r="M136" s="1"/>
  <c r="M132" s="1"/>
  <c r="M128" s="1"/>
  <c r="M124" s="1"/>
  <c r="M120" s="1"/>
  <c r="M116" s="1"/>
  <c r="M112" s="1"/>
  <c r="M108" s="1"/>
  <c r="M104" s="1"/>
  <c r="M100" s="1"/>
  <c r="M96" s="1"/>
  <c r="M92" s="1"/>
  <c r="M88" s="1"/>
  <c r="M84" s="1"/>
  <c r="M80" s="1"/>
  <c r="M76" s="1"/>
  <c r="M72" s="1"/>
  <c r="M68" s="1"/>
  <c r="M64" s="1"/>
  <c r="M60" s="1"/>
  <c r="M56" s="1"/>
  <c r="M52" s="1"/>
  <c r="M48" s="1"/>
  <c r="M44" s="1"/>
  <c r="M40" s="1"/>
  <c r="M36" s="1"/>
  <c r="M32" s="1"/>
  <c r="M28" s="1"/>
  <c r="M24" s="1"/>
  <c r="M20" s="1"/>
  <c r="N1544"/>
  <c r="N1540" s="1"/>
  <c r="N1536" s="1"/>
  <c r="N1532" s="1"/>
  <c r="N1528" s="1"/>
  <c r="N1524" s="1"/>
  <c r="N1520" s="1"/>
  <c r="N1516" s="1"/>
  <c r="N1512" s="1"/>
  <c r="N1508" s="1"/>
  <c r="N1504" s="1"/>
  <c r="N1500" s="1"/>
  <c r="N1496" s="1"/>
  <c r="N1492" s="1"/>
  <c r="N1488" s="1"/>
  <c r="N1484" s="1"/>
  <c r="N1480" s="1"/>
  <c r="N1476" s="1"/>
  <c r="N1472" s="1"/>
  <c r="N1468" s="1"/>
  <c r="N1464" s="1"/>
  <c r="N1460" s="1"/>
  <c r="N1456" s="1"/>
  <c r="N1452" s="1"/>
  <c r="N1448" s="1"/>
  <c r="N1444" s="1"/>
  <c r="N1440" s="1"/>
  <c r="N1436" s="1"/>
  <c r="N1432" s="1"/>
  <c r="N1428" s="1"/>
  <c r="N1424" s="1"/>
  <c r="N1420" s="1"/>
  <c r="N1416" s="1"/>
  <c r="N1412" s="1"/>
  <c r="N1408" s="1"/>
  <c r="N1404" s="1"/>
  <c r="N1400" s="1"/>
  <c r="N1396" s="1"/>
  <c r="N1392" s="1"/>
  <c r="N1388" s="1"/>
  <c r="N1384" s="1"/>
  <c r="N1380" s="1"/>
  <c r="N1376" s="1"/>
  <c r="N1372" s="1"/>
  <c r="N1368" s="1"/>
  <c r="N1364" s="1"/>
  <c r="N1360" s="1"/>
  <c r="N1356" s="1"/>
  <c r="N1352" s="1"/>
  <c r="N1348" s="1"/>
  <c r="N1344" s="1"/>
  <c r="N1340" s="1"/>
  <c r="N1336" s="1"/>
  <c r="N1332" s="1"/>
  <c r="N1328" s="1"/>
  <c r="N1324" s="1"/>
  <c r="N1320" s="1"/>
  <c r="N1316" s="1"/>
  <c r="N1312" s="1"/>
  <c r="N1308" s="1"/>
  <c r="N1304" s="1"/>
  <c r="N1300" s="1"/>
  <c r="N1296" s="1"/>
  <c r="N1292" s="1"/>
  <c r="N1288" s="1"/>
  <c r="N1284" s="1"/>
  <c r="N1280" s="1"/>
  <c r="N1276" s="1"/>
  <c r="N1272" s="1"/>
  <c r="N1268" s="1"/>
  <c r="N1264" s="1"/>
  <c r="N1260" s="1"/>
  <c r="N1256" s="1"/>
  <c r="N1252" s="1"/>
  <c r="N1248" s="1"/>
  <c r="N1244" s="1"/>
  <c r="N1240" s="1"/>
  <c r="N1236" s="1"/>
  <c r="N1232" s="1"/>
  <c r="N1228" s="1"/>
  <c r="N1224" s="1"/>
  <c r="N1220" s="1"/>
  <c r="N1216" s="1"/>
  <c r="N1212" s="1"/>
  <c r="N1208" s="1"/>
  <c r="N1204" s="1"/>
  <c r="N1200" s="1"/>
  <c r="N1196" s="1"/>
  <c r="N1192" s="1"/>
  <c r="N1188" s="1"/>
  <c r="N1184" s="1"/>
  <c r="N1180" s="1"/>
  <c r="N1176" s="1"/>
  <c r="N1172" s="1"/>
  <c r="N1168" s="1"/>
  <c r="N1164" s="1"/>
  <c r="N1160" s="1"/>
  <c r="N1156" s="1"/>
  <c r="N1152" s="1"/>
  <c r="N1148" s="1"/>
  <c r="N1144" s="1"/>
  <c r="N1140" s="1"/>
  <c r="N1136" s="1"/>
  <c r="N1132" s="1"/>
  <c r="N1128" s="1"/>
  <c r="N1124" s="1"/>
  <c r="N1120" s="1"/>
  <c r="N1116" s="1"/>
  <c r="N1112" s="1"/>
  <c r="N1108" s="1"/>
  <c r="N1104" s="1"/>
  <c r="N1100" s="1"/>
  <c r="N1096" s="1"/>
  <c r="N1092" s="1"/>
  <c r="N1088" s="1"/>
  <c r="N1084" s="1"/>
  <c r="N1080" s="1"/>
  <c r="N1076" s="1"/>
  <c r="N1072" s="1"/>
  <c r="N1068" s="1"/>
  <c r="N1064" s="1"/>
  <c r="N1060" s="1"/>
  <c r="N1056" s="1"/>
  <c r="N1052" s="1"/>
  <c r="N1048" s="1"/>
  <c r="N1044" s="1"/>
  <c r="N1040" s="1"/>
  <c r="N1036" s="1"/>
  <c r="N1032" s="1"/>
  <c r="N1028" s="1"/>
  <c r="N1024" s="1"/>
  <c r="N1020" s="1"/>
  <c r="N1016" s="1"/>
  <c r="N1012" s="1"/>
  <c r="N1008" s="1"/>
  <c r="N1004" s="1"/>
  <c r="N1000" s="1"/>
  <c r="N996" s="1"/>
  <c r="N992" s="1"/>
  <c r="N988" s="1"/>
  <c r="N984" s="1"/>
  <c r="N980" s="1"/>
  <c r="N976" s="1"/>
  <c r="N972" s="1"/>
  <c r="N968" s="1"/>
  <c r="N964" s="1"/>
  <c r="N960" s="1"/>
  <c r="N956" s="1"/>
  <c r="N952" s="1"/>
  <c r="N948" s="1"/>
  <c r="N944" s="1"/>
  <c r="N940" s="1"/>
  <c r="N936" s="1"/>
  <c r="N932" s="1"/>
  <c r="N928" s="1"/>
  <c r="N924" s="1"/>
  <c r="N920" s="1"/>
  <c r="N916" s="1"/>
  <c r="N912" s="1"/>
  <c r="N908" s="1"/>
  <c r="N904" s="1"/>
  <c r="N900" s="1"/>
  <c r="N896" s="1"/>
  <c r="N892" s="1"/>
  <c r="N888" s="1"/>
  <c r="N884" s="1"/>
  <c r="N880" s="1"/>
  <c r="N876" s="1"/>
  <c r="N872" s="1"/>
  <c r="N868" s="1"/>
  <c r="N864" s="1"/>
  <c r="N860" s="1"/>
  <c r="N856" s="1"/>
  <c r="N852" s="1"/>
  <c r="N848" s="1"/>
  <c r="N844" s="1"/>
  <c r="N840" s="1"/>
  <c r="N836" s="1"/>
  <c r="N832" s="1"/>
  <c r="N828" s="1"/>
  <c r="N824" s="1"/>
  <c r="N820" s="1"/>
  <c r="N816" s="1"/>
  <c r="N812" s="1"/>
  <c r="N808" s="1"/>
  <c r="N804" s="1"/>
  <c r="N800" s="1"/>
  <c r="N796" s="1"/>
  <c r="N792" s="1"/>
  <c r="N788" s="1"/>
  <c r="N784" s="1"/>
  <c r="N780" s="1"/>
  <c r="N776" s="1"/>
  <c r="N772" s="1"/>
  <c r="N768" s="1"/>
  <c r="N764" s="1"/>
  <c r="N760" s="1"/>
  <c r="N756" s="1"/>
  <c r="N752" s="1"/>
  <c r="N748" s="1"/>
  <c r="N744" s="1"/>
  <c r="N740" s="1"/>
  <c r="N736" s="1"/>
  <c r="N732" s="1"/>
  <c r="N728" s="1"/>
  <c r="N724" s="1"/>
  <c r="N720" s="1"/>
  <c r="N716" s="1"/>
  <c r="N712" s="1"/>
  <c r="N708" s="1"/>
  <c r="N704" s="1"/>
  <c r="N700" s="1"/>
  <c r="N696" s="1"/>
  <c r="N692" s="1"/>
  <c r="N688" s="1"/>
  <c r="N684" s="1"/>
  <c r="N680" s="1"/>
  <c r="N676" s="1"/>
  <c r="N672" s="1"/>
  <c r="N668" s="1"/>
  <c r="N664" s="1"/>
  <c r="N660" s="1"/>
  <c r="N656" s="1"/>
  <c r="N652" s="1"/>
  <c r="N648" s="1"/>
  <c r="N644" s="1"/>
  <c r="N640" s="1"/>
  <c r="N636" s="1"/>
  <c r="N632" s="1"/>
  <c r="N628" s="1"/>
  <c r="N624" s="1"/>
  <c r="N620" s="1"/>
  <c r="N616" s="1"/>
  <c r="N612" s="1"/>
  <c r="N608" s="1"/>
  <c r="N604" s="1"/>
  <c r="N600" s="1"/>
  <c r="N596" s="1"/>
  <c r="N592" s="1"/>
  <c r="N588" s="1"/>
  <c r="N584" s="1"/>
  <c r="N580" s="1"/>
  <c r="N576" s="1"/>
  <c r="N572" s="1"/>
  <c r="N568" s="1"/>
  <c r="N564" s="1"/>
  <c r="N560" s="1"/>
  <c r="N556" s="1"/>
  <c r="N552" s="1"/>
  <c r="N548" s="1"/>
  <c r="N544" s="1"/>
  <c r="N540" s="1"/>
  <c r="N536" s="1"/>
  <c r="N532" s="1"/>
  <c r="N528" s="1"/>
  <c r="N524" s="1"/>
  <c r="N520" s="1"/>
  <c r="N516" s="1"/>
  <c r="N512" s="1"/>
  <c r="N508" s="1"/>
  <c r="N504" s="1"/>
  <c r="N500" s="1"/>
  <c r="N496" s="1"/>
  <c r="N492" s="1"/>
  <c r="N488" s="1"/>
  <c r="N484" s="1"/>
  <c r="N480" s="1"/>
  <c r="N476" s="1"/>
  <c r="N472" s="1"/>
  <c r="N468" s="1"/>
  <c r="N464" s="1"/>
  <c r="N460" s="1"/>
  <c r="N456" s="1"/>
  <c r="N452" s="1"/>
  <c r="N448" s="1"/>
  <c r="N444" s="1"/>
  <c r="N440" s="1"/>
  <c r="N436" s="1"/>
  <c r="N432" s="1"/>
  <c r="N428" s="1"/>
  <c r="N424" s="1"/>
  <c r="N420" s="1"/>
  <c r="N416" s="1"/>
  <c r="N412" s="1"/>
  <c r="N408" s="1"/>
  <c r="N404" s="1"/>
  <c r="N400" s="1"/>
  <c r="N396" s="1"/>
  <c r="N392" s="1"/>
  <c r="N388" s="1"/>
  <c r="N384" s="1"/>
  <c r="N380" s="1"/>
  <c r="N376" s="1"/>
  <c r="N372" s="1"/>
  <c r="N368" s="1"/>
  <c r="N364" s="1"/>
  <c r="N360" s="1"/>
  <c r="N356" s="1"/>
  <c r="N352" s="1"/>
  <c r="N348" s="1"/>
  <c r="N344" s="1"/>
  <c r="N340" s="1"/>
  <c r="N336" s="1"/>
  <c r="N332" s="1"/>
  <c r="N328" s="1"/>
  <c r="N324" s="1"/>
  <c r="N320" s="1"/>
  <c r="N316" s="1"/>
  <c r="N312" s="1"/>
  <c r="N308" s="1"/>
  <c r="N304" s="1"/>
  <c r="N300" s="1"/>
  <c r="N296" s="1"/>
  <c r="N292" s="1"/>
  <c r="N288" s="1"/>
  <c r="N284" s="1"/>
  <c r="N280" s="1"/>
  <c r="N276" s="1"/>
  <c r="N272" s="1"/>
  <c r="N268" s="1"/>
  <c r="N264" s="1"/>
  <c r="N260" s="1"/>
  <c r="N256" s="1"/>
  <c r="N252" s="1"/>
  <c r="N248" s="1"/>
  <c r="N244" s="1"/>
  <c r="N240" s="1"/>
  <c r="N236" s="1"/>
  <c r="N232" s="1"/>
  <c r="N228" s="1"/>
  <c r="N224" s="1"/>
  <c r="N220" s="1"/>
  <c r="N216" s="1"/>
  <c r="N212" s="1"/>
  <c r="N208" s="1"/>
  <c r="N204" s="1"/>
  <c r="N200" s="1"/>
  <c r="N196" s="1"/>
  <c r="N192" s="1"/>
  <c r="N188" s="1"/>
  <c r="N184" s="1"/>
  <c r="N180" s="1"/>
  <c r="N176" s="1"/>
  <c r="N172" s="1"/>
  <c r="N168" s="1"/>
  <c r="N164" s="1"/>
  <c r="N160" s="1"/>
  <c r="N156" s="1"/>
  <c r="N152" s="1"/>
  <c r="N148" s="1"/>
  <c r="N144" s="1"/>
  <c r="N140" s="1"/>
  <c r="N136" s="1"/>
  <c r="N132" s="1"/>
  <c r="N128" s="1"/>
  <c r="N124" s="1"/>
  <c r="N120" s="1"/>
  <c r="N116" s="1"/>
  <c r="N112" s="1"/>
  <c r="N108" s="1"/>
  <c r="N104" s="1"/>
  <c r="N100" s="1"/>
  <c r="N96" s="1"/>
  <c r="N92" s="1"/>
  <c r="N88" s="1"/>
  <c r="N84" s="1"/>
  <c r="N80" s="1"/>
  <c r="N76" s="1"/>
  <c r="N72" s="1"/>
  <c r="N68" s="1"/>
  <c r="N64" s="1"/>
  <c r="N60" s="1"/>
  <c r="N56" s="1"/>
  <c r="N52" s="1"/>
  <c r="N48" s="1"/>
  <c r="N44" s="1"/>
  <c r="N40" s="1"/>
  <c r="N36" s="1"/>
  <c r="N32" s="1"/>
  <c r="N28" s="1"/>
  <c r="N24" s="1"/>
  <c r="N20" s="1"/>
  <c r="M1545"/>
  <c r="N1545"/>
  <c r="N1541" s="1"/>
  <c r="N1537" s="1"/>
  <c r="N1533" s="1"/>
  <c r="N1529" s="1"/>
  <c r="N1525" s="1"/>
  <c r="N1521" s="1"/>
  <c r="N1517" s="1"/>
  <c r="N1513" s="1"/>
  <c r="N1509" s="1"/>
  <c r="N1505" s="1"/>
  <c r="N1501" s="1"/>
  <c r="N1497" s="1"/>
  <c r="N1493" s="1"/>
  <c r="N1489" s="1"/>
  <c r="N1485" s="1"/>
  <c r="N1481" s="1"/>
  <c r="N1477" s="1"/>
  <c r="N1473" s="1"/>
  <c r="N1469" s="1"/>
  <c r="N1465" s="1"/>
  <c r="N1461" s="1"/>
  <c r="N1457" s="1"/>
  <c r="N1453" s="1"/>
  <c r="N1449" s="1"/>
  <c r="N1445" s="1"/>
  <c r="N1441" s="1"/>
  <c r="N1437" s="1"/>
  <c r="N1433" s="1"/>
  <c r="N1429" s="1"/>
  <c r="N1425" s="1"/>
  <c r="N1421" s="1"/>
  <c r="N1417" s="1"/>
  <c r="N1413" s="1"/>
  <c r="N1409" s="1"/>
  <c r="N1405" s="1"/>
  <c r="N1401" s="1"/>
  <c r="N1397" s="1"/>
  <c r="N1393" s="1"/>
  <c r="N1389" s="1"/>
  <c r="N1385" s="1"/>
  <c r="N1381" s="1"/>
  <c r="N1377" s="1"/>
  <c r="N1373" s="1"/>
  <c r="N1369" s="1"/>
  <c r="N1365" s="1"/>
  <c r="N1361" s="1"/>
  <c r="N1357" s="1"/>
  <c r="N1353" s="1"/>
  <c r="N1349" s="1"/>
  <c r="N1345" s="1"/>
  <c r="N1341" s="1"/>
  <c r="N1337" s="1"/>
  <c r="N1333" s="1"/>
  <c r="N1329" s="1"/>
  <c r="N1325" s="1"/>
  <c r="N1321" s="1"/>
  <c r="N1317" s="1"/>
  <c r="N1313" s="1"/>
  <c r="N1309" s="1"/>
  <c r="N1305" s="1"/>
  <c r="N1301" s="1"/>
  <c r="N1297" s="1"/>
  <c r="N1293" s="1"/>
  <c r="N1289" s="1"/>
  <c r="N1285" s="1"/>
  <c r="N1281" s="1"/>
  <c r="N1277" s="1"/>
  <c r="N1273" s="1"/>
  <c r="N1269" s="1"/>
  <c r="N1265" s="1"/>
  <c r="N1261" s="1"/>
  <c r="N1257" s="1"/>
  <c r="N1253" s="1"/>
  <c r="N1249" s="1"/>
  <c r="N1245" s="1"/>
  <c r="N1241" s="1"/>
  <c r="N1237" s="1"/>
  <c r="N1233" s="1"/>
  <c r="N1229" s="1"/>
  <c r="N1225" s="1"/>
  <c r="N1221" s="1"/>
  <c r="N1217" s="1"/>
  <c r="N1213" s="1"/>
  <c r="N1209" s="1"/>
  <c r="N1205" s="1"/>
  <c r="N1201" s="1"/>
  <c r="N1197" s="1"/>
  <c r="N1193" s="1"/>
  <c r="N1189" s="1"/>
  <c r="N1185" s="1"/>
  <c r="N1181" s="1"/>
  <c r="N1177" s="1"/>
  <c r="N1173" s="1"/>
  <c r="N1169" s="1"/>
  <c r="N1165" s="1"/>
  <c r="N1161" s="1"/>
  <c r="N1157" s="1"/>
  <c r="N1153" s="1"/>
  <c r="N1149" s="1"/>
  <c r="N1145" s="1"/>
  <c r="N1141" s="1"/>
  <c r="N1137" s="1"/>
  <c r="N1133" s="1"/>
  <c r="N1129" s="1"/>
  <c r="N1125" s="1"/>
  <c r="N1121" s="1"/>
  <c r="N1117" s="1"/>
  <c r="N1113" s="1"/>
  <c r="N1109" s="1"/>
  <c r="N1105" s="1"/>
  <c r="N1101" s="1"/>
  <c r="N1097" s="1"/>
  <c r="N1093" s="1"/>
  <c r="N1089" s="1"/>
  <c r="N1085" s="1"/>
  <c r="N1081" s="1"/>
  <c r="N1077" s="1"/>
  <c r="N1073" s="1"/>
  <c r="N1069" s="1"/>
  <c r="N1065" s="1"/>
  <c r="N1061" s="1"/>
  <c r="N1057" s="1"/>
  <c r="N1053" s="1"/>
  <c r="N1049" s="1"/>
  <c r="N1045" s="1"/>
  <c r="N1041" s="1"/>
  <c r="N1037" s="1"/>
  <c r="N1033" s="1"/>
  <c r="N1029" s="1"/>
  <c r="N1025" s="1"/>
  <c r="N1021" s="1"/>
  <c r="N1017" s="1"/>
  <c r="N1013" s="1"/>
  <c r="N1009" s="1"/>
  <c r="N1005" s="1"/>
  <c r="N1001" s="1"/>
  <c r="N997" s="1"/>
  <c r="N993" s="1"/>
  <c r="N989" s="1"/>
  <c r="N985" s="1"/>
  <c r="N981" s="1"/>
  <c r="N977" s="1"/>
  <c r="N973" s="1"/>
  <c r="N969" s="1"/>
  <c r="N965" s="1"/>
  <c r="N961" s="1"/>
  <c r="N957" s="1"/>
  <c r="N953" s="1"/>
  <c r="N949" s="1"/>
  <c r="N945" s="1"/>
  <c r="N941" s="1"/>
  <c r="N937" s="1"/>
  <c r="N933" s="1"/>
  <c r="N929" s="1"/>
  <c r="N925" s="1"/>
  <c r="N921" s="1"/>
  <c r="N917" s="1"/>
  <c r="N913" s="1"/>
  <c r="N909" s="1"/>
  <c r="N905" s="1"/>
  <c r="N901" s="1"/>
  <c r="N897" s="1"/>
  <c r="N893" s="1"/>
  <c r="N889" s="1"/>
  <c r="N885" s="1"/>
  <c r="N881" s="1"/>
  <c r="N877" s="1"/>
  <c r="N873" s="1"/>
  <c r="N869" s="1"/>
  <c r="N865" s="1"/>
  <c r="N861" s="1"/>
  <c r="N857" s="1"/>
  <c r="N853" s="1"/>
  <c r="N849" s="1"/>
  <c r="N845" s="1"/>
  <c r="N841" s="1"/>
  <c r="N837" s="1"/>
  <c r="N833" s="1"/>
  <c r="N829" s="1"/>
  <c r="N825" s="1"/>
  <c r="N821" s="1"/>
  <c r="N817" s="1"/>
  <c r="N813" s="1"/>
  <c r="N809" s="1"/>
  <c r="N805" s="1"/>
  <c r="N801" s="1"/>
  <c r="N797" s="1"/>
  <c r="N793" s="1"/>
  <c r="N789" s="1"/>
  <c r="N785" s="1"/>
  <c r="N781" s="1"/>
  <c r="N777" s="1"/>
  <c r="N773" s="1"/>
  <c r="N769" s="1"/>
  <c r="N765" s="1"/>
  <c r="N761" s="1"/>
  <c r="N757" s="1"/>
  <c r="N753" s="1"/>
  <c r="N749" s="1"/>
  <c r="N745" s="1"/>
  <c r="N741" s="1"/>
  <c r="N737" s="1"/>
  <c r="N733" s="1"/>
  <c r="N729" s="1"/>
  <c r="N725" s="1"/>
  <c r="N721" s="1"/>
  <c r="N717" s="1"/>
  <c r="N713" s="1"/>
  <c r="N709" s="1"/>
  <c r="N705" s="1"/>
  <c r="N701" s="1"/>
  <c r="N697" s="1"/>
  <c r="N693" s="1"/>
  <c r="N689" s="1"/>
  <c r="N685" s="1"/>
  <c r="N681" s="1"/>
  <c r="N677" s="1"/>
  <c r="N673" s="1"/>
  <c r="N669" s="1"/>
  <c r="N665" s="1"/>
  <c r="N661" s="1"/>
  <c r="N657" s="1"/>
  <c r="N653" s="1"/>
  <c r="N649" s="1"/>
  <c r="N645" s="1"/>
  <c r="N641" s="1"/>
  <c r="N637" s="1"/>
  <c r="N633" s="1"/>
  <c r="N629" s="1"/>
  <c r="N625" s="1"/>
  <c r="N621" s="1"/>
  <c r="N617" s="1"/>
  <c r="N613" s="1"/>
  <c r="N609" s="1"/>
  <c r="N605" s="1"/>
  <c r="N601" s="1"/>
  <c r="N597" s="1"/>
  <c r="N593" s="1"/>
  <c r="N589" s="1"/>
  <c r="N585" s="1"/>
  <c r="N581" s="1"/>
  <c r="N577" s="1"/>
  <c r="N573" s="1"/>
  <c r="N569" s="1"/>
  <c r="N565" s="1"/>
  <c r="N561" s="1"/>
  <c r="N557" s="1"/>
  <c r="N553" s="1"/>
  <c r="N549" s="1"/>
  <c r="N545" s="1"/>
  <c r="N541" s="1"/>
  <c r="N537" s="1"/>
  <c r="N533" s="1"/>
  <c r="N529" s="1"/>
  <c r="N525" s="1"/>
  <c r="N521" s="1"/>
  <c r="N517" s="1"/>
  <c r="N513" s="1"/>
  <c r="N509" s="1"/>
  <c r="N505" s="1"/>
  <c r="N501" s="1"/>
  <c r="N497" s="1"/>
  <c r="N493" s="1"/>
  <c r="N489" s="1"/>
  <c r="N485" s="1"/>
  <c r="N481" s="1"/>
  <c r="N477" s="1"/>
  <c r="N473" s="1"/>
  <c r="N469" s="1"/>
  <c r="N465" s="1"/>
  <c r="N461" s="1"/>
  <c r="N457" s="1"/>
  <c r="N453" s="1"/>
  <c r="N449" s="1"/>
  <c r="N445" s="1"/>
  <c r="N441" s="1"/>
  <c r="N437" s="1"/>
  <c r="N433" s="1"/>
  <c r="N429" s="1"/>
  <c r="N425" s="1"/>
  <c r="N421" s="1"/>
  <c r="N417" s="1"/>
  <c r="N413" s="1"/>
  <c r="N409" s="1"/>
  <c r="N405" s="1"/>
  <c r="N401" s="1"/>
  <c r="N397" s="1"/>
  <c r="N393" s="1"/>
  <c r="N389" s="1"/>
  <c r="N385" s="1"/>
  <c r="N381" s="1"/>
  <c r="N377" s="1"/>
  <c r="N373" s="1"/>
  <c r="N369" s="1"/>
  <c r="N365" s="1"/>
  <c r="N361" s="1"/>
  <c r="N357" s="1"/>
  <c r="N353" s="1"/>
  <c r="N349" s="1"/>
  <c r="N345" s="1"/>
  <c r="N341" s="1"/>
  <c r="N337" s="1"/>
  <c r="N333" s="1"/>
  <c r="N329" s="1"/>
  <c r="N325" s="1"/>
  <c r="N321" s="1"/>
  <c r="N317" s="1"/>
  <c r="N313" s="1"/>
  <c r="N309" s="1"/>
  <c r="N305" s="1"/>
  <c r="N301" s="1"/>
  <c r="N297" s="1"/>
  <c r="N293" s="1"/>
  <c r="N289" s="1"/>
  <c r="N285" s="1"/>
  <c r="N281" s="1"/>
  <c r="N277" s="1"/>
  <c r="N273" s="1"/>
  <c r="N269" s="1"/>
  <c r="N265" s="1"/>
  <c r="N261" s="1"/>
  <c r="N257" s="1"/>
  <c r="N253" s="1"/>
  <c r="N249" s="1"/>
  <c r="N245" s="1"/>
  <c r="N241" s="1"/>
  <c r="N237" s="1"/>
  <c r="N233" s="1"/>
  <c r="N229" s="1"/>
  <c r="N225" s="1"/>
  <c r="N221" s="1"/>
  <c r="N217" s="1"/>
  <c r="N213" s="1"/>
  <c r="N209" s="1"/>
  <c r="N205" s="1"/>
  <c r="N201" s="1"/>
  <c r="N197" s="1"/>
  <c r="N193" s="1"/>
  <c r="N189" s="1"/>
  <c r="N185" s="1"/>
  <c r="N181" s="1"/>
  <c r="N177" s="1"/>
  <c r="N173" s="1"/>
  <c r="N169" s="1"/>
  <c r="N165" s="1"/>
  <c r="N161" s="1"/>
  <c r="N157" s="1"/>
  <c r="N153" s="1"/>
  <c r="N149" s="1"/>
  <c r="N145" s="1"/>
  <c r="N141" s="1"/>
  <c r="N137" s="1"/>
  <c r="N133" s="1"/>
  <c r="N129" s="1"/>
  <c r="N125" s="1"/>
  <c r="N121" s="1"/>
  <c r="N117" s="1"/>
  <c r="N113" s="1"/>
  <c r="N109" s="1"/>
  <c r="N105" s="1"/>
  <c r="N101" s="1"/>
  <c r="N97" s="1"/>
  <c r="N93" s="1"/>
  <c r="N89" s="1"/>
  <c r="N85" s="1"/>
  <c r="N81" s="1"/>
  <c r="N77" s="1"/>
  <c r="N73" s="1"/>
  <c r="N69" s="1"/>
  <c r="N65" s="1"/>
  <c r="N61" s="1"/>
  <c r="N57" s="1"/>
  <c r="N53" s="1"/>
  <c r="N49" s="1"/>
  <c r="N45" s="1"/>
  <c r="N41" s="1"/>
  <c r="N37" s="1"/>
  <c r="N33" s="1"/>
  <c r="N29" s="1"/>
  <c r="N25" s="1"/>
  <c r="N21" s="1"/>
  <c r="R1549"/>
  <c r="M1550"/>
  <c r="M1554" s="1"/>
  <c r="M1558" s="1"/>
  <c r="M1562" s="1"/>
  <c r="M1566" s="1"/>
  <c r="M1570" s="1"/>
  <c r="M1574" s="1"/>
  <c r="M1578" s="1"/>
  <c r="M1582" s="1"/>
  <c r="M1586" s="1"/>
  <c r="M1590" s="1"/>
  <c r="M1594" s="1"/>
  <c r="M1598" s="1"/>
  <c r="M1602" s="1"/>
  <c r="M1606" s="1"/>
  <c r="M1610" s="1"/>
  <c r="N1550"/>
  <c r="M1551"/>
  <c r="M1555" s="1"/>
  <c r="M1559" s="1"/>
  <c r="M1563" s="1"/>
  <c r="M1567" s="1"/>
  <c r="M1571" s="1"/>
  <c r="M1575" s="1"/>
  <c r="M1579" s="1"/>
  <c r="M1583" s="1"/>
  <c r="M1587" s="1"/>
  <c r="M1591" s="1"/>
  <c r="M1595" s="1"/>
  <c r="M1599" s="1"/>
  <c r="M1603" s="1"/>
  <c r="M1607" s="1"/>
  <c r="M1611" s="1"/>
  <c r="N1551"/>
  <c r="M1552"/>
  <c r="N1552"/>
  <c r="M1553"/>
  <c r="N1553"/>
  <c r="N1554"/>
  <c r="N1555"/>
  <c r="M1556"/>
  <c r="N1556"/>
  <c r="M1557"/>
  <c r="N1557"/>
  <c r="N1558"/>
  <c r="N1559"/>
  <c r="M1560"/>
  <c r="N1560"/>
  <c r="M1561"/>
  <c r="N1561"/>
  <c r="N1565" s="1"/>
  <c r="N1569" s="1"/>
  <c r="N1573" s="1"/>
  <c r="N1577" s="1"/>
  <c r="N1581" s="1"/>
  <c r="N1585" s="1"/>
  <c r="N1589" s="1"/>
  <c r="N1593" s="1"/>
  <c r="N1597" s="1"/>
  <c r="N1601" s="1"/>
  <c r="N1605" s="1"/>
  <c r="N1609" s="1"/>
  <c r="N1613" s="1"/>
  <c r="N1562"/>
  <c r="N1566" s="1"/>
  <c r="N1570" s="1"/>
  <c r="N1574" s="1"/>
  <c r="N1578" s="1"/>
  <c r="N1582" s="1"/>
  <c r="N1586" s="1"/>
  <c r="N1590" s="1"/>
  <c r="N1594" s="1"/>
  <c r="N1598" s="1"/>
  <c r="N1602" s="1"/>
  <c r="N1606" s="1"/>
  <c r="N1610" s="1"/>
  <c r="N1563"/>
  <c r="N1567" s="1"/>
  <c r="N1571" s="1"/>
  <c r="N1575" s="1"/>
  <c r="N1579" s="1"/>
  <c r="N1583" s="1"/>
  <c r="N1587" s="1"/>
  <c r="N1591" s="1"/>
  <c r="N1595" s="1"/>
  <c r="N1599" s="1"/>
  <c r="N1603" s="1"/>
  <c r="N1607" s="1"/>
  <c r="N1611" s="1"/>
  <c r="M1564"/>
  <c r="N1564"/>
  <c r="M1565"/>
  <c r="M1568"/>
  <c r="N1568"/>
  <c r="M1569"/>
  <c r="M1572"/>
  <c r="N1572"/>
  <c r="M1573"/>
  <c r="M1576"/>
  <c r="N1576"/>
  <c r="M1577"/>
  <c r="M1580"/>
  <c r="N1580"/>
  <c r="M1581"/>
  <c r="M1584"/>
  <c r="N1584"/>
  <c r="M1585"/>
  <c r="M1588"/>
  <c r="N1588"/>
  <c r="M1589"/>
  <c r="M1592"/>
  <c r="N1592"/>
  <c r="M1593"/>
  <c r="M1596"/>
  <c r="N1596"/>
  <c r="M1597"/>
  <c r="M1600"/>
  <c r="N1600"/>
  <c r="M1601"/>
  <c r="M1604"/>
  <c r="N1604"/>
  <c r="M1605"/>
  <c r="M1608"/>
  <c r="N1608"/>
  <c r="M1609"/>
  <c r="M1612"/>
  <c r="N1612"/>
  <c r="M1613"/>
  <c r="BM1713"/>
  <c r="BN1713"/>
  <c r="I1733"/>
  <c r="R1733" s="1"/>
  <c r="I1734"/>
  <c r="R1734" s="1"/>
  <c r="H1738"/>
  <c r="F1738" s="1"/>
  <c r="F1739"/>
  <c r="J1739" s="1"/>
  <c r="H1740"/>
  <c r="F1740" s="1"/>
  <c r="H1741"/>
  <c r="F1741" s="1"/>
  <c r="I1735" l="1"/>
  <c r="H1522"/>
  <c r="H1189"/>
  <c r="L965"/>
  <c r="L966"/>
  <c r="L967"/>
  <c r="L1188"/>
  <c r="L1190"/>
  <c r="L1191"/>
  <c r="L1193"/>
  <c r="L1195"/>
  <c r="L1197"/>
  <c r="L1200"/>
  <c r="L1202"/>
  <c r="L1203"/>
  <c r="L1205"/>
  <c r="L1206"/>
  <c r="L1207"/>
  <c r="L1208"/>
  <c r="L1209"/>
  <c r="L1210"/>
  <c r="L1211"/>
  <c r="L1212"/>
  <c r="L1213"/>
  <c r="L1214"/>
  <c r="L1215"/>
  <c r="L1216"/>
  <c r="L1217"/>
  <c r="L1218"/>
  <c r="L1219"/>
  <c r="L1220"/>
  <c r="L1221"/>
  <c r="L1222"/>
  <c r="L1223"/>
  <c r="L1224"/>
  <c r="L1225"/>
  <c r="L1226"/>
  <c r="L1227"/>
  <c r="L1228"/>
  <c r="L1229"/>
  <c r="L1187"/>
  <c r="L1198"/>
  <c r="L1199"/>
  <c r="L1201"/>
  <c r="L1204"/>
  <c r="L1450"/>
  <c r="L1451"/>
  <c r="L1447" s="1"/>
  <c r="L1452"/>
  <c r="L1453"/>
  <c r="L1458"/>
  <c r="L1459"/>
  <c r="L1460"/>
  <c r="L1461"/>
  <c r="L1462"/>
  <c r="L1463"/>
  <c r="L1464"/>
  <c r="L1469"/>
  <c r="L1189"/>
  <c r="L1192"/>
  <c r="L1194"/>
  <c r="L1196"/>
  <c r="L1230"/>
  <c r="L1231"/>
  <c r="L1232"/>
  <c r="L1233"/>
  <c r="L1234"/>
  <c r="L1235"/>
  <c r="L1236"/>
  <c r="L1237"/>
  <c r="L1238"/>
  <c r="L1239"/>
  <c r="L1240"/>
  <c r="L1241"/>
  <c r="L1242"/>
  <c r="L1243"/>
  <c r="L1244"/>
  <c r="L1245"/>
  <c r="L1246"/>
  <c r="L1247"/>
  <c r="L1248"/>
  <c r="L1249"/>
  <c r="L1250"/>
  <c r="L1251"/>
  <c r="L1252"/>
  <c r="L1253"/>
  <c r="L1254"/>
  <c r="L1255"/>
  <c r="L1256"/>
  <c r="L1257"/>
  <c r="L1258"/>
  <c r="L1259"/>
  <c r="L1260"/>
  <c r="L1261"/>
  <c r="L1262"/>
  <c r="L1263"/>
  <c r="L1264"/>
  <c r="L1265"/>
  <c r="L1266"/>
  <c r="L1267"/>
  <c r="L1268"/>
  <c r="L1269"/>
  <c r="L1270"/>
  <c r="L1271"/>
  <c r="L1272"/>
  <c r="L1273"/>
  <c r="L1274"/>
  <c r="L1275"/>
  <c r="L1276"/>
  <c r="L1277"/>
  <c r="L1278"/>
  <c r="L1279"/>
  <c r="L1280"/>
  <c r="L1281"/>
  <c r="L1282"/>
  <c r="L1283"/>
  <c r="L1284"/>
  <c r="L1285"/>
  <c r="L1286"/>
  <c r="L1287"/>
  <c r="L1288"/>
  <c r="L1289"/>
  <c r="L1290"/>
  <c r="L1291"/>
  <c r="L1292"/>
  <c r="L1293"/>
  <c r="L1294"/>
  <c r="L1295"/>
  <c r="L1296"/>
  <c r="L1297"/>
  <c r="L1298"/>
  <c r="L1299"/>
  <c r="L1300"/>
  <c r="L1301"/>
  <c r="L1302"/>
  <c r="L1303"/>
  <c r="L1304"/>
  <c r="L1305"/>
  <c r="L1306"/>
  <c r="L1307"/>
  <c r="L1308"/>
  <c r="L1309"/>
  <c r="L1310"/>
  <c r="L1311"/>
  <c r="L1312"/>
  <c r="L1313"/>
  <c r="L1314"/>
  <c r="L1315"/>
  <c r="L1316"/>
  <c r="L1317"/>
  <c r="L1318"/>
  <c r="L1319"/>
  <c r="L1320"/>
  <c r="L1321"/>
  <c r="L1322"/>
  <c r="L1323"/>
  <c r="L1324"/>
  <c r="L1325"/>
  <c r="L1326"/>
  <c r="L1327"/>
  <c r="L1328"/>
  <c r="L1329"/>
  <c r="L1330"/>
  <c r="L1331"/>
  <c r="L1332"/>
  <c r="L1333"/>
  <c r="L1334"/>
  <c r="L1335"/>
  <c r="L1336"/>
  <c r="L1337"/>
  <c r="L1338"/>
  <c r="L1339"/>
  <c r="L1340"/>
  <c r="L1341"/>
  <c r="L1342"/>
  <c r="L1343"/>
  <c r="L1344"/>
  <c r="L1448"/>
  <c r="L1449"/>
  <c r="L1454"/>
  <c r="L1455"/>
  <c r="L1456"/>
  <c r="L1457"/>
  <c r="L1465"/>
  <c r="L1466"/>
  <c r="L1467"/>
  <c r="L1468"/>
  <c r="L1470"/>
  <c r="L1472"/>
  <c r="L1473"/>
  <c r="L1475"/>
  <c r="L1479"/>
  <c r="L1480"/>
  <c r="L1481"/>
  <c r="L1482"/>
  <c r="L1483"/>
  <c r="L1484"/>
  <c r="L1487"/>
  <c r="L1488"/>
  <c r="L1489"/>
  <c r="L1490"/>
  <c r="L1491"/>
  <c r="L1492"/>
  <c r="L1494"/>
  <c r="L1496"/>
  <c r="L1498"/>
  <c r="L1501"/>
  <c r="L1502"/>
  <c r="L1504"/>
  <c r="L1505"/>
  <c r="L1506"/>
  <c r="L1514"/>
  <c r="L1515"/>
  <c r="L1516"/>
  <c r="L1517"/>
  <c r="L1518"/>
  <c r="L1519"/>
  <c r="L1520"/>
  <c r="L1476"/>
  <c r="L1478"/>
  <c r="L1485"/>
  <c r="L1495"/>
  <c r="L1497"/>
  <c r="L1503"/>
  <c r="L1507"/>
  <c r="L1509"/>
  <c r="L1510"/>
  <c r="L1511"/>
  <c r="L1512"/>
  <c r="L1513"/>
  <c r="L1524"/>
  <c r="L1528"/>
  <c r="L1529"/>
  <c r="L1530"/>
  <c r="L1531"/>
  <c r="L1532"/>
  <c r="L1534"/>
  <c r="L1535"/>
  <c r="L1537"/>
  <c r="L1539"/>
  <c r="L1541"/>
  <c r="L1542"/>
  <c r="L1471"/>
  <c r="L1474"/>
  <c r="L1477"/>
  <c r="L1486"/>
  <c r="L1493"/>
  <c r="L1499"/>
  <c r="L1500"/>
  <c r="L1508"/>
  <c r="L1521"/>
  <c r="L1522"/>
  <c r="L1523"/>
  <c r="L1525"/>
  <c r="L1526"/>
  <c r="L1527"/>
  <c r="L1533"/>
  <c r="L1536"/>
  <c r="L1538"/>
  <c r="L1540"/>
  <c r="J1544"/>
  <c r="J1545" s="1"/>
  <c r="J1546" s="1"/>
  <c r="J1547" s="1"/>
  <c r="J1548" s="1"/>
  <c r="J1549" s="1"/>
  <c r="J1550" s="1"/>
  <c r="J1551" s="1"/>
  <c r="J1552" s="1"/>
  <c r="J1553" s="1"/>
  <c r="J1554" s="1"/>
  <c r="J1555" s="1"/>
  <c r="J1556" s="1"/>
  <c r="J1557" s="1"/>
  <c r="J1558" s="1"/>
  <c r="J1559" s="1"/>
  <c r="J1560" s="1"/>
  <c r="J1561" s="1"/>
  <c r="J1562" s="1"/>
  <c r="J1563" s="1"/>
  <c r="J1564" s="1"/>
  <c r="J1565" s="1"/>
  <c r="J1566" s="1"/>
  <c r="J1567" s="1"/>
  <c r="J1568" s="1"/>
  <c r="J1569" s="1"/>
  <c r="J1570" s="1"/>
  <c r="J1571" s="1"/>
  <c r="J1572" s="1"/>
  <c r="J1573" s="1"/>
  <c r="J1574" s="1"/>
  <c r="J1575" s="1"/>
  <c r="J1576" s="1"/>
  <c r="J1577" s="1"/>
  <c r="J1578" s="1"/>
  <c r="J1579" s="1"/>
  <c r="J1580" s="1"/>
  <c r="J1581" s="1"/>
  <c r="J1582" s="1"/>
  <c r="J1583" s="1"/>
  <c r="J1584" s="1"/>
  <c r="J1585" s="1"/>
  <c r="J1586" s="1"/>
  <c r="J1587" s="1"/>
  <c r="J1588" s="1"/>
  <c r="J1589" s="1"/>
  <c r="J1590" s="1"/>
  <c r="J1591" s="1"/>
  <c r="J1592" s="1"/>
  <c r="J1593" s="1"/>
  <c r="J1594" s="1"/>
  <c r="J1595" s="1"/>
  <c r="J1596" s="1"/>
  <c r="J1597" s="1"/>
  <c r="J1598" s="1"/>
  <c r="J1599" s="1"/>
  <c r="J1600" s="1"/>
  <c r="J1601" s="1"/>
  <c r="J1602" s="1"/>
  <c r="J1603" s="1"/>
  <c r="J1604" s="1"/>
  <c r="J1605" s="1"/>
  <c r="J1606" s="1"/>
  <c r="J1607" s="1"/>
  <c r="J1608" s="1"/>
  <c r="J1609" s="1"/>
  <c r="J1610" s="1"/>
  <c r="J1611" s="1"/>
  <c r="J1612" s="1"/>
  <c r="J1613" s="1"/>
  <c r="L1613" s="1"/>
  <c r="L1545"/>
  <c r="H1742"/>
  <c r="H1737"/>
  <c r="F1466"/>
  <c r="H1465"/>
  <c r="F1192"/>
  <c r="H1193"/>
  <c r="H1188"/>
  <c r="F1189"/>
  <c r="BM1046"/>
  <c r="BA1047"/>
  <c r="BM1018"/>
  <c r="BA1019"/>
  <c r="H1470"/>
  <c r="I1190"/>
  <c r="I1189" s="1"/>
  <c r="I1188" s="1"/>
  <c r="I1187" s="1"/>
  <c r="AQ993"/>
  <c r="AQ994" s="1"/>
  <c r="AQ995" s="1"/>
  <c r="AQ996" s="1"/>
  <c r="AQ997" s="1"/>
  <c r="AQ998" s="1"/>
  <c r="AQ999" s="1"/>
  <c r="AQ1000" s="1"/>
  <c r="AQ1001" s="1"/>
  <c r="AQ1002" s="1"/>
  <c r="AQ1003" s="1"/>
  <c r="AQ1004" s="1"/>
  <c r="AQ1005" s="1"/>
  <c r="AQ1006" s="1"/>
  <c r="AQ1007" s="1"/>
  <c r="AQ1008" s="1"/>
  <c r="AQ1009" s="1"/>
  <c r="AQ1010" s="1"/>
  <c r="AQ1011" s="1"/>
  <c r="AQ1012" s="1"/>
  <c r="AQ1013" s="1"/>
  <c r="AQ1014" s="1"/>
  <c r="AQ1015" s="1"/>
  <c r="AQ1016" s="1"/>
  <c r="AQ1017" s="1"/>
  <c r="AQ1018" s="1"/>
  <c r="AQ1019" s="1"/>
  <c r="AQ1020" s="1"/>
  <c r="AQ1021" s="1"/>
  <c r="AQ1022" s="1"/>
  <c r="AQ1023" s="1"/>
  <c r="AQ1024" s="1"/>
  <c r="AQ1025" s="1"/>
  <c r="AQ1026" s="1"/>
  <c r="AQ1027" s="1"/>
  <c r="AQ1028" s="1"/>
  <c r="AQ1029" s="1"/>
  <c r="AQ1030" s="1"/>
  <c r="AQ1031" s="1"/>
  <c r="AQ1032" s="1"/>
  <c r="AQ1033" s="1"/>
  <c r="AQ1034" s="1"/>
  <c r="AQ1035" s="1"/>
  <c r="AQ1036" s="1"/>
  <c r="AQ1037" s="1"/>
  <c r="AQ1038" s="1"/>
  <c r="AQ1039" s="1"/>
  <c r="K1190"/>
  <c r="K1189" s="1"/>
  <c r="K1188" s="1"/>
  <c r="K1187" s="1"/>
  <c r="F967"/>
  <c r="I967"/>
  <c r="K967" s="1"/>
  <c r="H968"/>
  <c r="H963"/>
  <c r="J964"/>
  <c r="L964" s="1"/>
  <c r="I964"/>
  <c r="K964" s="1"/>
  <c r="BM765"/>
  <c r="BA766"/>
  <c r="A1518"/>
  <c r="B1519"/>
  <c r="C1519"/>
  <c r="R1735" l="1"/>
  <c r="I1736"/>
  <c r="F1522"/>
  <c r="H1523"/>
  <c r="BN765"/>
  <c r="BB766"/>
  <c r="BC766" s="1"/>
  <c r="BD766" s="1"/>
  <c r="BE766" s="1"/>
  <c r="BF766" s="1"/>
  <c r="BG766" s="1"/>
  <c r="BH766" s="1"/>
  <c r="BI766" s="1"/>
  <c r="BJ766" s="1"/>
  <c r="BK766" s="1"/>
  <c r="BL766" s="1"/>
  <c r="AZ767" s="1"/>
  <c r="J963"/>
  <c r="L963" s="1"/>
  <c r="F963"/>
  <c r="I963"/>
  <c r="K963" s="1"/>
  <c r="F1470"/>
  <c r="H1471"/>
  <c r="H1187"/>
  <c r="F1188"/>
  <c r="F1742"/>
  <c r="H1743"/>
  <c r="B1518"/>
  <c r="C1518"/>
  <c r="A1517"/>
  <c r="J968"/>
  <c r="L968" s="1"/>
  <c r="I968"/>
  <c r="K968" s="1"/>
  <c r="F968"/>
  <c r="H969"/>
  <c r="BN1018"/>
  <c r="BB1019"/>
  <c r="BC1019" s="1"/>
  <c r="BD1019" s="1"/>
  <c r="BE1019" s="1"/>
  <c r="BF1019" s="1"/>
  <c r="BG1019" s="1"/>
  <c r="BH1019" s="1"/>
  <c r="BI1019" s="1"/>
  <c r="BJ1019" s="1"/>
  <c r="BK1019" s="1"/>
  <c r="BL1019" s="1"/>
  <c r="AZ1020" s="1"/>
  <c r="BN1046"/>
  <c r="BB1047"/>
  <c r="BC1047" s="1"/>
  <c r="BD1047" s="1"/>
  <c r="BE1047" s="1"/>
  <c r="BF1047" s="1"/>
  <c r="BG1047" s="1"/>
  <c r="BH1047" s="1"/>
  <c r="BI1047" s="1"/>
  <c r="BJ1047" s="1"/>
  <c r="BK1047" s="1"/>
  <c r="BL1047" s="1"/>
  <c r="AZ1048" s="1"/>
  <c r="F1193"/>
  <c r="H1194"/>
  <c r="H1464"/>
  <c r="F1465"/>
  <c r="F1737"/>
  <c r="H1736"/>
  <c r="L1612"/>
  <c r="L1608"/>
  <c r="L1604"/>
  <c r="L1600"/>
  <c r="L1596"/>
  <c r="L1592"/>
  <c r="L1588"/>
  <c r="L1584"/>
  <c r="L1580"/>
  <c r="L1576"/>
  <c r="L1572"/>
  <c r="L1568"/>
  <c r="L1564"/>
  <c r="L1562"/>
  <c r="L1560"/>
  <c r="L1558"/>
  <c r="L1556"/>
  <c r="L1554"/>
  <c r="L1552"/>
  <c r="L1548"/>
  <c r="L1611"/>
  <c r="L1607"/>
  <c r="L1603"/>
  <c r="L1595"/>
  <c r="L1591"/>
  <c r="L1587"/>
  <c r="L1583"/>
  <c r="L1575"/>
  <c r="L1571"/>
  <c r="L1551"/>
  <c r="L1610"/>
  <c r="L1606"/>
  <c r="L1602"/>
  <c r="L1598"/>
  <c r="L1594"/>
  <c r="L1590"/>
  <c r="L1586"/>
  <c r="L1582"/>
  <c r="L1578"/>
  <c r="L1574"/>
  <c r="L1570"/>
  <c r="L1566"/>
  <c r="L1563"/>
  <c r="L1561"/>
  <c r="L1559"/>
  <c r="L1557"/>
  <c r="L1555"/>
  <c r="L1553"/>
  <c r="L1549"/>
  <c r="L1547"/>
  <c r="L1544"/>
  <c r="L1609"/>
  <c r="L1605"/>
  <c r="L1601"/>
  <c r="L1597"/>
  <c r="L1593"/>
  <c r="L1589"/>
  <c r="L1585"/>
  <c r="L1581"/>
  <c r="L1577"/>
  <c r="L1573"/>
  <c r="L1569"/>
  <c r="L1565"/>
  <c r="L1550"/>
  <c r="J1387"/>
  <c r="J1386" s="1"/>
  <c r="J1447"/>
  <c r="J1446" s="1"/>
  <c r="I1387"/>
  <c r="I1386" s="1"/>
  <c r="I1385" s="1"/>
  <c r="I1384" s="1"/>
  <c r="I1383" s="1"/>
  <c r="I1382" s="1"/>
  <c r="I1381" s="1"/>
  <c r="I1380" s="1"/>
  <c r="I1379" s="1"/>
  <c r="I1378" s="1"/>
  <c r="I1377" s="1"/>
  <c r="I1376" s="1"/>
  <c r="I1375" s="1"/>
  <c r="I1374" s="1"/>
  <c r="I1373" s="1"/>
  <c r="I1372" s="1"/>
  <c r="I1371" s="1"/>
  <c r="I1370" s="1"/>
  <c r="I1369" s="1"/>
  <c r="I1368" s="1"/>
  <c r="I1367" s="1"/>
  <c r="I1366" s="1"/>
  <c r="I1365" s="1"/>
  <c r="I1364" s="1"/>
  <c r="I1363" s="1"/>
  <c r="I1362" s="1"/>
  <c r="I1361" s="1"/>
  <c r="I1360" s="1"/>
  <c r="I1359" s="1"/>
  <c r="I1358" s="1"/>
  <c r="I1357" s="1"/>
  <c r="I1356" s="1"/>
  <c r="I1355" s="1"/>
  <c r="I1354" s="1"/>
  <c r="I1353" s="1"/>
  <c r="I1352" s="1"/>
  <c r="I1351" s="1"/>
  <c r="I1350" s="1"/>
  <c r="I1349" s="1"/>
  <c r="I1348" s="1"/>
  <c r="I1347" s="1"/>
  <c r="I1346" s="1"/>
  <c r="I1345" s="1"/>
  <c r="K1387"/>
  <c r="K1386" s="1"/>
  <c r="K1385" s="1"/>
  <c r="K1384" s="1"/>
  <c r="K1383" s="1"/>
  <c r="K1382" s="1"/>
  <c r="K1381" s="1"/>
  <c r="K1380" s="1"/>
  <c r="K1379" s="1"/>
  <c r="K1378" s="1"/>
  <c r="K1377" s="1"/>
  <c r="K1376" s="1"/>
  <c r="K1375" s="1"/>
  <c r="K1374" s="1"/>
  <c r="K1373" s="1"/>
  <c r="K1372" s="1"/>
  <c r="K1371" s="1"/>
  <c r="K1370" s="1"/>
  <c r="K1369" s="1"/>
  <c r="K1368" s="1"/>
  <c r="K1367" s="1"/>
  <c r="K1366" s="1"/>
  <c r="K1365" s="1"/>
  <c r="K1364" s="1"/>
  <c r="K1363" s="1"/>
  <c r="K1362" s="1"/>
  <c r="K1361" s="1"/>
  <c r="K1360" s="1"/>
  <c r="K1359" s="1"/>
  <c r="K1358" s="1"/>
  <c r="K1357" s="1"/>
  <c r="K1356" s="1"/>
  <c r="K1355" s="1"/>
  <c r="K1354" s="1"/>
  <c r="K1353" s="1"/>
  <c r="K1352" s="1"/>
  <c r="K1351" s="1"/>
  <c r="K1350" s="1"/>
  <c r="K1349" s="1"/>
  <c r="K1348" s="1"/>
  <c r="K1347" s="1"/>
  <c r="I1447"/>
  <c r="I1446" s="1"/>
  <c r="I1445" s="1"/>
  <c r="I1444" s="1"/>
  <c r="I1443" s="1"/>
  <c r="K1447"/>
  <c r="K1446" s="1"/>
  <c r="K1445" s="1"/>
  <c r="K1444" s="1"/>
  <c r="K1443" s="1"/>
  <c r="L1599"/>
  <c r="L1579"/>
  <c r="L1567"/>
  <c r="L1546"/>
  <c r="A1521"/>
  <c r="F1523" l="1"/>
  <c r="H1524"/>
  <c r="R1736"/>
  <c r="I1737"/>
  <c r="K1346"/>
  <c r="K1345" s="1"/>
  <c r="K1619"/>
  <c r="J1445"/>
  <c r="L1446"/>
  <c r="J1385"/>
  <c r="L1386"/>
  <c r="F1736"/>
  <c r="H1735"/>
  <c r="F1194"/>
  <c r="H1195"/>
  <c r="BM1047"/>
  <c r="BA1048"/>
  <c r="BA1020"/>
  <c r="BM1019"/>
  <c r="F969"/>
  <c r="I969"/>
  <c r="K969" s="1"/>
  <c r="H970"/>
  <c r="J969"/>
  <c r="L969" s="1"/>
  <c r="A1516"/>
  <c r="B1517"/>
  <c r="C1517"/>
  <c r="F1187"/>
  <c r="A1522"/>
  <c r="B1521"/>
  <c r="C1521"/>
  <c r="H1463"/>
  <c r="F1464"/>
  <c r="F1743"/>
  <c r="H1744"/>
  <c r="F1471"/>
  <c r="H1472"/>
  <c r="BM766"/>
  <c r="BA767"/>
  <c r="R1737" l="1"/>
  <c r="I1738"/>
  <c r="H1525"/>
  <c r="F1524"/>
  <c r="BN766"/>
  <c r="BB767"/>
  <c r="BC767" s="1"/>
  <c r="BD767" s="1"/>
  <c r="BE767" s="1"/>
  <c r="BF767" s="1"/>
  <c r="BG767" s="1"/>
  <c r="BH767" s="1"/>
  <c r="BI767" s="1"/>
  <c r="BJ767" s="1"/>
  <c r="BK767" s="1"/>
  <c r="BL767" s="1"/>
  <c r="AZ768" s="1"/>
  <c r="H1473"/>
  <c r="F1472"/>
  <c r="F1744"/>
  <c r="H1745"/>
  <c r="A1523"/>
  <c r="B1522"/>
  <c r="C1522"/>
  <c r="A1515"/>
  <c r="B1516"/>
  <c r="C1516"/>
  <c r="J970"/>
  <c r="L970" s="1"/>
  <c r="F970"/>
  <c r="H971"/>
  <c r="I970"/>
  <c r="K970" s="1"/>
  <c r="BN1019"/>
  <c r="BB1020"/>
  <c r="BC1020" s="1"/>
  <c r="BD1020" s="1"/>
  <c r="BE1020" s="1"/>
  <c r="BF1020" s="1"/>
  <c r="BG1020" s="1"/>
  <c r="BH1020" s="1"/>
  <c r="BI1020" s="1"/>
  <c r="BJ1020" s="1"/>
  <c r="BK1020" s="1"/>
  <c r="BL1020" s="1"/>
  <c r="AZ1021" s="1"/>
  <c r="J1384"/>
  <c r="L1385"/>
  <c r="J1444"/>
  <c r="L1445"/>
  <c r="H1462"/>
  <c r="F1463"/>
  <c r="BN1047"/>
  <c r="BB1048"/>
  <c r="BC1048" s="1"/>
  <c r="BD1048" s="1"/>
  <c r="BE1048" s="1"/>
  <c r="BF1048" s="1"/>
  <c r="BG1048" s="1"/>
  <c r="BH1048" s="1"/>
  <c r="BI1048" s="1"/>
  <c r="BJ1048" s="1"/>
  <c r="BK1048" s="1"/>
  <c r="BL1048" s="1"/>
  <c r="AZ1049" s="1"/>
  <c r="F1195"/>
  <c r="H1196"/>
  <c r="F1735"/>
  <c r="H1734"/>
  <c r="I1619"/>
  <c r="I1620" s="1"/>
  <c r="I1621" s="1"/>
  <c r="I1622" s="1"/>
  <c r="I1623" s="1"/>
  <c r="I1624" s="1"/>
  <c r="I1625" s="1"/>
  <c r="I1626" s="1"/>
  <c r="I1627" s="1"/>
  <c r="I1628" s="1"/>
  <c r="I1629" s="1"/>
  <c r="I1630" s="1"/>
  <c r="I1631" s="1"/>
  <c r="I1632" s="1"/>
  <c r="I1633" s="1"/>
  <c r="I1634" s="1"/>
  <c r="I1635" s="1"/>
  <c r="I1636" s="1"/>
  <c r="I1637" s="1"/>
  <c r="I1638" s="1"/>
  <c r="I1639" s="1"/>
  <c r="I1640" s="1"/>
  <c r="I1641" s="1"/>
  <c r="I1642" s="1"/>
  <c r="I1643" s="1"/>
  <c r="I1644" s="1"/>
  <c r="I1645" s="1"/>
  <c r="I1646" s="1"/>
  <c r="I1647" s="1"/>
  <c r="I1648" s="1"/>
  <c r="I1649" s="1"/>
  <c r="I1650" s="1"/>
  <c r="I1651" s="1"/>
  <c r="I1652" s="1"/>
  <c r="I1653" s="1"/>
  <c r="I1654" s="1"/>
  <c r="I1655" s="1"/>
  <c r="I1656" s="1"/>
  <c r="I1657" s="1"/>
  <c r="I1658" s="1"/>
  <c r="I1659" s="1"/>
  <c r="I1660" s="1"/>
  <c r="I1661" s="1"/>
  <c r="I1662" s="1"/>
  <c r="I1663" s="1"/>
  <c r="I1664" s="1"/>
  <c r="I1665" s="1"/>
  <c r="I1666" s="1"/>
  <c r="I1667" s="1"/>
  <c r="I1668" s="1"/>
  <c r="I1669" s="1"/>
  <c r="I1670" s="1"/>
  <c r="I1671" s="1"/>
  <c r="I1672" s="1"/>
  <c r="I1673" s="1"/>
  <c r="I1674" s="1"/>
  <c r="I1675" s="1"/>
  <c r="I1676" s="1"/>
  <c r="I1677" s="1"/>
  <c r="I1678" s="1"/>
  <c r="I1679" s="1"/>
  <c r="I1680" s="1"/>
  <c r="I1681" s="1"/>
  <c r="I1682" s="1"/>
  <c r="I1683" s="1"/>
  <c r="I1684" s="1"/>
  <c r="I1685" s="1"/>
  <c r="I1686" s="1"/>
  <c r="I1687" s="1"/>
  <c r="I1688" s="1"/>
  <c r="I1689" s="1"/>
  <c r="I1690" s="1"/>
  <c r="I1691" s="1"/>
  <c r="I1692" s="1"/>
  <c r="I1693" s="1"/>
  <c r="I1694" s="1"/>
  <c r="I1695" s="1"/>
  <c r="I1696" s="1"/>
  <c r="I1697" s="1"/>
  <c r="K1620"/>
  <c r="K1621" s="1"/>
  <c r="K1622" s="1"/>
  <c r="K1623" s="1"/>
  <c r="K1624" s="1"/>
  <c r="K1625" s="1"/>
  <c r="K1626" s="1"/>
  <c r="K1627" s="1"/>
  <c r="K1628" s="1"/>
  <c r="K1629" s="1"/>
  <c r="K1630" s="1"/>
  <c r="K1631" s="1"/>
  <c r="K1632" s="1"/>
  <c r="K1633" s="1"/>
  <c r="K1634" s="1"/>
  <c r="K1635" s="1"/>
  <c r="K1636" s="1"/>
  <c r="K1637" s="1"/>
  <c r="K1638" s="1"/>
  <c r="K1639" s="1"/>
  <c r="K1640" s="1"/>
  <c r="K1641" s="1"/>
  <c r="K1642" s="1"/>
  <c r="K1643" s="1"/>
  <c r="K1644" s="1"/>
  <c r="K1645" s="1"/>
  <c r="K1646" s="1"/>
  <c r="K1647" s="1"/>
  <c r="K1648" s="1"/>
  <c r="K1649" s="1"/>
  <c r="K1650" s="1"/>
  <c r="K1651" s="1"/>
  <c r="K1652" s="1"/>
  <c r="K1653" s="1"/>
  <c r="K1654" s="1"/>
  <c r="K1655" s="1"/>
  <c r="K1656" s="1"/>
  <c r="K1657" s="1"/>
  <c r="K1658" s="1"/>
  <c r="K1659" s="1"/>
  <c r="K1660" s="1"/>
  <c r="K1661" s="1"/>
  <c r="K1662" s="1"/>
  <c r="K1663" s="1"/>
  <c r="K1664" s="1"/>
  <c r="K1665" s="1"/>
  <c r="K1666" s="1"/>
  <c r="K1667" s="1"/>
  <c r="K1668" s="1"/>
  <c r="K1669" s="1"/>
  <c r="K1670" s="1"/>
  <c r="K1671" s="1"/>
  <c r="K1672" s="1"/>
  <c r="K1673" s="1"/>
  <c r="K1674" s="1"/>
  <c r="K1675" s="1"/>
  <c r="K1676" s="1"/>
  <c r="K1677" s="1"/>
  <c r="K1678" s="1"/>
  <c r="K1679" s="1"/>
  <c r="K1680" s="1"/>
  <c r="K1681" s="1"/>
  <c r="K1682" s="1"/>
  <c r="K1683" s="1"/>
  <c r="K1684" s="1"/>
  <c r="K1685" s="1"/>
  <c r="K1686" s="1"/>
  <c r="K1687" s="1"/>
  <c r="K1688" s="1"/>
  <c r="K1689" s="1"/>
  <c r="K1690" s="1"/>
  <c r="K1691" s="1"/>
  <c r="K1692" s="1"/>
  <c r="K1693" s="1"/>
  <c r="K1694" s="1"/>
  <c r="K1695" s="1"/>
  <c r="K1696" s="1"/>
  <c r="K1697" s="1"/>
  <c r="K1703" s="1"/>
  <c r="K1704" s="1"/>
  <c r="K1705" s="1"/>
  <c r="K1706" s="1"/>
  <c r="K1707" s="1"/>
  <c r="K1708" s="1"/>
  <c r="K1709" s="1"/>
  <c r="K1710" s="1"/>
  <c r="K1711" s="1"/>
  <c r="K1712" s="1"/>
  <c r="K1713" s="1"/>
  <c r="K1714" s="1"/>
  <c r="K1715" s="1"/>
  <c r="K1716" s="1"/>
  <c r="K1717" s="1"/>
  <c r="K1718" s="1"/>
  <c r="K1719" s="1"/>
  <c r="K1720" s="1"/>
  <c r="K1721" s="1"/>
  <c r="K1722" s="1"/>
  <c r="K1723" s="1"/>
  <c r="K1724" s="1"/>
  <c r="H1526" l="1"/>
  <c r="F1525"/>
  <c r="R1738"/>
  <c r="I1739"/>
  <c r="R1697"/>
  <c r="R1696" s="1"/>
  <c r="R1695" s="1"/>
  <c r="R1694" s="1"/>
  <c r="R1693" s="1"/>
  <c r="R1692" s="1"/>
  <c r="R1691" s="1"/>
  <c r="R1690" s="1"/>
  <c r="R1689" s="1"/>
  <c r="R1688" s="1"/>
  <c r="R1687" s="1"/>
  <c r="R1686" s="1"/>
  <c r="R1685" s="1"/>
  <c r="R1684" s="1"/>
  <c r="R1683" s="1"/>
  <c r="R1682" s="1"/>
  <c r="R1681" s="1"/>
  <c r="R1680" s="1"/>
  <c r="R1679" s="1"/>
  <c r="R1678" s="1"/>
  <c r="R1677" s="1"/>
  <c r="R1676" s="1"/>
  <c r="R1675" s="1"/>
  <c r="R1674" s="1"/>
  <c r="R1673" s="1"/>
  <c r="R1672" s="1"/>
  <c r="R1671" s="1"/>
  <c r="R1670" s="1"/>
  <c r="R1669" s="1"/>
  <c r="R1668" s="1"/>
  <c r="R1667" s="1"/>
  <c r="R1666" s="1"/>
  <c r="R1665" s="1"/>
  <c r="R1664" s="1"/>
  <c r="R1663" s="1"/>
  <c r="R1662" s="1"/>
  <c r="R1661" s="1"/>
  <c r="R1660" s="1"/>
  <c r="R1659" s="1"/>
  <c r="R1658" s="1"/>
  <c r="R1657" s="1"/>
  <c r="R1656" s="1"/>
  <c r="R1655" s="1"/>
  <c r="R1654" s="1"/>
  <c r="R1653" s="1"/>
  <c r="R1652" s="1"/>
  <c r="R1651" s="1"/>
  <c r="R1650" s="1"/>
  <c r="R1649" s="1"/>
  <c r="R1648" s="1"/>
  <c r="R1647" s="1"/>
  <c r="R1646" s="1"/>
  <c r="R1645" s="1"/>
  <c r="R1644" s="1"/>
  <c r="R1643" s="1"/>
  <c r="R1642" s="1"/>
  <c r="R1641" s="1"/>
  <c r="R1640" s="1"/>
  <c r="R1639" s="1"/>
  <c r="R1638" s="1"/>
  <c r="R1637" s="1"/>
  <c r="R1636" s="1"/>
  <c r="R1635" s="1"/>
  <c r="R1634" s="1"/>
  <c r="R1633" s="1"/>
  <c r="R1632" s="1"/>
  <c r="R1631" s="1"/>
  <c r="R1630" s="1"/>
  <c r="R1629" s="1"/>
  <c r="R1628" s="1"/>
  <c r="R1627" s="1"/>
  <c r="R1626" s="1"/>
  <c r="R1625" s="1"/>
  <c r="R1624" s="1"/>
  <c r="R1623" s="1"/>
  <c r="R1622" s="1"/>
  <c r="R1621" s="1"/>
  <c r="R1620" s="1"/>
  <c r="R1619" s="1"/>
  <c r="I1703"/>
  <c r="H1461"/>
  <c r="F1462"/>
  <c r="J1443"/>
  <c r="L1443" s="1"/>
  <c r="L1444"/>
  <c r="J1383"/>
  <c r="L1384"/>
  <c r="A1514"/>
  <c r="B1515"/>
  <c r="C1515"/>
  <c r="F1745"/>
  <c r="H1746"/>
  <c r="F1746" s="1"/>
  <c r="J1746" s="1"/>
  <c r="F1473"/>
  <c r="H1474"/>
  <c r="F1734"/>
  <c r="H1733"/>
  <c r="F1196"/>
  <c r="H1197"/>
  <c r="BM1048"/>
  <c r="BA1049"/>
  <c r="BM1020"/>
  <c r="BA1021"/>
  <c r="F971"/>
  <c r="I971"/>
  <c r="K971" s="1"/>
  <c r="H972"/>
  <c r="J971"/>
  <c r="L971" s="1"/>
  <c r="A1524"/>
  <c r="B1523"/>
  <c r="C1523"/>
  <c r="BM767"/>
  <c r="BA768"/>
  <c r="H1527" l="1"/>
  <c r="F1526"/>
  <c r="R1739"/>
  <c r="I1740"/>
  <c r="F1474"/>
  <c r="H1475"/>
  <c r="A1513"/>
  <c r="B1514"/>
  <c r="C1514"/>
  <c r="J1382"/>
  <c r="L1383"/>
  <c r="H1460"/>
  <c r="F1461"/>
  <c r="BB1021"/>
  <c r="BC1021" s="1"/>
  <c r="BD1021" s="1"/>
  <c r="BE1021" s="1"/>
  <c r="BF1021" s="1"/>
  <c r="BG1021" s="1"/>
  <c r="BH1021" s="1"/>
  <c r="BI1021" s="1"/>
  <c r="BJ1021" s="1"/>
  <c r="BK1021" s="1"/>
  <c r="BL1021" s="1"/>
  <c r="AZ1022" s="1"/>
  <c r="BN1020"/>
  <c r="BB1049"/>
  <c r="BC1049" s="1"/>
  <c r="BD1049" s="1"/>
  <c r="BE1049" s="1"/>
  <c r="BF1049" s="1"/>
  <c r="BG1049" s="1"/>
  <c r="BH1049" s="1"/>
  <c r="BI1049" s="1"/>
  <c r="BJ1049" s="1"/>
  <c r="BK1049" s="1"/>
  <c r="BL1049" s="1"/>
  <c r="AZ1050" s="1"/>
  <c r="BN1048"/>
  <c r="F1197"/>
  <c r="H1198"/>
  <c r="F1733"/>
  <c r="H1732"/>
  <c r="BN767"/>
  <c r="BB768"/>
  <c r="BC768" s="1"/>
  <c r="BD768" s="1"/>
  <c r="BE768" s="1"/>
  <c r="BF768" s="1"/>
  <c r="BG768" s="1"/>
  <c r="BH768" s="1"/>
  <c r="BI768" s="1"/>
  <c r="BJ768" s="1"/>
  <c r="BK768" s="1"/>
  <c r="BL768" s="1"/>
  <c r="AZ769" s="1"/>
  <c r="A1525"/>
  <c r="B1524"/>
  <c r="C1524"/>
  <c r="F972"/>
  <c r="I972"/>
  <c r="K972" s="1"/>
  <c r="H973"/>
  <c r="J972"/>
  <c r="L972" s="1"/>
  <c r="R1703"/>
  <c r="I1704"/>
  <c r="F1527" l="1"/>
  <c r="H1528"/>
  <c r="R1740"/>
  <c r="I1741"/>
  <c r="F973"/>
  <c r="I973"/>
  <c r="K973" s="1"/>
  <c r="H974"/>
  <c r="J973"/>
  <c r="L973" s="1"/>
  <c r="BM768"/>
  <c r="BA769"/>
  <c r="A1732"/>
  <c r="F1732"/>
  <c r="J1732" s="1"/>
  <c r="F1198"/>
  <c r="H1199"/>
  <c r="A1512"/>
  <c r="B1513"/>
  <c r="C1513"/>
  <c r="R1704"/>
  <c r="I1705"/>
  <c r="A1526"/>
  <c r="B1525"/>
  <c r="C1525"/>
  <c r="BA1050"/>
  <c r="BM1049"/>
  <c r="BA1022"/>
  <c r="BM1021"/>
  <c r="H1459"/>
  <c r="F1460"/>
  <c r="J1381"/>
  <c r="L1382"/>
  <c r="H1476"/>
  <c r="F1475"/>
  <c r="I1742" l="1"/>
  <c r="R1741"/>
  <c r="F1528"/>
  <c r="H1529"/>
  <c r="F1476"/>
  <c r="H1477"/>
  <c r="J1380"/>
  <c r="L1381"/>
  <c r="H1458"/>
  <c r="F1459"/>
  <c r="BN1021"/>
  <c r="BB1022"/>
  <c r="BC1022" s="1"/>
  <c r="BD1022" s="1"/>
  <c r="BE1022" s="1"/>
  <c r="BF1022" s="1"/>
  <c r="BG1022" s="1"/>
  <c r="BH1022" s="1"/>
  <c r="BI1022" s="1"/>
  <c r="BJ1022" s="1"/>
  <c r="BK1022" s="1"/>
  <c r="BL1022" s="1"/>
  <c r="AZ1023" s="1"/>
  <c r="BN1049"/>
  <c r="BB1050"/>
  <c r="BC1050" s="1"/>
  <c r="BD1050" s="1"/>
  <c r="BE1050" s="1"/>
  <c r="BF1050" s="1"/>
  <c r="BG1050" s="1"/>
  <c r="BH1050" s="1"/>
  <c r="BI1050" s="1"/>
  <c r="BJ1050" s="1"/>
  <c r="BK1050" s="1"/>
  <c r="BL1050" s="1"/>
  <c r="AZ1051" s="1"/>
  <c r="R1705"/>
  <c r="I1706"/>
  <c r="A1511"/>
  <c r="B1512"/>
  <c r="C1512"/>
  <c r="A1733"/>
  <c r="C1732"/>
  <c r="B1732"/>
  <c r="F974"/>
  <c r="I974"/>
  <c r="K974" s="1"/>
  <c r="H975"/>
  <c r="J974"/>
  <c r="L974" s="1"/>
  <c r="A1527"/>
  <c r="B1526"/>
  <c r="C1526"/>
  <c r="F1199"/>
  <c r="H1200"/>
  <c r="BN768"/>
  <c r="BB769"/>
  <c r="BC769" s="1"/>
  <c r="BD769" s="1"/>
  <c r="BE769" s="1"/>
  <c r="BF769" s="1"/>
  <c r="BG769" s="1"/>
  <c r="BH769" s="1"/>
  <c r="BI769" s="1"/>
  <c r="BJ769" s="1"/>
  <c r="BK769" s="1"/>
  <c r="BL769" s="1"/>
  <c r="AZ770" s="1"/>
  <c r="I1743" l="1"/>
  <c r="R1742"/>
  <c r="H1530"/>
  <c r="F1529"/>
  <c r="BM769"/>
  <c r="BA770"/>
  <c r="H1201"/>
  <c r="F1200"/>
  <c r="A1528"/>
  <c r="B1527"/>
  <c r="C1527"/>
  <c r="F975"/>
  <c r="I975"/>
  <c r="K975" s="1"/>
  <c r="H976"/>
  <c r="J975"/>
  <c r="L975" s="1"/>
  <c r="A1510"/>
  <c r="B1511"/>
  <c r="C1511"/>
  <c r="H1457"/>
  <c r="F1458"/>
  <c r="J1379"/>
  <c r="L1380"/>
  <c r="A1734"/>
  <c r="C1733"/>
  <c r="B1733"/>
  <c r="R1706"/>
  <c r="I1707"/>
  <c r="BM1050"/>
  <c r="BA1051"/>
  <c r="BM1022"/>
  <c r="BA1023"/>
  <c r="F1477"/>
  <c r="H1478"/>
  <c r="H1531" l="1"/>
  <c r="F1530"/>
  <c r="R1743"/>
  <c r="I1744"/>
  <c r="F1478"/>
  <c r="H1479"/>
  <c r="BB1023"/>
  <c r="BC1023" s="1"/>
  <c r="BD1023" s="1"/>
  <c r="BE1023" s="1"/>
  <c r="BF1023" s="1"/>
  <c r="BG1023" s="1"/>
  <c r="BH1023" s="1"/>
  <c r="BI1023" s="1"/>
  <c r="BJ1023" s="1"/>
  <c r="BK1023" s="1"/>
  <c r="BL1023" s="1"/>
  <c r="AZ1024" s="1"/>
  <c r="BN1022"/>
  <c r="BN1050"/>
  <c r="BB1051"/>
  <c r="BC1051" s="1"/>
  <c r="BD1051" s="1"/>
  <c r="BE1051" s="1"/>
  <c r="BF1051" s="1"/>
  <c r="BG1051" s="1"/>
  <c r="BH1051" s="1"/>
  <c r="BI1051" s="1"/>
  <c r="BJ1051" s="1"/>
  <c r="BK1051" s="1"/>
  <c r="BL1051" s="1"/>
  <c r="AZ1052" s="1"/>
  <c r="R1707"/>
  <c r="I1708"/>
  <c r="A1735"/>
  <c r="C1734"/>
  <c r="B1734"/>
  <c r="J1378"/>
  <c r="L1379"/>
  <c r="F1457"/>
  <c r="H1456"/>
  <c r="A1529"/>
  <c r="B1528"/>
  <c r="C1528"/>
  <c r="F1201"/>
  <c r="H1202"/>
  <c r="A1509"/>
  <c r="B1510"/>
  <c r="C1510"/>
  <c r="F976"/>
  <c r="I976"/>
  <c r="K976" s="1"/>
  <c r="H977"/>
  <c r="J976"/>
  <c r="L976" s="1"/>
  <c r="BN769"/>
  <c r="BB770"/>
  <c r="BC770" s="1"/>
  <c r="BD770" s="1"/>
  <c r="BE770" s="1"/>
  <c r="BF770" s="1"/>
  <c r="BG770" s="1"/>
  <c r="BH770" s="1"/>
  <c r="BI770" s="1"/>
  <c r="BJ770" s="1"/>
  <c r="BK770" s="1"/>
  <c r="BL770" s="1"/>
  <c r="AZ771" s="1"/>
  <c r="F1531" l="1"/>
  <c r="H1532"/>
  <c r="R1744"/>
  <c r="I1745"/>
  <c r="BM770"/>
  <c r="BA771"/>
  <c r="A1508"/>
  <c r="B1509"/>
  <c r="C1509"/>
  <c r="F1456"/>
  <c r="H1455"/>
  <c r="A1736"/>
  <c r="C1735"/>
  <c r="B1735"/>
  <c r="BA1024"/>
  <c r="BM1023"/>
  <c r="F977"/>
  <c r="I977"/>
  <c r="K977" s="1"/>
  <c r="H978"/>
  <c r="J977"/>
  <c r="L977" s="1"/>
  <c r="H1203"/>
  <c r="F1202"/>
  <c r="A1530"/>
  <c r="B1529"/>
  <c r="C1529"/>
  <c r="J1377"/>
  <c r="L1378"/>
  <c r="R1708"/>
  <c r="I1709"/>
  <c r="BM1051"/>
  <c r="BA1052"/>
  <c r="H1480"/>
  <c r="F1479"/>
  <c r="I1746" l="1"/>
  <c r="R1746" s="1"/>
  <c r="R1745"/>
  <c r="F1532"/>
  <c r="H1533"/>
  <c r="H1481"/>
  <c r="F1480"/>
  <c r="J1376"/>
  <c r="L1377"/>
  <c r="J978"/>
  <c r="L978" s="1"/>
  <c r="I978"/>
  <c r="K978" s="1"/>
  <c r="H979"/>
  <c r="F978"/>
  <c r="A1737"/>
  <c r="C1736"/>
  <c r="B1736"/>
  <c r="BN770"/>
  <c r="BB771"/>
  <c r="BC771" s="1"/>
  <c r="BD771" s="1"/>
  <c r="BE771" s="1"/>
  <c r="BF771" s="1"/>
  <c r="BG771" s="1"/>
  <c r="BH771" s="1"/>
  <c r="BI771" s="1"/>
  <c r="BJ771" s="1"/>
  <c r="BK771" s="1"/>
  <c r="BL771" s="1"/>
  <c r="AZ772" s="1"/>
  <c r="BB1052"/>
  <c r="BC1052" s="1"/>
  <c r="BD1052" s="1"/>
  <c r="BE1052" s="1"/>
  <c r="BF1052" s="1"/>
  <c r="BG1052" s="1"/>
  <c r="BH1052" s="1"/>
  <c r="BI1052" s="1"/>
  <c r="BJ1052" s="1"/>
  <c r="BK1052" s="1"/>
  <c r="BL1052" s="1"/>
  <c r="AZ1053" s="1"/>
  <c r="BN1051"/>
  <c r="R1709"/>
  <c r="I1710"/>
  <c r="A1531"/>
  <c r="B1530"/>
  <c r="C1530"/>
  <c r="F1203"/>
  <c r="H1204"/>
  <c r="BN1023"/>
  <c r="BB1024"/>
  <c r="BC1024" s="1"/>
  <c r="BD1024" s="1"/>
  <c r="BE1024" s="1"/>
  <c r="BF1024" s="1"/>
  <c r="BG1024" s="1"/>
  <c r="BH1024" s="1"/>
  <c r="BI1024" s="1"/>
  <c r="BJ1024" s="1"/>
  <c r="BK1024" s="1"/>
  <c r="BL1024" s="1"/>
  <c r="AZ1025" s="1"/>
  <c r="F1455"/>
  <c r="H1454"/>
  <c r="H1387"/>
  <c r="H1447"/>
  <c r="A1507"/>
  <c r="B1508"/>
  <c r="C1508"/>
  <c r="F1533" l="1"/>
  <c r="H1534"/>
  <c r="H1446"/>
  <c r="F1447"/>
  <c r="H1453"/>
  <c r="F1454"/>
  <c r="BM1024"/>
  <c r="BA1025"/>
  <c r="F1204"/>
  <c r="H1205"/>
  <c r="R1710"/>
  <c r="I1711"/>
  <c r="BM771"/>
  <c r="BA772"/>
  <c r="A1738"/>
  <c r="C1737"/>
  <c r="B1737"/>
  <c r="F979"/>
  <c r="I979"/>
  <c r="K979" s="1"/>
  <c r="J979"/>
  <c r="L979" s="1"/>
  <c r="H980"/>
  <c r="J1375"/>
  <c r="L1376"/>
  <c r="AM1481"/>
  <c r="H1482"/>
  <c r="F1481"/>
  <c r="X1481"/>
  <c r="X1482" s="1"/>
  <c r="X1483" s="1"/>
  <c r="X1484" s="1"/>
  <c r="X1485" s="1"/>
  <c r="X1486" s="1"/>
  <c r="X1487" s="1"/>
  <c r="X1488" s="1"/>
  <c r="X1489" s="1"/>
  <c r="X1490" s="1"/>
  <c r="X1491" s="1"/>
  <c r="X1492" s="1"/>
  <c r="X1493" s="1"/>
  <c r="X1494" s="1"/>
  <c r="X1495" s="1"/>
  <c r="X1496" s="1"/>
  <c r="X1497" s="1"/>
  <c r="X1498" s="1"/>
  <c r="X1499" s="1"/>
  <c r="X1500" s="1"/>
  <c r="X1501" s="1"/>
  <c r="X1502" s="1"/>
  <c r="X1503" s="1"/>
  <c r="X1504" s="1"/>
  <c r="X1505" s="1"/>
  <c r="X1506" s="1"/>
  <c r="X1507" s="1"/>
  <c r="X1508" s="1"/>
  <c r="X1509" s="1"/>
  <c r="X1510" s="1"/>
  <c r="X1511" s="1"/>
  <c r="X1512" s="1"/>
  <c r="X1513" s="1"/>
  <c r="X1514" s="1"/>
  <c r="X1515" s="1"/>
  <c r="X1516" s="1"/>
  <c r="X1517" s="1"/>
  <c r="X1518" s="1"/>
  <c r="X1519" s="1"/>
  <c r="X1520" s="1"/>
  <c r="X1521" s="1"/>
  <c r="X1522" s="1"/>
  <c r="X1523" s="1"/>
  <c r="X1524" s="1"/>
  <c r="X1525" s="1"/>
  <c r="X1526" s="1"/>
  <c r="A1506"/>
  <c r="B1507"/>
  <c r="C1507"/>
  <c r="H1386"/>
  <c r="H1388"/>
  <c r="F1387"/>
  <c r="A1532"/>
  <c r="B1531"/>
  <c r="C1531"/>
  <c r="BA1053"/>
  <c r="BM1052"/>
  <c r="H1535" l="1"/>
  <c r="F1534"/>
  <c r="BN1052"/>
  <c r="BB1053"/>
  <c r="BC1053" s="1"/>
  <c r="BD1053" s="1"/>
  <c r="BE1053" s="1"/>
  <c r="BF1053" s="1"/>
  <c r="BG1053" s="1"/>
  <c r="BH1053" s="1"/>
  <c r="BI1053" s="1"/>
  <c r="BJ1053" s="1"/>
  <c r="BK1053" s="1"/>
  <c r="BL1053" s="1"/>
  <c r="AZ1054" s="1"/>
  <c r="F1388"/>
  <c r="I1388"/>
  <c r="H1389"/>
  <c r="A1505"/>
  <c r="B1506"/>
  <c r="C1506"/>
  <c r="F980"/>
  <c r="I980"/>
  <c r="K980" s="1"/>
  <c r="H981"/>
  <c r="J980"/>
  <c r="L980" s="1"/>
  <c r="A1739"/>
  <c r="C1738"/>
  <c r="B1738"/>
  <c r="H1206"/>
  <c r="F1205"/>
  <c r="H1452"/>
  <c r="F1453"/>
  <c r="AM1467"/>
  <c r="AM963"/>
  <c r="AM1194"/>
  <c r="AM1187"/>
  <c r="AM970"/>
  <c r="AM1474"/>
  <c r="AM1460"/>
  <c r="AM1201"/>
  <c r="AM977"/>
  <c r="F1446"/>
  <c r="AM1446"/>
  <c r="H1445"/>
  <c r="A1533"/>
  <c r="B1532"/>
  <c r="C1532"/>
  <c r="H1385"/>
  <c r="F1386"/>
  <c r="H1483"/>
  <c r="F1482"/>
  <c r="J1374"/>
  <c r="L1375"/>
  <c r="BN771"/>
  <c r="BB772"/>
  <c r="BC772" s="1"/>
  <c r="BD772" s="1"/>
  <c r="BE772" s="1"/>
  <c r="BF772" s="1"/>
  <c r="BG772" s="1"/>
  <c r="BH772" s="1"/>
  <c r="BI772" s="1"/>
  <c r="BJ772" s="1"/>
  <c r="BK772" s="1"/>
  <c r="BL772" s="1"/>
  <c r="AZ773" s="1"/>
  <c r="R1711"/>
  <c r="I1712"/>
  <c r="BN1024"/>
  <c r="BB1025"/>
  <c r="BC1025" s="1"/>
  <c r="BD1025" s="1"/>
  <c r="BE1025" s="1"/>
  <c r="BF1025" s="1"/>
  <c r="BG1025" s="1"/>
  <c r="BH1025" s="1"/>
  <c r="BI1025" s="1"/>
  <c r="BJ1025" s="1"/>
  <c r="BK1025" s="1"/>
  <c r="BL1025" s="1"/>
  <c r="AZ1026" s="1"/>
  <c r="F1535" l="1"/>
  <c r="H1536"/>
  <c r="BM772"/>
  <c r="BA773"/>
  <c r="J1373"/>
  <c r="L1374"/>
  <c r="H1484"/>
  <c r="F1483"/>
  <c r="H1384"/>
  <c r="F1385"/>
  <c r="H1444"/>
  <c r="F1445"/>
  <c r="A1740"/>
  <c r="C1739"/>
  <c r="B1739"/>
  <c r="J981"/>
  <c r="L981" s="1"/>
  <c r="F981"/>
  <c r="I981"/>
  <c r="K981" s="1"/>
  <c r="H982"/>
  <c r="F1389"/>
  <c r="I1389"/>
  <c r="H1390"/>
  <c r="BM1025"/>
  <c r="BA1026"/>
  <c r="R1712"/>
  <c r="I1713"/>
  <c r="A1534"/>
  <c r="B1533"/>
  <c r="C1533"/>
  <c r="H1451"/>
  <c r="F1452"/>
  <c r="H1207"/>
  <c r="F1206"/>
  <c r="A1504"/>
  <c r="B1505"/>
  <c r="C1505"/>
  <c r="BM1053"/>
  <c r="BA1054"/>
  <c r="H1537" l="1"/>
  <c r="F1536"/>
  <c r="BN1053"/>
  <c r="BB1054"/>
  <c r="BC1054" s="1"/>
  <c r="BD1054" s="1"/>
  <c r="BE1054" s="1"/>
  <c r="BF1054" s="1"/>
  <c r="BG1054" s="1"/>
  <c r="BH1054" s="1"/>
  <c r="BI1054" s="1"/>
  <c r="BJ1054" s="1"/>
  <c r="BK1054" s="1"/>
  <c r="BL1054" s="1"/>
  <c r="AZ1055" s="1"/>
  <c r="A1535"/>
  <c r="B1534"/>
  <c r="C1534"/>
  <c r="F982"/>
  <c r="I982"/>
  <c r="K982" s="1"/>
  <c r="J982"/>
  <c r="L982" s="1"/>
  <c r="H983"/>
  <c r="A1741"/>
  <c r="C1740"/>
  <c r="B1740"/>
  <c r="H1443"/>
  <c r="F1444"/>
  <c r="H1383"/>
  <c r="F1384"/>
  <c r="F1484"/>
  <c r="H1485"/>
  <c r="J1372"/>
  <c r="L1373"/>
  <c r="A1503"/>
  <c r="B1504"/>
  <c r="C1504"/>
  <c r="H1208"/>
  <c r="F1207"/>
  <c r="H1450"/>
  <c r="F1451"/>
  <c r="R1713"/>
  <c r="I1714"/>
  <c r="BB1026"/>
  <c r="BC1026" s="1"/>
  <c r="BD1026" s="1"/>
  <c r="BE1026" s="1"/>
  <c r="BF1026" s="1"/>
  <c r="BG1026" s="1"/>
  <c r="BH1026" s="1"/>
  <c r="BI1026" s="1"/>
  <c r="BJ1026" s="1"/>
  <c r="BK1026" s="1"/>
  <c r="BL1026" s="1"/>
  <c r="AZ1027" s="1"/>
  <c r="BN1025"/>
  <c r="J1390"/>
  <c r="F1390"/>
  <c r="I1390"/>
  <c r="K1390" s="1"/>
  <c r="K1389" s="1"/>
  <c r="K1388" s="1"/>
  <c r="AM1390"/>
  <c r="H1391"/>
  <c r="BN772"/>
  <c r="BB773"/>
  <c r="BC773" s="1"/>
  <c r="BD773" s="1"/>
  <c r="BE773" s="1"/>
  <c r="BF773" s="1"/>
  <c r="BG773" s="1"/>
  <c r="BH773" s="1"/>
  <c r="BI773" s="1"/>
  <c r="BJ773" s="1"/>
  <c r="BK773" s="1"/>
  <c r="BL773" s="1"/>
  <c r="AZ774" s="1"/>
  <c r="H1048" l="1"/>
  <c r="H1538"/>
  <c r="F1537"/>
  <c r="BA1027"/>
  <c r="BM1026"/>
  <c r="H1449"/>
  <c r="F1450"/>
  <c r="H1209"/>
  <c r="F1208"/>
  <c r="BM773"/>
  <c r="BA774"/>
  <c r="F1391"/>
  <c r="I1391"/>
  <c r="K1391" s="1"/>
  <c r="H1392"/>
  <c r="J1391"/>
  <c r="L1391" s="1"/>
  <c r="R1714"/>
  <c r="I1715"/>
  <c r="A1502"/>
  <c r="B1503"/>
  <c r="C1503"/>
  <c r="J1371"/>
  <c r="L1372"/>
  <c r="AM1383"/>
  <c r="H1382"/>
  <c r="F1383"/>
  <c r="F1443"/>
  <c r="O1443"/>
  <c r="O1444" s="1"/>
  <c r="F983"/>
  <c r="I983"/>
  <c r="K983" s="1"/>
  <c r="J983"/>
  <c r="L983" s="1"/>
  <c r="H984"/>
  <c r="AN1383" s="1"/>
  <c r="A1536"/>
  <c r="B1535"/>
  <c r="C1535"/>
  <c r="J1389"/>
  <c r="L1390"/>
  <c r="F1485"/>
  <c r="H1486"/>
  <c r="A1742"/>
  <c r="C1741"/>
  <c r="B1741"/>
  <c r="BM1054"/>
  <c r="BA1055"/>
  <c r="I1048" l="1"/>
  <c r="K1048" s="1"/>
  <c r="K1049" s="1"/>
  <c r="K1050" s="1"/>
  <c r="K1051" s="1"/>
  <c r="K1052" s="1"/>
  <c r="K1053" s="1"/>
  <c r="K1054" s="1"/>
  <c r="H1049"/>
  <c r="F1048"/>
  <c r="J1048"/>
  <c r="H1539"/>
  <c r="F1538"/>
  <c r="A1743"/>
  <c r="C1742"/>
  <c r="B1742"/>
  <c r="J1388"/>
  <c r="L1388" s="1"/>
  <c r="L1389"/>
  <c r="F984"/>
  <c r="I984"/>
  <c r="K984" s="1"/>
  <c r="AM984"/>
  <c r="J984"/>
  <c r="L984" s="1"/>
  <c r="AN984"/>
  <c r="H985"/>
  <c r="AN1467"/>
  <c r="AN1187"/>
  <c r="AN1194"/>
  <c r="AN1474"/>
  <c r="AN1460"/>
  <c r="AN1201"/>
  <c r="AN1481"/>
  <c r="AN1446"/>
  <c r="AN1453"/>
  <c r="AN1390"/>
  <c r="A1501"/>
  <c r="B1502"/>
  <c r="C1502"/>
  <c r="J1392"/>
  <c r="L1392" s="1"/>
  <c r="F1392"/>
  <c r="I1392"/>
  <c r="K1392" s="1"/>
  <c r="H1393"/>
  <c r="H1210"/>
  <c r="F1209"/>
  <c r="F1449"/>
  <c r="H1448"/>
  <c r="F1448" s="1"/>
  <c r="BN1026"/>
  <c r="BB1027"/>
  <c r="BC1027" s="1"/>
  <c r="BD1027" s="1"/>
  <c r="BE1027" s="1"/>
  <c r="BF1027" s="1"/>
  <c r="BG1027" s="1"/>
  <c r="BH1027" s="1"/>
  <c r="BI1027" s="1"/>
  <c r="BJ1027" s="1"/>
  <c r="BK1027" s="1"/>
  <c r="BL1027" s="1"/>
  <c r="AZ1028" s="1"/>
  <c r="BB1055"/>
  <c r="BC1055" s="1"/>
  <c r="BD1055" s="1"/>
  <c r="BE1055" s="1"/>
  <c r="BF1055" s="1"/>
  <c r="BG1055" s="1"/>
  <c r="BH1055" s="1"/>
  <c r="BI1055" s="1"/>
  <c r="BJ1055" s="1"/>
  <c r="BK1055" s="1"/>
  <c r="BL1055" s="1"/>
  <c r="AZ1056" s="1"/>
  <c r="BN1054"/>
  <c r="F1486"/>
  <c r="H1487"/>
  <c r="A1537"/>
  <c r="B1536"/>
  <c r="C1536"/>
  <c r="F1382"/>
  <c r="H1381"/>
  <c r="J1370"/>
  <c r="L1371"/>
  <c r="R1715"/>
  <c r="I1716"/>
  <c r="BN773"/>
  <c r="BB774"/>
  <c r="BC774" s="1"/>
  <c r="BD774" s="1"/>
  <c r="BE774" s="1"/>
  <c r="BF774" s="1"/>
  <c r="BG774" s="1"/>
  <c r="BH774" s="1"/>
  <c r="BI774" s="1"/>
  <c r="BJ774" s="1"/>
  <c r="BK774" s="1"/>
  <c r="BL774" s="1"/>
  <c r="AZ775" s="1"/>
  <c r="H1540" l="1"/>
  <c r="F1539"/>
  <c r="J1049"/>
  <c r="L1048"/>
  <c r="F1049"/>
  <c r="H1050"/>
  <c r="I1049"/>
  <c r="BM774"/>
  <c r="BA775"/>
  <c r="J1369"/>
  <c r="L1370"/>
  <c r="H1488"/>
  <c r="F1487"/>
  <c r="BA1056"/>
  <c r="BM1055"/>
  <c r="H1211"/>
  <c r="F1210"/>
  <c r="F985"/>
  <c r="I985"/>
  <c r="K985" s="1"/>
  <c r="H986"/>
  <c r="J985"/>
  <c r="L985" s="1"/>
  <c r="A1744"/>
  <c r="C1743"/>
  <c r="B1743"/>
  <c r="R1716"/>
  <c r="I1717"/>
  <c r="H1380"/>
  <c r="F1381"/>
  <c r="A1538"/>
  <c r="B1537"/>
  <c r="C1537"/>
  <c r="BM1027"/>
  <c r="BA1028"/>
  <c r="F1393"/>
  <c r="I1393"/>
  <c r="K1393" s="1"/>
  <c r="H1394"/>
  <c r="J1393"/>
  <c r="L1393" s="1"/>
  <c r="A1500"/>
  <c r="B1501"/>
  <c r="C1501"/>
  <c r="J1050" l="1"/>
  <c r="L1049"/>
  <c r="H1541"/>
  <c r="F1540"/>
  <c r="I1050"/>
  <c r="F1050"/>
  <c r="H1051"/>
  <c r="BB1028"/>
  <c r="BC1028" s="1"/>
  <c r="BD1028" s="1"/>
  <c r="BE1028" s="1"/>
  <c r="BF1028" s="1"/>
  <c r="BG1028" s="1"/>
  <c r="BH1028" s="1"/>
  <c r="BI1028" s="1"/>
  <c r="BJ1028" s="1"/>
  <c r="BK1028" s="1"/>
  <c r="BL1028" s="1"/>
  <c r="AZ1029" s="1"/>
  <c r="BN1027"/>
  <c r="A1539"/>
  <c r="B1538"/>
  <c r="C1538"/>
  <c r="H1379"/>
  <c r="F1380"/>
  <c r="AM1488"/>
  <c r="H1489"/>
  <c r="F1488"/>
  <c r="AN1488"/>
  <c r="J1368"/>
  <c r="L1369"/>
  <c r="A1499"/>
  <c r="B1500"/>
  <c r="C1500"/>
  <c r="J1394"/>
  <c r="L1394" s="1"/>
  <c r="H1395"/>
  <c r="F1394"/>
  <c r="I1394"/>
  <c r="K1394" s="1"/>
  <c r="R1717"/>
  <c r="I1718"/>
  <c r="A1745"/>
  <c r="C1744"/>
  <c r="B1744"/>
  <c r="J986"/>
  <c r="L986" s="1"/>
  <c r="F986"/>
  <c r="I986"/>
  <c r="K986" s="1"/>
  <c r="H987"/>
  <c r="H1212"/>
  <c r="F1211"/>
  <c r="BN1055"/>
  <c r="BB1056"/>
  <c r="BC1056" s="1"/>
  <c r="BD1056" s="1"/>
  <c r="BE1056" s="1"/>
  <c r="BF1056" s="1"/>
  <c r="BG1056" s="1"/>
  <c r="BH1056" s="1"/>
  <c r="BI1056" s="1"/>
  <c r="BJ1056" s="1"/>
  <c r="BK1056" s="1"/>
  <c r="BL1056" s="1"/>
  <c r="AZ1057" s="1"/>
  <c r="BN774"/>
  <c r="BB775"/>
  <c r="BC775" s="1"/>
  <c r="BD775" s="1"/>
  <c r="BE775" s="1"/>
  <c r="BF775" s="1"/>
  <c r="BG775" s="1"/>
  <c r="BH775" s="1"/>
  <c r="BI775" s="1"/>
  <c r="BJ775" s="1"/>
  <c r="BK775" s="1"/>
  <c r="BL775" s="1"/>
  <c r="AZ776" s="1"/>
  <c r="F1051" l="1"/>
  <c r="H1052"/>
  <c r="I1051"/>
  <c r="H1542"/>
  <c r="F1541"/>
  <c r="L1050"/>
  <c r="J1051"/>
  <c r="BM775"/>
  <c r="BA776"/>
  <c r="H1213"/>
  <c r="F1212"/>
  <c r="R1718"/>
  <c r="I1719"/>
  <c r="J1395"/>
  <c r="L1395" s="1"/>
  <c r="F1395"/>
  <c r="I1395"/>
  <c r="K1395" s="1"/>
  <c r="H1396"/>
  <c r="A1498"/>
  <c r="B1499"/>
  <c r="C1499"/>
  <c r="J1367"/>
  <c r="L1368"/>
  <c r="H1490"/>
  <c r="F1489"/>
  <c r="A1540"/>
  <c r="B1539"/>
  <c r="C1539"/>
  <c r="BA1029"/>
  <c r="BM1028"/>
  <c r="BM1056"/>
  <c r="BA1057"/>
  <c r="F987"/>
  <c r="I987"/>
  <c r="K987" s="1"/>
  <c r="J987"/>
  <c r="L987" s="1"/>
  <c r="H988"/>
  <c r="A1746"/>
  <c r="C1745"/>
  <c r="B1745"/>
  <c r="H1378"/>
  <c r="F1379"/>
  <c r="J1052" l="1"/>
  <c r="L1051"/>
  <c r="H1543"/>
  <c r="F1542"/>
  <c r="I1052"/>
  <c r="F1052"/>
  <c r="H1053"/>
  <c r="F988"/>
  <c r="I988"/>
  <c r="K988" s="1"/>
  <c r="H989"/>
  <c r="J988"/>
  <c r="L988" s="1"/>
  <c r="BN1056"/>
  <c r="BB1057"/>
  <c r="BC1057" s="1"/>
  <c r="BD1057" s="1"/>
  <c r="BE1057" s="1"/>
  <c r="BF1057" s="1"/>
  <c r="BG1057" s="1"/>
  <c r="BH1057" s="1"/>
  <c r="BI1057" s="1"/>
  <c r="BJ1057" s="1"/>
  <c r="BK1057" s="1"/>
  <c r="BL1057" s="1"/>
  <c r="AZ1058" s="1"/>
  <c r="H1377"/>
  <c r="F1378"/>
  <c r="C1746"/>
  <c r="B1746"/>
  <c r="BN1028"/>
  <c r="BB1029"/>
  <c r="BC1029" s="1"/>
  <c r="BD1029" s="1"/>
  <c r="BE1029" s="1"/>
  <c r="BF1029" s="1"/>
  <c r="BG1029" s="1"/>
  <c r="BH1029" s="1"/>
  <c r="BI1029" s="1"/>
  <c r="BJ1029" s="1"/>
  <c r="BK1029" s="1"/>
  <c r="BL1029" s="1"/>
  <c r="AZ1030" s="1"/>
  <c r="A1497"/>
  <c r="B1498"/>
  <c r="C1498"/>
  <c r="H1214"/>
  <c r="F1213"/>
  <c r="A1541"/>
  <c r="B1540"/>
  <c r="C1540"/>
  <c r="H1491"/>
  <c r="F1490"/>
  <c r="J1366"/>
  <c r="L1367"/>
  <c r="F1396"/>
  <c r="I1396"/>
  <c r="K1396" s="1"/>
  <c r="H1397"/>
  <c r="J1396"/>
  <c r="L1396" s="1"/>
  <c r="R1719"/>
  <c r="I1720"/>
  <c r="BN775"/>
  <c r="BB776"/>
  <c r="BC776" s="1"/>
  <c r="BD776" s="1"/>
  <c r="BE776" s="1"/>
  <c r="BF776" s="1"/>
  <c r="BG776" s="1"/>
  <c r="BH776" s="1"/>
  <c r="BI776" s="1"/>
  <c r="BJ776" s="1"/>
  <c r="BK776" s="1"/>
  <c r="BL776" s="1"/>
  <c r="AZ777" s="1"/>
  <c r="I1053" l="1"/>
  <c r="F1053"/>
  <c r="H1054"/>
  <c r="H1544"/>
  <c r="F1543"/>
  <c r="J1053"/>
  <c r="L1052"/>
  <c r="J1397"/>
  <c r="L1397" s="1"/>
  <c r="AN1397"/>
  <c r="F1397"/>
  <c r="I1397"/>
  <c r="K1397" s="1"/>
  <c r="AM1397"/>
  <c r="H1398"/>
  <c r="J1365"/>
  <c r="L1366"/>
  <c r="H1492"/>
  <c r="F1491"/>
  <c r="A1496"/>
  <c r="B1497"/>
  <c r="C1497"/>
  <c r="H1376"/>
  <c r="F1377"/>
  <c r="J989"/>
  <c r="L989" s="1"/>
  <c r="F989"/>
  <c r="I989"/>
  <c r="K989" s="1"/>
  <c r="H990"/>
  <c r="BM776"/>
  <c r="BA777"/>
  <c r="R1720"/>
  <c r="I1721"/>
  <c r="A1542"/>
  <c r="B1541"/>
  <c r="C1541"/>
  <c r="H1215"/>
  <c r="F1214"/>
  <c r="BM1029"/>
  <c r="BA1030"/>
  <c r="BM1057"/>
  <c r="BA1058"/>
  <c r="F1054" l="1"/>
  <c r="AM1054"/>
  <c r="H1055"/>
  <c r="I1054"/>
  <c r="AN1054"/>
  <c r="J1054"/>
  <c r="L1054" s="1"/>
  <c r="L1053"/>
  <c r="H1545"/>
  <c r="F1544"/>
  <c r="H1216"/>
  <c r="F1215"/>
  <c r="R1721"/>
  <c r="I1722"/>
  <c r="BN776"/>
  <c r="BB777"/>
  <c r="BC777" s="1"/>
  <c r="BD777" s="1"/>
  <c r="BE777" s="1"/>
  <c r="BF777" s="1"/>
  <c r="BG777" s="1"/>
  <c r="BH777" s="1"/>
  <c r="BI777" s="1"/>
  <c r="BJ777" s="1"/>
  <c r="BK777" s="1"/>
  <c r="BL777" s="1"/>
  <c r="AZ778" s="1"/>
  <c r="F990"/>
  <c r="I990"/>
  <c r="K990" s="1"/>
  <c r="H991"/>
  <c r="J990"/>
  <c r="L990" s="1"/>
  <c r="A1495"/>
  <c r="B1496"/>
  <c r="C1496"/>
  <c r="F1492"/>
  <c r="H1493"/>
  <c r="J1364"/>
  <c r="L1365"/>
  <c r="BB1058"/>
  <c r="BC1058" s="1"/>
  <c r="BD1058" s="1"/>
  <c r="BE1058" s="1"/>
  <c r="BF1058" s="1"/>
  <c r="BG1058" s="1"/>
  <c r="BH1058" s="1"/>
  <c r="BI1058" s="1"/>
  <c r="BJ1058" s="1"/>
  <c r="BK1058" s="1"/>
  <c r="BL1058" s="1"/>
  <c r="AZ1059" s="1"/>
  <c r="BN1057"/>
  <c r="BB1030"/>
  <c r="BC1030" s="1"/>
  <c r="BD1030" s="1"/>
  <c r="BE1030" s="1"/>
  <c r="BF1030" s="1"/>
  <c r="BG1030" s="1"/>
  <c r="BH1030" s="1"/>
  <c r="BI1030" s="1"/>
  <c r="BJ1030" s="1"/>
  <c r="BK1030" s="1"/>
  <c r="BL1030" s="1"/>
  <c r="AZ1031" s="1"/>
  <c r="BN1029"/>
  <c r="A1543"/>
  <c r="B1542"/>
  <c r="C1542"/>
  <c r="H1375"/>
  <c r="F1376"/>
  <c r="AM1376"/>
  <c r="AN1376"/>
  <c r="F1398"/>
  <c r="I1398"/>
  <c r="K1398" s="1"/>
  <c r="H1399"/>
  <c r="J1398"/>
  <c r="L1398" s="1"/>
  <c r="I1055" l="1"/>
  <c r="K1055" s="1"/>
  <c r="J1055"/>
  <c r="L1055" s="1"/>
  <c r="F1055"/>
  <c r="H1056"/>
  <c r="H1546"/>
  <c r="F1545"/>
  <c r="J1399"/>
  <c r="L1399" s="1"/>
  <c r="F1399"/>
  <c r="I1399"/>
  <c r="K1399" s="1"/>
  <c r="H1400"/>
  <c r="H1374"/>
  <c r="F1375"/>
  <c r="F1493"/>
  <c r="H1494"/>
  <c r="A1494"/>
  <c r="B1495"/>
  <c r="C1495"/>
  <c r="J991"/>
  <c r="L991" s="1"/>
  <c r="AM991"/>
  <c r="H992"/>
  <c r="F991"/>
  <c r="I991"/>
  <c r="K991" s="1"/>
  <c r="AN991"/>
  <c r="H1217"/>
  <c r="F1216"/>
  <c r="A1544"/>
  <c r="B1543"/>
  <c r="C1543"/>
  <c r="BA1031"/>
  <c r="BM1030"/>
  <c r="BM1058"/>
  <c r="BA1059"/>
  <c r="J1363"/>
  <c r="L1364"/>
  <c r="BM777"/>
  <c r="BA778"/>
  <c r="R1722"/>
  <c r="I1723"/>
  <c r="H1547" l="1"/>
  <c r="F1546"/>
  <c r="J1056"/>
  <c r="L1056" s="1"/>
  <c r="I1056"/>
  <c r="K1056" s="1"/>
  <c r="F1056"/>
  <c r="H1057"/>
  <c r="R1723"/>
  <c r="I1724"/>
  <c r="J1362"/>
  <c r="L1363"/>
  <c r="BN1030"/>
  <c r="BB1031"/>
  <c r="BC1031" s="1"/>
  <c r="BD1031" s="1"/>
  <c r="BE1031" s="1"/>
  <c r="BF1031" s="1"/>
  <c r="BG1031" s="1"/>
  <c r="BH1031" s="1"/>
  <c r="BI1031" s="1"/>
  <c r="BJ1031" s="1"/>
  <c r="BK1031" s="1"/>
  <c r="BL1031" s="1"/>
  <c r="AZ1032" s="1"/>
  <c r="A1493"/>
  <c r="B1494"/>
  <c r="C1494"/>
  <c r="F1374"/>
  <c r="H1373"/>
  <c r="BN777"/>
  <c r="BB778"/>
  <c r="BC778" s="1"/>
  <c r="BD778" s="1"/>
  <c r="BE778" s="1"/>
  <c r="BF778" s="1"/>
  <c r="BG778" s="1"/>
  <c r="BH778" s="1"/>
  <c r="BI778" s="1"/>
  <c r="BJ778" s="1"/>
  <c r="BK778" s="1"/>
  <c r="BL778" s="1"/>
  <c r="AZ779" s="1"/>
  <c r="BN1058"/>
  <c r="BB1059"/>
  <c r="BC1059" s="1"/>
  <c r="BD1059" s="1"/>
  <c r="BE1059" s="1"/>
  <c r="BF1059" s="1"/>
  <c r="BG1059" s="1"/>
  <c r="BH1059" s="1"/>
  <c r="BI1059" s="1"/>
  <c r="BJ1059" s="1"/>
  <c r="BK1059" s="1"/>
  <c r="BL1059" s="1"/>
  <c r="AZ1060" s="1"/>
  <c r="A1545"/>
  <c r="B1544"/>
  <c r="C1544"/>
  <c r="H1218"/>
  <c r="F1217"/>
  <c r="J992"/>
  <c r="L992" s="1"/>
  <c r="F992"/>
  <c r="I992"/>
  <c r="K992" s="1"/>
  <c r="H993"/>
  <c r="F1494"/>
  <c r="H1495"/>
  <c r="F1400"/>
  <c r="I1400"/>
  <c r="K1400" s="1"/>
  <c r="H1401"/>
  <c r="J1400"/>
  <c r="L1400" s="1"/>
  <c r="H1548" l="1"/>
  <c r="F1547"/>
  <c r="F1057"/>
  <c r="J1057"/>
  <c r="L1057" s="1"/>
  <c r="I1057"/>
  <c r="K1057" s="1"/>
  <c r="H1058"/>
  <c r="J1401"/>
  <c r="L1401" s="1"/>
  <c r="H1402"/>
  <c r="F1401"/>
  <c r="I1401"/>
  <c r="K1401" s="1"/>
  <c r="H1219"/>
  <c r="F1218"/>
  <c r="BM1059"/>
  <c r="BA1060"/>
  <c r="BM778"/>
  <c r="BA779"/>
  <c r="H1372"/>
  <c r="F1373"/>
  <c r="A1492"/>
  <c r="B1493"/>
  <c r="C1493"/>
  <c r="J1361"/>
  <c r="L1362"/>
  <c r="F1495"/>
  <c r="AM1495"/>
  <c r="H1496"/>
  <c r="AN1495"/>
  <c r="F993"/>
  <c r="I993"/>
  <c r="K993" s="1"/>
  <c r="H994"/>
  <c r="J993"/>
  <c r="L993" s="1"/>
  <c r="A1546"/>
  <c r="B1545"/>
  <c r="C1545"/>
  <c r="BM1031"/>
  <c r="BA1032"/>
  <c r="R1724"/>
  <c r="E1724"/>
  <c r="E1723" s="1"/>
  <c r="E1722" s="1"/>
  <c r="E1721" s="1"/>
  <c r="E1720" s="1"/>
  <c r="E1719" s="1"/>
  <c r="E1718" s="1"/>
  <c r="E1717" s="1"/>
  <c r="E1716" s="1"/>
  <c r="E1715" s="1"/>
  <c r="E1714" s="1"/>
  <c r="E1713" s="1"/>
  <c r="E1712" s="1"/>
  <c r="E1711" s="1"/>
  <c r="E1710" s="1"/>
  <c r="E1709" s="1"/>
  <c r="E1708" s="1"/>
  <c r="E1707" s="1"/>
  <c r="E1706" s="1"/>
  <c r="E1705" s="1"/>
  <c r="E1704" s="1"/>
  <c r="E1703" s="1"/>
  <c r="E1697" s="1"/>
  <c r="E1696" s="1"/>
  <c r="E1695" s="1"/>
  <c r="E1694" s="1"/>
  <c r="E1693" s="1"/>
  <c r="E1692" s="1"/>
  <c r="E1691" s="1"/>
  <c r="E1690" s="1"/>
  <c r="E1689" s="1"/>
  <c r="E1688" s="1"/>
  <c r="E1687" s="1"/>
  <c r="E1686" s="1"/>
  <c r="E1685" s="1"/>
  <c r="E1684" s="1"/>
  <c r="E1683" s="1"/>
  <c r="E1682" s="1"/>
  <c r="E1681" s="1"/>
  <c r="E1680" s="1"/>
  <c r="E1679" s="1"/>
  <c r="E1678" s="1"/>
  <c r="E1677" s="1"/>
  <c r="E1676" s="1"/>
  <c r="E1675" s="1"/>
  <c r="E1674" s="1"/>
  <c r="E1673" s="1"/>
  <c r="E1672" s="1"/>
  <c r="E1671" s="1"/>
  <c r="E1670" s="1"/>
  <c r="E1669" s="1"/>
  <c r="E1668" s="1"/>
  <c r="E1667" s="1"/>
  <c r="E1666" s="1"/>
  <c r="E1665" s="1"/>
  <c r="E1664" s="1"/>
  <c r="E1663" s="1"/>
  <c r="E1662" s="1"/>
  <c r="E1661" s="1"/>
  <c r="E1660" s="1"/>
  <c r="E1659" s="1"/>
  <c r="E1658" s="1"/>
  <c r="E1657" s="1"/>
  <c r="E1656" s="1"/>
  <c r="E1655" s="1"/>
  <c r="E1654" s="1"/>
  <c r="E1653" s="1"/>
  <c r="E1652" s="1"/>
  <c r="E1651" s="1"/>
  <c r="E1650" s="1"/>
  <c r="E1649" s="1"/>
  <c r="E1648" s="1"/>
  <c r="E1647" s="1"/>
  <c r="E1646" s="1"/>
  <c r="E1645" s="1"/>
  <c r="E1644" s="1"/>
  <c r="E1643" s="1"/>
  <c r="E1642" s="1"/>
  <c r="E1641" s="1"/>
  <c r="E1640" s="1"/>
  <c r="E1639" s="1"/>
  <c r="E1638" s="1"/>
  <c r="E1637" s="1"/>
  <c r="E1636" s="1"/>
  <c r="E1635" s="1"/>
  <c r="E1634" s="1"/>
  <c r="E1633" s="1"/>
  <c r="E1632" s="1"/>
  <c r="E1631" s="1"/>
  <c r="E1630" s="1"/>
  <c r="E1629" s="1"/>
  <c r="E1628" s="1"/>
  <c r="E1627" s="1"/>
  <c r="E1626" s="1"/>
  <c r="E1625" s="1"/>
  <c r="E1624" s="1"/>
  <c r="E1623" s="1"/>
  <c r="E1622" s="1"/>
  <c r="E1621" s="1"/>
  <c r="E1620" s="1"/>
  <c r="E1619" s="1"/>
  <c r="E1614" s="1"/>
  <c r="E1613" s="1"/>
  <c r="E1612" s="1"/>
  <c r="E1611" s="1"/>
  <c r="E1610" s="1"/>
  <c r="E1609" s="1"/>
  <c r="E1608" s="1"/>
  <c r="E1607" s="1"/>
  <c r="E1606" s="1"/>
  <c r="E1605" s="1"/>
  <c r="E1604" s="1"/>
  <c r="E1603" s="1"/>
  <c r="E1602" s="1"/>
  <c r="E1601" s="1"/>
  <c r="E1600" s="1"/>
  <c r="E1599" s="1"/>
  <c r="E1598" s="1"/>
  <c r="E1597" s="1"/>
  <c r="E1596" s="1"/>
  <c r="E1595" s="1"/>
  <c r="E1594" s="1"/>
  <c r="E1593" s="1"/>
  <c r="E1592" s="1"/>
  <c r="E1591" s="1"/>
  <c r="E1590" s="1"/>
  <c r="E1589" s="1"/>
  <c r="E1588" s="1"/>
  <c r="E1587" s="1"/>
  <c r="E1586" s="1"/>
  <c r="E1585" s="1"/>
  <c r="E1584" s="1"/>
  <c r="E1583" s="1"/>
  <c r="E1582" s="1"/>
  <c r="E1581" s="1"/>
  <c r="E1580" s="1"/>
  <c r="E1579" s="1"/>
  <c r="E1578" s="1"/>
  <c r="E1577" s="1"/>
  <c r="E1576" s="1"/>
  <c r="E1575" s="1"/>
  <c r="E1574" s="1"/>
  <c r="E1573" s="1"/>
  <c r="E1572" s="1"/>
  <c r="E1571" s="1"/>
  <c r="E1570" s="1"/>
  <c r="E1569" s="1"/>
  <c r="E1568" s="1"/>
  <c r="E1567" s="1"/>
  <c r="E1566" s="1"/>
  <c r="E1565" s="1"/>
  <c r="E1564" s="1"/>
  <c r="E1563" s="1"/>
  <c r="E1562" s="1"/>
  <c r="E1561" s="1"/>
  <c r="E1560" s="1"/>
  <c r="E1559" s="1"/>
  <c r="E1558" s="1"/>
  <c r="E1557" s="1"/>
  <c r="E1556" s="1"/>
  <c r="E1555" s="1"/>
  <c r="E1554" s="1"/>
  <c r="E1553" s="1"/>
  <c r="E1552" s="1"/>
  <c r="E1551" s="1"/>
  <c r="E1550" s="1"/>
  <c r="E1549" s="1"/>
  <c r="E1548" s="1"/>
  <c r="E1547" s="1"/>
  <c r="E1546" s="1"/>
  <c r="E1545" s="1"/>
  <c r="E1544" s="1"/>
  <c r="E1543" s="1"/>
  <c r="E1542" s="1"/>
  <c r="E1541" s="1"/>
  <c r="E1540" s="1"/>
  <c r="E1539" s="1"/>
  <c r="E1538" s="1"/>
  <c r="E1537" s="1"/>
  <c r="E1536" s="1"/>
  <c r="E1535" s="1"/>
  <c r="E1534" s="1"/>
  <c r="E1533" s="1"/>
  <c r="E1532" s="1"/>
  <c r="E1531" s="1"/>
  <c r="E1530" s="1"/>
  <c r="E1529" s="1"/>
  <c r="E1528" s="1"/>
  <c r="E1527" s="1"/>
  <c r="E1526" s="1"/>
  <c r="E1525" s="1"/>
  <c r="E1524" s="1"/>
  <c r="E1523" s="1"/>
  <c r="E1522" s="1"/>
  <c r="E1521" s="1"/>
  <c r="E1520" s="1"/>
  <c r="E1519" s="1"/>
  <c r="E1518" s="1"/>
  <c r="E1517" s="1"/>
  <c r="E1516" s="1"/>
  <c r="E1515" s="1"/>
  <c r="E1514" s="1"/>
  <c r="E1513" s="1"/>
  <c r="E1512" s="1"/>
  <c r="E1511" s="1"/>
  <c r="E1510" s="1"/>
  <c r="E1509" s="1"/>
  <c r="E1508" s="1"/>
  <c r="E1507" s="1"/>
  <c r="E1506" s="1"/>
  <c r="E1505" s="1"/>
  <c r="E1504" s="1"/>
  <c r="E1503" s="1"/>
  <c r="E1502" s="1"/>
  <c r="E1501" s="1"/>
  <c r="E1500" s="1"/>
  <c r="E1499" s="1"/>
  <c r="E1498" s="1"/>
  <c r="E1497" s="1"/>
  <c r="E1496" s="1"/>
  <c r="E1495" s="1"/>
  <c r="E1494" s="1"/>
  <c r="E1493" s="1"/>
  <c r="E1492" s="1"/>
  <c r="E1491" s="1"/>
  <c r="E1490" s="1"/>
  <c r="E1489" s="1"/>
  <c r="E1488" s="1"/>
  <c r="E1487" s="1"/>
  <c r="E1486" s="1"/>
  <c r="E1485" s="1"/>
  <c r="E1484" s="1"/>
  <c r="E1483" s="1"/>
  <c r="E1482" s="1"/>
  <c r="E1481" s="1"/>
  <c r="E1480" s="1"/>
  <c r="E1479" s="1"/>
  <c r="E1478" s="1"/>
  <c r="E1477" s="1"/>
  <c r="E1476" s="1"/>
  <c r="E1475" s="1"/>
  <c r="E1474" s="1"/>
  <c r="E1473" s="1"/>
  <c r="E1472" s="1"/>
  <c r="E1471" s="1"/>
  <c r="E1470" s="1"/>
  <c r="E1469" s="1"/>
  <c r="E1468" s="1"/>
  <c r="E1467" s="1"/>
  <c r="E1466" s="1"/>
  <c r="E1465" s="1"/>
  <c r="E1464" s="1"/>
  <c r="E1463" s="1"/>
  <c r="E1462" s="1"/>
  <c r="E1461" s="1"/>
  <c r="E1460" s="1"/>
  <c r="E1459" s="1"/>
  <c r="E1458" s="1"/>
  <c r="E1457" s="1"/>
  <c r="E1456" s="1"/>
  <c r="E1455" s="1"/>
  <c r="E1454" s="1"/>
  <c r="E1453" s="1"/>
  <c r="E1452" s="1"/>
  <c r="E1451" s="1"/>
  <c r="E1450" s="1"/>
  <c r="E1449" s="1"/>
  <c r="E1448" s="1"/>
  <c r="E1447" s="1"/>
  <c r="E1446" s="1"/>
  <c r="E1445" s="1"/>
  <c r="E1444" s="1"/>
  <c r="E1443" s="1"/>
  <c r="E1442" s="1"/>
  <c r="E1441" s="1"/>
  <c r="E1440" s="1"/>
  <c r="E1439" s="1"/>
  <c r="E1438" s="1"/>
  <c r="E1437" s="1"/>
  <c r="E1436" s="1"/>
  <c r="E1435" s="1"/>
  <c r="E1434" s="1"/>
  <c r="E1433" s="1"/>
  <c r="E1432" s="1"/>
  <c r="E1431" s="1"/>
  <c r="E1430" s="1"/>
  <c r="E1429" s="1"/>
  <c r="E1428" s="1"/>
  <c r="E1427" s="1"/>
  <c r="E1426" s="1"/>
  <c r="E1425" s="1"/>
  <c r="E1424" s="1"/>
  <c r="E1423" s="1"/>
  <c r="E1422" s="1"/>
  <c r="E1421" s="1"/>
  <c r="E1420" s="1"/>
  <c r="E1419" s="1"/>
  <c r="E1418" s="1"/>
  <c r="E1417" s="1"/>
  <c r="E1416" s="1"/>
  <c r="E1415" s="1"/>
  <c r="E1414" s="1"/>
  <c r="E1413" s="1"/>
  <c r="E1412" s="1"/>
  <c r="E1411" s="1"/>
  <c r="E1410" s="1"/>
  <c r="E1409" s="1"/>
  <c r="E1408" s="1"/>
  <c r="E1407" s="1"/>
  <c r="E1406" s="1"/>
  <c r="E1405" s="1"/>
  <c r="E1404" s="1"/>
  <c r="E1403" s="1"/>
  <c r="E1402" s="1"/>
  <c r="E1401" s="1"/>
  <c r="E1400" s="1"/>
  <c r="E1399" s="1"/>
  <c r="E1398" s="1"/>
  <c r="E1397" s="1"/>
  <c r="E1396" s="1"/>
  <c r="E1395" s="1"/>
  <c r="E1394" s="1"/>
  <c r="E1393" s="1"/>
  <c r="E1392" s="1"/>
  <c r="E1391" s="1"/>
  <c r="E1390" s="1"/>
  <c r="E1389" s="1"/>
  <c r="E1388" s="1"/>
  <c r="E1387" s="1"/>
  <c r="E1386" s="1"/>
  <c r="E1385" s="1"/>
  <c r="E1384" s="1"/>
  <c r="E1383" s="1"/>
  <c r="E1382" s="1"/>
  <c r="E1381" s="1"/>
  <c r="E1380" s="1"/>
  <c r="E1379" s="1"/>
  <c r="E1378" s="1"/>
  <c r="E1377" s="1"/>
  <c r="E1376" s="1"/>
  <c r="E1375" s="1"/>
  <c r="E1374" s="1"/>
  <c r="E1373" s="1"/>
  <c r="E1372" s="1"/>
  <c r="E1371" s="1"/>
  <c r="E1370" s="1"/>
  <c r="E1369" s="1"/>
  <c r="E1368" s="1"/>
  <c r="E1367" s="1"/>
  <c r="E1366" s="1"/>
  <c r="E1365" s="1"/>
  <c r="E1364" s="1"/>
  <c r="E1363" s="1"/>
  <c r="E1362" s="1"/>
  <c r="E1361" s="1"/>
  <c r="E1360" s="1"/>
  <c r="E1359" s="1"/>
  <c r="E1358" s="1"/>
  <c r="E1357" s="1"/>
  <c r="E1356" s="1"/>
  <c r="E1355" s="1"/>
  <c r="E1354" s="1"/>
  <c r="E1353" s="1"/>
  <c r="E1352" s="1"/>
  <c r="E1351" s="1"/>
  <c r="E1350" s="1"/>
  <c r="E1349" s="1"/>
  <c r="E1348" s="1"/>
  <c r="E1347" s="1"/>
  <c r="E1346" s="1"/>
  <c r="E1345" s="1"/>
  <c r="E1344" s="1"/>
  <c r="E1343" s="1"/>
  <c r="E1342" s="1"/>
  <c r="E1341" s="1"/>
  <c r="E1340" s="1"/>
  <c r="E1339" s="1"/>
  <c r="E1338" s="1"/>
  <c r="E1337" s="1"/>
  <c r="E1336" s="1"/>
  <c r="E1335" s="1"/>
  <c r="E1334" s="1"/>
  <c r="E1333" s="1"/>
  <c r="E1332" s="1"/>
  <c r="E1331" s="1"/>
  <c r="E1330" s="1"/>
  <c r="E1329" s="1"/>
  <c r="E1328" s="1"/>
  <c r="E1327" s="1"/>
  <c r="E1326" s="1"/>
  <c r="E1325" s="1"/>
  <c r="E1324" s="1"/>
  <c r="E1323" s="1"/>
  <c r="E1322" s="1"/>
  <c r="E1321" s="1"/>
  <c r="E1320" s="1"/>
  <c r="E1319" s="1"/>
  <c r="E1318" s="1"/>
  <c r="E1317" s="1"/>
  <c r="E1316" s="1"/>
  <c r="E1315" s="1"/>
  <c r="E1314" s="1"/>
  <c r="E1313" s="1"/>
  <c r="E1312" s="1"/>
  <c r="E1311" s="1"/>
  <c r="E1310" s="1"/>
  <c r="E1309" s="1"/>
  <c r="E1308" s="1"/>
  <c r="E1307" s="1"/>
  <c r="E1306" s="1"/>
  <c r="E1305" s="1"/>
  <c r="E1304" s="1"/>
  <c r="E1303" s="1"/>
  <c r="E1302" s="1"/>
  <c r="E1301" s="1"/>
  <c r="E1300" s="1"/>
  <c r="E1299" s="1"/>
  <c r="E1298" s="1"/>
  <c r="E1297" s="1"/>
  <c r="E1296" s="1"/>
  <c r="E1295" s="1"/>
  <c r="E1294" s="1"/>
  <c r="E1293" s="1"/>
  <c r="E1292" s="1"/>
  <c r="E1291" s="1"/>
  <c r="E1290" s="1"/>
  <c r="E1289" s="1"/>
  <c r="E1288" s="1"/>
  <c r="E1287" s="1"/>
  <c r="E1286" s="1"/>
  <c r="E1285" s="1"/>
  <c r="E1284" s="1"/>
  <c r="E1283" s="1"/>
  <c r="E1282" s="1"/>
  <c r="E1281" s="1"/>
  <c r="E1280" s="1"/>
  <c r="E1279" s="1"/>
  <c r="E1278" s="1"/>
  <c r="E1277" s="1"/>
  <c r="E1276" s="1"/>
  <c r="E1275" s="1"/>
  <c r="E1274" s="1"/>
  <c r="E1273" s="1"/>
  <c r="E1272" s="1"/>
  <c r="E1271" s="1"/>
  <c r="E1270" s="1"/>
  <c r="E1269" s="1"/>
  <c r="E1268" s="1"/>
  <c r="E1267" s="1"/>
  <c r="E1266" s="1"/>
  <c r="E1265" s="1"/>
  <c r="E1264" s="1"/>
  <c r="E1263" s="1"/>
  <c r="E1262" s="1"/>
  <c r="E1261" s="1"/>
  <c r="E1260" s="1"/>
  <c r="E1259" s="1"/>
  <c r="E1258" s="1"/>
  <c r="E1257" s="1"/>
  <c r="E1256" s="1"/>
  <c r="E1255" s="1"/>
  <c r="E1254" s="1"/>
  <c r="E1253" s="1"/>
  <c r="E1252" s="1"/>
  <c r="E1251" s="1"/>
  <c r="E1250" s="1"/>
  <c r="E1249" s="1"/>
  <c r="E1248" s="1"/>
  <c r="E1247" s="1"/>
  <c r="E1246" s="1"/>
  <c r="E1245" s="1"/>
  <c r="E1244" s="1"/>
  <c r="E1243" s="1"/>
  <c r="E1242" s="1"/>
  <c r="E1241" s="1"/>
  <c r="E1240" s="1"/>
  <c r="E1239" s="1"/>
  <c r="E1238" s="1"/>
  <c r="E1237" s="1"/>
  <c r="E1236" s="1"/>
  <c r="E1235" s="1"/>
  <c r="E1234" s="1"/>
  <c r="E1233" s="1"/>
  <c r="E1232" s="1"/>
  <c r="E1231" s="1"/>
  <c r="E1230" s="1"/>
  <c r="E1229" s="1"/>
  <c r="E1228" s="1"/>
  <c r="E1227" s="1"/>
  <c r="E1226" s="1"/>
  <c r="E1225" s="1"/>
  <c r="E1224" s="1"/>
  <c r="E1223" s="1"/>
  <c r="E1222" s="1"/>
  <c r="E1221" s="1"/>
  <c r="E1220" s="1"/>
  <c r="E1219" s="1"/>
  <c r="E1218" s="1"/>
  <c r="E1217" s="1"/>
  <c r="E1216" s="1"/>
  <c r="E1215" s="1"/>
  <c r="E1214" s="1"/>
  <c r="E1213" s="1"/>
  <c r="E1212" s="1"/>
  <c r="E1211" s="1"/>
  <c r="E1210" s="1"/>
  <c r="E1209" s="1"/>
  <c r="E1208" s="1"/>
  <c r="E1207" s="1"/>
  <c r="E1206" s="1"/>
  <c r="E1205" s="1"/>
  <c r="E1204" s="1"/>
  <c r="E1203" s="1"/>
  <c r="E1202" s="1"/>
  <c r="E1201" s="1"/>
  <c r="E1200" s="1"/>
  <c r="E1199" s="1"/>
  <c r="E1198" s="1"/>
  <c r="E1197" s="1"/>
  <c r="E1196" s="1"/>
  <c r="E1195" s="1"/>
  <c r="E1194" s="1"/>
  <c r="E1193" s="1"/>
  <c r="E1192" s="1"/>
  <c r="E1191" s="1"/>
  <c r="E1190" s="1"/>
  <c r="E1189" s="1"/>
  <c r="E1188" s="1"/>
  <c r="E1187" s="1"/>
  <c r="E1186" s="1"/>
  <c r="E1185" s="1"/>
  <c r="E1184" s="1"/>
  <c r="E1183" s="1"/>
  <c r="E1182" s="1"/>
  <c r="E1181" s="1"/>
  <c r="E1180" s="1"/>
  <c r="E1179" s="1"/>
  <c r="E1178" s="1"/>
  <c r="E1177" s="1"/>
  <c r="E1176" s="1"/>
  <c r="E1175" s="1"/>
  <c r="E1174" s="1"/>
  <c r="E1173" s="1"/>
  <c r="E1172" s="1"/>
  <c r="E1171" s="1"/>
  <c r="E1170" s="1"/>
  <c r="E1169" s="1"/>
  <c r="E1168" s="1"/>
  <c r="E1167" s="1"/>
  <c r="E1166" s="1"/>
  <c r="E1165" s="1"/>
  <c r="E1164" s="1"/>
  <c r="E1163" s="1"/>
  <c r="E1162" s="1"/>
  <c r="E1161" s="1"/>
  <c r="E1160" s="1"/>
  <c r="E1159" s="1"/>
  <c r="E1158" s="1"/>
  <c r="E1157" s="1"/>
  <c r="E1156" s="1"/>
  <c r="E1155" s="1"/>
  <c r="E1154" s="1"/>
  <c r="E1153" s="1"/>
  <c r="E1152" s="1"/>
  <c r="E1151" s="1"/>
  <c r="E1150" s="1"/>
  <c r="E1149" s="1"/>
  <c r="E1148" s="1"/>
  <c r="E1147" s="1"/>
  <c r="E1146" s="1"/>
  <c r="E1145" s="1"/>
  <c r="E1144" s="1"/>
  <c r="E1143" s="1"/>
  <c r="E1142" s="1"/>
  <c r="E1141" s="1"/>
  <c r="E1140" s="1"/>
  <c r="E1139" s="1"/>
  <c r="E1138" s="1"/>
  <c r="E1137" s="1"/>
  <c r="E1136" s="1"/>
  <c r="E1135" s="1"/>
  <c r="E1134" s="1"/>
  <c r="E1133" s="1"/>
  <c r="E1132" s="1"/>
  <c r="E1131" s="1"/>
  <c r="E1130" s="1"/>
  <c r="E1129" s="1"/>
  <c r="E1128" s="1"/>
  <c r="E1127" s="1"/>
  <c r="E1126" s="1"/>
  <c r="E1125" s="1"/>
  <c r="E1124" s="1"/>
  <c r="E1123" s="1"/>
  <c r="E1122" s="1"/>
  <c r="E1121" s="1"/>
  <c r="E1120" s="1"/>
  <c r="E1119" s="1"/>
  <c r="E1118" s="1"/>
  <c r="E1117" s="1"/>
  <c r="E1116" s="1"/>
  <c r="E1115" s="1"/>
  <c r="E1114" s="1"/>
  <c r="E1113" s="1"/>
  <c r="E1112" s="1"/>
  <c r="E1111" s="1"/>
  <c r="E1110" s="1"/>
  <c r="E1109" s="1"/>
  <c r="E1108" s="1"/>
  <c r="E1107" s="1"/>
  <c r="E1106" s="1"/>
  <c r="E1105" s="1"/>
  <c r="E1104" s="1"/>
  <c r="E1103" s="1"/>
  <c r="E1102" s="1"/>
  <c r="E1101" s="1"/>
  <c r="E1100" s="1"/>
  <c r="E1099" s="1"/>
  <c r="E1098" s="1"/>
  <c r="E1097" s="1"/>
  <c r="E1096" s="1"/>
  <c r="E1095" s="1"/>
  <c r="E1094" s="1"/>
  <c r="E1093" s="1"/>
  <c r="E1092" s="1"/>
  <c r="E1091" s="1"/>
  <c r="E1090" s="1"/>
  <c r="E1089" s="1"/>
  <c r="E1088" s="1"/>
  <c r="E1087" s="1"/>
  <c r="E1086" s="1"/>
  <c r="E1085" s="1"/>
  <c r="E1084" s="1"/>
  <c r="E1083" s="1"/>
  <c r="E1082" s="1"/>
  <c r="E1081" s="1"/>
  <c r="E1080" s="1"/>
  <c r="E1079" s="1"/>
  <c r="E1078" s="1"/>
  <c r="E1077" s="1"/>
  <c r="E1076" s="1"/>
  <c r="E1075" s="1"/>
  <c r="E1074" s="1"/>
  <c r="E1073" s="1"/>
  <c r="E1072" s="1"/>
  <c r="E1071" s="1"/>
  <c r="E1070" s="1"/>
  <c r="E1069" s="1"/>
  <c r="E1068" s="1"/>
  <c r="E1067" s="1"/>
  <c r="E1066" s="1"/>
  <c r="E1065" s="1"/>
  <c r="E1064" s="1"/>
  <c r="E1063" s="1"/>
  <c r="E1062" s="1"/>
  <c r="E1061" s="1"/>
  <c r="E1060" s="1"/>
  <c r="E1059" s="1"/>
  <c r="E1058" s="1"/>
  <c r="E1057" s="1"/>
  <c r="E1056" s="1"/>
  <c r="E1055" s="1"/>
  <c r="E1054" s="1"/>
  <c r="E1053" s="1"/>
  <c r="E1052" s="1"/>
  <c r="E1051" s="1"/>
  <c r="E1050" s="1"/>
  <c r="E1049" s="1"/>
  <c r="E1048" s="1"/>
  <c r="E1047" s="1"/>
  <c r="E1046" s="1"/>
  <c r="E1045" s="1"/>
  <c r="E1044" s="1"/>
  <c r="E1043" s="1"/>
  <c r="E1042" s="1"/>
  <c r="E1041" s="1"/>
  <c r="E1040" s="1"/>
  <c r="E1039" s="1"/>
  <c r="E1038" s="1"/>
  <c r="E1037" s="1"/>
  <c r="E1036" s="1"/>
  <c r="E1035" s="1"/>
  <c r="E1034" s="1"/>
  <c r="E1033" s="1"/>
  <c r="E1032" s="1"/>
  <c r="E1031" s="1"/>
  <c r="E1030" s="1"/>
  <c r="E1029" s="1"/>
  <c r="E1028" s="1"/>
  <c r="E1027" s="1"/>
  <c r="E1026" s="1"/>
  <c r="E1025" s="1"/>
  <c r="E1024" s="1"/>
  <c r="E1023" s="1"/>
  <c r="E1022" s="1"/>
  <c r="E1021" s="1"/>
  <c r="E1020" s="1"/>
  <c r="E1019" s="1"/>
  <c r="E1018" s="1"/>
  <c r="E1017" s="1"/>
  <c r="E1016" s="1"/>
  <c r="E1015" s="1"/>
  <c r="E1014" s="1"/>
  <c r="E1013" s="1"/>
  <c r="E1012" s="1"/>
  <c r="E1011" s="1"/>
  <c r="E1010" s="1"/>
  <c r="E1009" s="1"/>
  <c r="E1008" s="1"/>
  <c r="E1007" s="1"/>
  <c r="E1006" s="1"/>
  <c r="E1005" s="1"/>
  <c r="E1004" s="1"/>
  <c r="E1003" s="1"/>
  <c r="E1002" s="1"/>
  <c r="E1001" s="1"/>
  <c r="E1000" s="1"/>
  <c r="E999" s="1"/>
  <c r="E998" s="1"/>
  <c r="E997" s="1"/>
  <c r="E996" s="1"/>
  <c r="E995" s="1"/>
  <c r="E994" s="1"/>
  <c r="E993" s="1"/>
  <c r="E992" s="1"/>
  <c r="E991" s="1"/>
  <c r="E990" s="1"/>
  <c r="E989" s="1"/>
  <c r="E988" s="1"/>
  <c r="E987" s="1"/>
  <c r="E986" s="1"/>
  <c r="E985" s="1"/>
  <c r="E984" s="1"/>
  <c r="E983" s="1"/>
  <c r="E982" s="1"/>
  <c r="E981" s="1"/>
  <c r="E980" s="1"/>
  <c r="E979" s="1"/>
  <c r="E978" s="1"/>
  <c r="E977" s="1"/>
  <c r="E976" s="1"/>
  <c r="E975" s="1"/>
  <c r="E974" s="1"/>
  <c r="E973" s="1"/>
  <c r="E972" s="1"/>
  <c r="E971" s="1"/>
  <c r="E970" s="1"/>
  <c r="E969" s="1"/>
  <c r="E968" s="1"/>
  <c r="E967" s="1"/>
  <c r="E966" s="1"/>
  <c r="E965" s="1"/>
  <c r="E964" s="1"/>
  <c r="E963" s="1"/>
  <c r="E962" s="1"/>
  <c r="E961" s="1"/>
  <c r="E960" s="1"/>
  <c r="E959" s="1"/>
  <c r="E958" s="1"/>
  <c r="E957" s="1"/>
  <c r="E956" s="1"/>
  <c r="E955" s="1"/>
  <c r="E954" s="1"/>
  <c r="E953" s="1"/>
  <c r="E952" s="1"/>
  <c r="E951" s="1"/>
  <c r="E950" s="1"/>
  <c r="E949" s="1"/>
  <c r="E948" s="1"/>
  <c r="E947" s="1"/>
  <c r="E946" s="1"/>
  <c r="E945" s="1"/>
  <c r="E944" s="1"/>
  <c r="E943" s="1"/>
  <c r="E942" s="1"/>
  <c r="E941" s="1"/>
  <c r="E940" s="1"/>
  <c r="E939" s="1"/>
  <c r="E938" s="1"/>
  <c r="E937" s="1"/>
  <c r="E936" s="1"/>
  <c r="E935" s="1"/>
  <c r="E934" s="1"/>
  <c r="E933" s="1"/>
  <c r="E932" s="1"/>
  <c r="E931" s="1"/>
  <c r="E930" s="1"/>
  <c r="E929" s="1"/>
  <c r="E928" s="1"/>
  <c r="E927" s="1"/>
  <c r="E926" s="1"/>
  <c r="E925" s="1"/>
  <c r="E924" s="1"/>
  <c r="E923" s="1"/>
  <c r="E922" s="1"/>
  <c r="E921" s="1"/>
  <c r="E920" s="1"/>
  <c r="E919" s="1"/>
  <c r="E918" s="1"/>
  <c r="E917" s="1"/>
  <c r="E916" s="1"/>
  <c r="E915" s="1"/>
  <c r="E914" s="1"/>
  <c r="E913" s="1"/>
  <c r="E912" s="1"/>
  <c r="E911" s="1"/>
  <c r="E910" s="1"/>
  <c r="E909" s="1"/>
  <c r="E908" s="1"/>
  <c r="E907" s="1"/>
  <c r="E906" s="1"/>
  <c r="E905" s="1"/>
  <c r="E904" s="1"/>
  <c r="E903" s="1"/>
  <c r="E902" s="1"/>
  <c r="E901" s="1"/>
  <c r="E900" s="1"/>
  <c r="E899" s="1"/>
  <c r="E898" s="1"/>
  <c r="E897" s="1"/>
  <c r="E896" s="1"/>
  <c r="E895" s="1"/>
  <c r="E894" s="1"/>
  <c r="E893" s="1"/>
  <c r="E892" s="1"/>
  <c r="E891" s="1"/>
  <c r="E890" s="1"/>
  <c r="E889" s="1"/>
  <c r="E888" s="1"/>
  <c r="E887" s="1"/>
  <c r="E886" s="1"/>
  <c r="E885" s="1"/>
  <c r="E884" s="1"/>
  <c r="E883" s="1"/>
  <c r="E882" s="1"/>
  <c r="E881" s="1"/>
  <c r="E880" s="1"/>
  <c r="E879" s="1"/>
  <c r="E878" s="1"/>
  <c r="E877" s="1"/>
  <c r="E876" s="1"/>
  <c r="E875" s="1"/>
  <c r="E874" s="1"/>
  <c r="E873" s="1"/>
  <c r="E872" s="1"/>
  <c r="E871" s="1"/>
  <c r="E870" s="1"/>
  <c r="E869" s="1"/>
  <c r="E868" s="1"/>
  <c r="E867" s="1"/>
  <c r="E866" s="1"/>
  <c r="E865" s="1"/>
  <c r="E864" s="1"/>
  <c r="E863" s="1"/>
  <c r="E862" s="1"/>
  <c r="E861" s="1"/>
  <c r="E860" s="1"/>
  <c r="E859" s="1"/>
  <c r="E858" s="1"/>
  <c r="E857" s="1"/>
  <c r="E856" s="1"/>
  <c r="E855" s="1"/>
  <c r="E854" s="1"/>
  <c r="E853" s="1"/>
  <c r="E852" s="1"/>
  <c r="E851" s="1"/>
  <c r="E850" s="1"/>
  <c r="E849" s="1"/>
  <c r="E848" s="1"/>
  <c r="E847" s="1"/>
  <c r="E846" s="1"/>
  <c r="E845" s="1"/>
  <c r="E844" s="1"/>
  <c r="E843" s="1"/>
  <c r="E842" s="1"/>
  <c r="E841" s="1"/>
  <c r="E840" s="1"/>
  <c r="E839" s="1"/>
  <c r="E838" s="1"/>
  <c r="E837" s="1"/>
  <c r="E836" s="1"/>
  <c r="E835" s="1"/>
  <c r="E834" s="1"/>
  <c r="E833" s="1"/>
  <c r="E832" s="1"/>
  <c r="E831" s="1"/>
  <c r="E830" s="1"/>
  <c r="E829" s="1"/>
  <c r="E828" s="1"/>
  <c r="E827" s="1"/>
  <c r="E826" s="1"/>
  <c r="E825" s="1"/>
  <c r="E824" s="1"/>
  <c r="E823" s="1"/>
  <c r="E822" s="1"/>
  <c r="E821" s="1"/>
  <c r="E820" s="1"/>
  <c r="E819" s="1"/>
  <c r="E818" s="1"/>
  <c r="E817" s="1"/>
  <c r="E816" s="1"/>
  <c r="E815" s="1"/>
  <c r="E814" s="1"/>
  <c r="E813" s="1"/>
  <c r="E812" s="1"/>
  <c r="E811" s="1"/>
  <c r="E810" s="1"/>
  <c r="E809" s="1"/>
  <c r="E808" s="1"/>
  <c r="E807" s="1"/>
  <c r="E806" s="1"/>
  <c r="E805" s="1"/>
  <c r="E804" s="1"/>
  <c r="E803" s="1"/>
  <c r="E802" s="1"/>
  <c r="E801" s="1"/>
  <c r="E800" s="1"/>
  <c r="E799" s="1"/>
  <c r="E798" s="1"/>
  <c r="E797" s="1"/>
  <c r="E796" s="1"/>
  <c r="E795" s="1"/>
  <c r="E794" s="1"/>
  <c r="E793" s="1"/>
  <c r="E792" s="1"/>
  <c r="E791" s="1"/>
  <c r="E790" s="1"/>
  <c r="E789" s="1"/>
  <c r="E788" s="1"/>
  <c r="E787" s="1"/>
  <c r="E786" s="1"/>
  <c r="E785" s="1"/>
  <c r="E784" s="1"/>
  <c r="E783" s="1"/>
  <c r="E782" s="1"/>
  <c r="E781" s="1"/>
  <c r="E780" s="1"/>
  <c r="E779" s="1"/>
  <c r="E778" s="1"/>
  <c r="E777" s="1"/>
  <c r="E776" s="1"/>
  <c r="E775" s="1"/>
  <c r="E774" s="1"/>
  <c r="E773" s="1"/>
  <c r="E772" s="1"/>
  <c r="E771" s="1"/>
  <c r="E770" s="1"/>
  <c r="E769" s="1"/>
  <c r="E768" s="1"/>
  <c r="E767" s="1"/>
  <c r="E766" s="1"/>
  <c r="E765" s="1"/>
  <c r="E764" s="1"/>
  <c r="E763" s="1"/>
  <c r="E762" s="1"/>
  <c r="E761" s="1"/>
  <c r="E760" s="1"/>
  <c r="E759" s="1"/>
  <c r="E758" s="1"/>
  <c r="E757" s="1"/>
  <c r="E756" s="1"/>
  <c r="E755" s="1"/>
  <c r="E754" s="1"/>
  <c r="E753" s="1"/>
  <c r="E752" s="1"/>
  <c r="E751" s="1"/>
  <c r="E750" s="1"/>
  <c r="E749" s="1"/>
  <c r="E748" s="1"/>
  <c r="E747" s="1"/>
  <c r="E746" s="1"/>
  <c r="E745" s="1"/>
  <c r="E744" s="1"/>
  <c r="E743" s="1"/>
  <c r="E742" s="1"/>
  <c r="E741" s="1"/>
  <c r="E740" s="1"/>
  <c r="E739" s="1"/>
  <c r="E738" s="1"/>
  <c r="E737" s="1"/>
  <c r="E736" s="1"/>
  <c r="E735" s="1"/>
  <c r="E734" s="1"/>
  <c r="E733" s="1"/>
  <c r="E732" s="1"/>
  <c r="E731" s="1"/>
  <c r="E730" s="1"/>
  <c r="E729" s="1"/>
  <c r="E728" s="1"/>
  <c r="E727" s="1"/>
  <c r="E726" s="1"/>
  <c r="E725" s="1"/>
  <c r="E724" s="1"/>
  <c r="E723" s="1"/>
  <c r="E722" s="1"/>
  <c r="E721" s="1"/>
  <c r="E720" s="1"/>
  <c r="E719" s="1"/>
  <c r="E718" s="1"/>
  <c r="E717" s="1"/>
  <c r="E716" s="1"/>
  <c r="E715" s="1"/>
  <c r="E714" s="1"/>
  <c r="E713" s="1"/>
  <c r="E712" s="1"/>
  <c r="E711" s="1"/>
  <c r="E710" s="1"/>
  <c r="E709" s="1"/>
  <c r="E708" s="1"/>
  <c r="E707" s="1"/>
  <c r="E706" s="1"/>
  <c r="E705" s="1"/>
  <c r="E704" s="1"/>
  <c r="E703" s="1"/>
  <c r="E702" s="1"/>
  <c r="E701" s="1"/>
  <c r="E700" s="1"/>
  <c r="E699" s="1"/>
  <c r="E698" s="1"/>
  <c r="E697" s="1"/>
  <c r="E696" s="1"/>
  <c r="E695" s="1"/>
  <c r="E694" s="1"/>
  <c r="E693" s="1"/>
  <c r="E692" s="1"/>
  <c r="E691" s="1"/>
  <c r="E690" s="1"/>
  <c r="E689" s="1"/>
  <c r="E688" s="1"/>
  <c r="E687" s="1"/>
  <c r="E686" s="1"/>
  <c r="E685" s="1"/>
  <c r="E684" s="1"/>
  <c r="E683" s="1"/>
  <c r="E682" s="1"/>
  <c r="E681" s="1"/>
  <c r="E680" s="1"/>
  <c r="E679" s="1"/>
  <c r="E678" s="1"/>
  <c r="E677" s="1"/>
  <c r="E676" s="1"/>
  <c r="E675" s="1"/>
  <c r="E674" s="1"/>
  <c r="E673" s="1"/>
  <c r="E672" s="1"/>
  <c r="E671" s="1"/>
  <c r="E670" s="1"/>
  <c r="E669" s="1"/>
  <c r="E668" s="1"/>
  <c r="E667" s="1"/>
  <c r="E666" s="1"/>
  <c r="E665" s="1"/>
  <c r="E664" s="1"/>
  <c r="E663" s="1"/>
  <c r="E662" s="1"/>
  <c r="E661" s="1"/>
  <c r="E660" s="1"/>
  <c r="E659" s="1"/>
  <c r="E658" s="1"/>
  <c r="E657" s="1"/>
  <c r="E656" s="1"/>
  <c r="E655" s="1"/>
  <c r="E654" s="1"/>
  <c r="E653" s="1"/>
  <c r="E652" s="1"/>
  <c r="E651" s="1"/>
  <c r="E650" s="1"/>
  <c r="E649" s="1"/>
  <c r="E648" s="1"/>
  <c r="E647" s="1"/>
  <c r="E646" s="1"/>
  <c r="E645" s="1"/>
  <c r="E644" s="1"/>
  <c r="E643" s="1"/>
  <c r="E642" s="1"/>
  <c r="E641" s="1"/>
  <c r="E640" s="1"/>
  <c r="E639" s="1"/>
  <c r="E638" s="1"/>
  <c r="E637" s="1"/>
  <c r="E636" s="1"/>
  <c r="E635" s="1"/>
  <c r="E634" s="1"/>
  <c r="E633" s="1"/>
  <c r="E632" s="1"/>
  <c r="E631" s="1"/>
  <c r="E630" s="1"/>
  <c r="E629" s="1"/>
  <c r="E628" s="1"/>
  <c r="E627" s="1"/>
  <c r="E626" s="1"/>
  <c r="E625" s="1"/>
  <c r="E624" s="1"/>
  <c r="E623" s="1"/>
  <c r="E622" s="1"/>
  <c r="E621" s="1"/>
  <c r="E620" s="1"/>
  <c r="E619" s="1"/>
  <c r="E618" s="1"/>
  <c r="E617" s="1"/>
  <c r="E616" s="1"/>
  <c r="E615" s="1"/>
  <c r="E614" s="1"/>
  <c r="E613" s="1"/>
  <c r="E612" s="1"/>
  <c r="E611" s="1"/>
  <c r="E610" s="1"/>
  <c r="E609" s="1"/>
  <c r="E608" s="1"/>
  <c r="E607" s="1"/>
  <c r="E606" s="1"/>
  <c r="E605" s="1"/>
  <c r="E604" s="1"/>
  <c r="E603" s="1"/>
  <c r="E602" s="1"/>
  <c r="E601" s="1"/>
  <c r="E600" s="1"/>
  <c r="E599" s="1"/>
  <c r="E598" s="1"/>
  <c r="E597" s="1"/>
  <c r="E596" s="1"/>
  <c r="E595" s="1"/>
  <c r="E594" s="1"/>
  <c r="E593" s="1"/>
  <c r="E592" s="1"/>
  <c r="E591" s="1"/>
  <c r="E590" s="1"/>
  <c r="E589" s="1"/>
  <c r="E588" s="1"/>
  <c r="E587" s="1"/>
  <c r="E586" s="1"/>
  <c r="E585" s="1"/>
  <c r="E584" s="1"/>
  <c r="E583" s="1"/>
  <c r="E582" s="1"/>
  <c r="E581" s="1"/>
  <c r="E580" s="1"/>
  <c r="E579" s="1"/>
  <c r="E578" s="1"/>
  <c r="E577" s="1"/>
  <c r="E576" s="1"/>
  <c r="E575" s="1"/>
  <c r="E574" s="1"/>
  <c r="E573" s="1"/>
  <c r="E572" s="1"/>
  <c r="E571" s="1"/>
  <c r="E570" s="1"/>
  <c r="E569" s="1"/>
  <c r="E568" s="1"/>
  <c r="E567" s="1"/>
  <c r="E566" s="1"/>
  <c r="E565" s="1"/>
  <c r="E564" s="1"/>
  <c r="E563" s="1"/>
  <c r="E562" s="1"/>
  <c r="E561" s="1"/>
  <c r="E560" s="1"/>
  <c r="E559" s="1"/>
  <c r="E558" s="1"/>
  <c r="E557" s="1"/>
  <c r="E556" s="1"/>
  <c r="E555" s="1"/>
  <c r="E554" s="1"/>
  <c r="E553" s="1"/>
  <c r="E552" s="1"/>
  <c r="E551" s="1"/>
  <c r="E550" s="1"/>
  <c r="E549" s="1"/>
  <c r="E548" s="1"/>
  <c r="E547" s="1"/>
  <c r="E546" s="1"/>
  <c r="E545" s="1"/>
  <c r="E544" s="1"/>
  <c r="E543" s="1"/>
  <c r="E542" s="1"/>
  <c r="E541" s="1"/>
  <c r="E540" s="1"/>
  <c r="E539" s="1"/>
  <c r="E538" s="1"/>
  <c r="E537" s="1"/>
  <c r="E536" s="1"/>
  <c r="E535" s="1"/>
  <c r="E534" s="1"/>
  <c r="E533" s="1"/>
  <c r="E532" s="1"/>
  <c r="E531" s="1"/>
  <c r="E530" s="1"/>
  <c r="E529" s="1"/>
  <c r="E528" s="1"/>
  <c r="E527" s="1"/>
  <c r="E526" s="1"/>
  <c r="E525" s="1"/>
  <c r="E524" s="1"/>
  <c r="E523" s="1"/>
  <c r="E522" s="1"/>
  <c r="E521" s="1"/>
  <c r="E520" s="1"/>
  <c r="E519" s="1"/>
  <c r="E518" s="1"/>
  <c r="E517" s="1"/>
  <c r="E516" s="1"/>
  <c r="E515" s="1"/>
  <c r="E514" s="1"/>
  <c r="E513" s="1"/>
  <c r="E512" s="1"/>
  <c r="E511" s="1"/>
  <c r="E510" s="1"/>
  <c r="E509" s="1"/>
  <c r="E508" s="1"/>
  <c r="E507" s="1"/>
  <c r="E506" s="1"/>
  <c r="E505" s="1"/>
  <c r="E504" s="1"/>
  <c r="E503" s="1"/>
  <c r="E502" s="1"/>
  <c r="E501" s="1"/>
  <c r="E500" s="1"/>
  <c r="E499" s="1"/>
  <c r="E498" s="1"/>
  <c r="E497" s="1"/>
  <c r="E496" s="1"/>
  <c r="E495" s="1"/>
  <c r="E494" s="1"/>
  <c r="E493" s="1"/>
  <c r="E492" s="1"/>
  <c r="E491" s="1"/>
  <c r="E490" s="1"/>
  <c r="E489" s="1"/>
  <c r="E488" s="1"/>
  <c r="E487" s="1"/>
  <c r="E486" s="1"/>
  <c r="E485" s="1"/>
  <c r="E484" s="1"/>
  <c r="E483" s="1"/>
  <c r="E482" s="1"/>
  <c r="E481" s="1"/>
  <c r="E480" s="1"/>
  <c r="E479" s="1"/>
  <c r="E478" s="1"/>
  <c r="E477" s="1"/>
  <c r="E476" s="1"/>
  <c r="E475" s="1"/>
  <c r="E474" s="1"/>
  <c r="E473" s="1"/>
  <c r="E472" s="1"/>
  <c r="E471" s="1"/>
  <c r="E470" s="1"/>
  <c r="E469" s="1"/>
  <c r="E468" s="1"/>
  <c r="E467" s="1"/>
  <c r="E466" s="1"/>
  <c r="E465" s="1"/>
  <c r="E464" s="1"/>
  <c r="E463" s="1"/>
  <c r="E462" s="1"/>
  <c r="E461" s="1"/>
  <c r="E460" s="1"/>
  <c r="E459" s="1"/>
  <c r="E458" s="1"/>
  <c r="E457" s="1"/>
  <c r="E456" s="1"/>
  <c r="E455" s="1"/>
  <c r="E454" s="1"/>
  <c r="E453" s="1"/>
  <c r="E452" s="1"/>
  <c r="E451" s="1"/>
  <c r="E450" s="1"/>
  <c r="E449" s="1"/>
  <c r="E448" s="1"/>
  <c r="E447" s="1"/>
  <c r="E446" s="1"/>
  <c r="E445" s="1"/>
  <c r="E444" s="1"/>
  <c r="E443" s="1"/>
  <c r="E442" s="1"/>
  <c r="E441" s="1"/>
  <c r="E440" s="1"/>
  <c r="E439" s="1"/>
  <c r="E438" s="1"/>
  <c r="E437" s="1"/>
  <c r="E436" s="1"/>
  <c r="E435" s="1"/>
  <c r="E434" s="1"/>
  <c r="E433" s="1"/>
  <c r="E432" s="1"/>
  <c r="E431" s="1"/>
  <c r="E430" s="1"/>
  <c r="E429" s="1"/>
  <c r="E428" s="1"/>
  <c r="E427" s="1"/>
  <c r="E426" s="1"/>
  <c r="E425" s="1"/>
  <c r="E424" s="1"/>
  <c r="E423" s="1"/>
  <c r="E422" s="1"/>
  <c r="E421" s="1"/>
  <c r="E420" s="1"/>
  <c r="E419" s="1"/>
  <c r="E418" s="1"/>
  <c r="E417" s="1"/>
  <c r="E416" s="1"/>
  <c r="E415" s="1"/>
  <c r="E414" s="1"/>
  <c r="E413" s="1"/>
  <c r="E412" s="1"/>
  <c r="E411" s="1"/>
  <c r="E410" s="1"/>
  <c r="E409" s="1"/>
  <c r="E408" s="1"/>
  <c r="E407" s="1"/>
  <c r="E406" s="1"/>
  <c r="E405" s="1"/>
  <c r="E404" s="1"/>
  <c r="E403" s="1"/>
  <c r="E402" s="1"/>
  <c r="E401" s="1"/>
  <c r="E400" s="1"/>
  <c r="E399" s="1"/>
  <c r="E398" s="1"/>
  <c r="E397" s="1"/>
  <c r="E396" s="1"/>
  <c r="E395" s="1"/>
  <c r="E394" s="1"/>
  <c r="E393" s="1"/>
  <c r="E392" s="1"/>
  <c r="E391" s="1"/>
  <c r="E390" s="1"/>
  <c r="E389" s="1"/>
  <c r="E388" s="1"/>
  <c r="E387" s="1"/>
  <c r="E386" s="1"/>
  <c r="E385" s="1"/>
  <c r="E384" s="1"/>
  <c r="E383" s="1"/>
  <c r="E382" s="1"/>
  <c r="E381" s="1"/>
  <c r="E380" s="1"/>
  <c r="E379" s="1"/>
  <c r="E378" s="1"/>
  <c r="E377" s="1"/>
  <c r="E376" s="1"/>
  <c r="E375" s="1"/>
  <c r="E374" s="1"/>
  <c r="E373" s="1"/>
  <c r="E372" s="1"/>
  <c r="E371" s="1"/>
  <c r="E370" s="1"/>
  <c r="E369" s="1"/>
  <c r="E368" s="1"/>
  <c r="E367" s="1"/>
  <c r="E366" s="1"/>
  <c r="E365" s="1"/>
  <c r="E364" s="1"/>
  <c r="E363" s="1"/>
  <c r="E362" s="1"/>
  <c r="E361" s="1"/>
  <c r="E360" s="1"/>
  <c r="E359" s="1"/>
  <c r="E358" s="1"/>
  <c r="E357" s="1"/>
  <c r="E356" s="1"/>
  <c r="E355" s="1"/>
  <c r="E354" s="1"/>
  <c r="E353" s="1"/>
  <c r="E352" s="1"/>
  <c r="E351" s="1"/>
  <c r="E350" s="1"/>
  <c r="E349" s="1"/>
  <c r="E348" s="1"/>
  <c r="E347" s="1"/>
  <c r="E346" s="1"/>
  <c r="E345" s="1"/>
  <c r="E344" s="1"/>
  <c r="E343" s="1"/>
  <c r="E342" s="1"/>
  <c r="E341" s="1"/>
  <c r="E340" s="1"/>
  <c r="E339" s="1"/>
  <c r="E338" s="1"/>
  <c r="E337" s="1"/>
  <c r="E336" s="1"/>
  <c r="E335" s="1"/>
  <c r="E334" s="1"/>
  <c r="E333" s="1"/>
  <c r="E332" s="1"/>
  <c r="E331" s="1"/>
  <c r="E330" s="1"/>
  <c r="E329" s="1"/>
  <c r="E328" s="1"/>
  <c r="E327" s="1"/>
  <c r="E326" s="1"/>
  <c r="E325" s="1"/>
  <c r="E324" s="1"/>
  <c r="E323" s="1"/>
  <c r="E322" s="1"/>
  <c r="E321" s="1"/>
  <c r="E320" s="1"/>
  <c r="E319" s="1"/>
  <c r="E318" s="1"/>
  <c r="E317" s="1"/>
  <c r="E316" s="1"/>
  <c r="E315" s="1"/>
  <c r="E314" s="1"/>
  <c r="E313" s="1"/>
  <c r="E312" s="1"/>
  <c r="E311" s="1"/>
  <c r="E310" s="1"/>
  <c r="E309" s="1"/>
  <c r="E308" s="1"/>
  <c r="E307" s="1"/>
  <c r="E306" s="1"/>
  <c r="E305" s="1"/>
  <c r="E304" s="1"/>
  <c r="E303" s="1"/>
  <c r="E302" s="1"/>
  <c r="E301" s="1"/>
  <c r="E300" s="1"/>
  <c r="E299" s="1"/>
  <c r="E298" s="1"/>
  <c r="E297" s="1"/>
  <c r="E296" s="1"/>
  <c r="E295" s="1"/>
  <c r="E294" s="1"/>
  <c r="E293" s="1"/>
  <c r="E292" s="1"/>
  <c r="E291" s="1"/>
  <c r="E290" s="1"/>
  <c r="E289" s="1"/>
  <c r="E288" s="1"/>
  <c r="E287" s="1"/>
  <c r="E286" s="1"/>
  <c r="E285" s="1"/>
  <c r="E284" s="1"/>
  <c r="E283" s="1"/>
  <c r="E282" s="1"/>
  <c r="E281" s="1"/>
  <c r="E280" s="1"/>
  <c r="E279" s="1"/>
  <c r="E278" s="1"/>
  <c r="E277" s="1"/>
  <c r="E276" s="1"/>
  <c r="E275" s="1"/>
  <c r="E274" s="1"/>
  <c r="E273" s="1"/>
  <c r="E272" s="1"/>
  <c r="E271" s="1"/>
  <c r="E270" s="1"/>
  <c r="E269" s="1"/>
  <c r="E268" s="1"/>
  <c r="E267" s="1"/>
  <c r="E266" s="1"/>
  <c r="E265" s="1"/>
  <c r="E264" s="1"/>
  <c r="E263" s="1"/>
  <c r="E262" s="1"/>
  <c r="E261" s="1"/>
  <c r="E260" s="1"/>
  <c r="E259" s="1"/>
  <c r="E258" s="1"/>
  <c r="E257" s="1"/>
  <c r="E256" s="1"/>
  <c r="E255" s="1"/>
  <c r="E254" s="1"/>
  <c r="E253" s="1"/>
  <c r="E252" s="1"/>
  <c r="E251" s="1"/>
  <c r="E250" s="1"/>
  <c r="E249" s="1"/>
  <c r="E248" s="1"/>
  <c r="E247" s="1"/>
  <c r="E246" s="1"/>
  <c r="E245" s="1"/>
  <c r="E244" s="1"/>
  <c r="E243" s="1"/>
  <c r="E242" s="1"/>
  <c r="E241" s="1"/>
  <c r="E240" s="1"/>
  <c r="E239" s="1"/>
  <c r="E238" s="1"/>
  <c r="E237" s="1"/>
  <c r="E236" s="1"/>
  <c r="E235" s="1"/>
  <c r="E234" s="1"/>
  <c r="E233" s="1"/>
  <c r="E232" s="1"/>
  <c r="E231" s="1"/>
  <c r="E230" s="1"/>
  <c r="E229" s="1"/>
  <c r="E228" s="1"/>
  <c r="E227" s="1"/>
  <c r="E226" s="1"/>
  <c r="E225" s="1"/>
  <c r="E224" s="1"/>
  <c r="E223" s="1"/>
  <c r="E222" s="1"/>
  <c r="E221" s="1"/>
  <c r="E220" s="1"/>
  <c r="E219" s="1"/>
  <c r="E218" s="1"/>
  <c r="E217" s="1"/>
  <c r="E216" s="1"/>
  <c r="E215" s="1"/>
  <c r="E214" s="1"/>
  <c r="E213" s="1"/>
  <c r="E212" s="1"/>
  <c r="E211" s="1"/>
  <c r="E210" s="1"/>
  <c r="E209" s="1"/>
  <c r="E208" s="1"/>
  <c r="E207" s="1"/>
  <c r="E206" s="1"/>
  <c r="E205" s="1"/>
  <c r="E204" s="1"/>
  <c r="E203" s="1"/>
  <c r="E202" s="1"/>
  <c r="E201" s="1"/>
  <c r="E200" s="1"/>
  <c r="E199" s="1"/>
  <c r="E198" s="1"/>
  <c r="E197" s="1"/>
  <c r="E196" s="1"/>
  <c r="E195" s="1"/>
  <c r="E194" s="1"/>
  <c r="E193" s="1"/>
  <c r="E192" s="1"/>
  <c r="E191" s="1"/>
  <c r="E190" s="1"/>
  <c r="E189" s="1"/>
  <c r="E188" s="1"/>
  <c r="E187" s="1"/>
  <c r="E186" s="1"/>
  <c r="E185" s="1"/>
  <c r="E184" s="1"/>
  <c r="E183" s="1"/>
  <c r="E182" s="1"/>
  <c r="E181" s="1"/>
  <c r="E180" s="1"/>
  <c r="E179" s="1"/>
  <c r="E178" s="1"/>
  <c r="E177" s="1"/>
  <c r="E176" s="1"/>
  <c r="E175" s="1"/>
  <c r="E174" s="1"/>
  <c r="E173" s="1"/>
  <c r="E172" s="1"/>
  <c r="E171" s="1"/>
  <c r="E170" s="1"/>
  <c r="E169" s="1"/>
  <c r="E168" s="1"/>
  <c r="E167" s="1"/>
  <c r="E166" s="1"/>
  <c r="E165" s="1"/>
  <c r="E164" s="1"/>
  <c r="E163" s="1"/>
  <c r="E162" s="1"/>
  <c r="E161" s="1"/>
  <c r="E160" s="1"/>
  <c r="E159" s="1"/>
  <c r="E158" s="1"/>
  <c r="E157" s="1"/>
  <c r="E156" s="1"/>
  <c r="E155" s="1"/>
  <c r="E154" s="1"/>
  <c r="E153" s="1"/>
  <c r="E152" s="1"/>
  <c r="E151" s="1"/>
  <c r="E150" s="1"/>
  <c r="E149" s="1"/>
  <c r="E148" s="1"/>
  <c r="E147" s="1"/>
  <c r="E146" s="1"/>
  <c r="E145" s="1"/>
  <c r="E144" s="1"/>
  <c r="E143" s="1"/>
  <c r="E142" s="1"/>
  <c r="E141" s="1"/>
  <c r="E140" s="1"/>
  <c r="E139" s="1"/>
  <c r="E138" s="1"/>
  <c r="E137" s="1"/>
  <c r="E136" s="1"/>
  <c r="E135" s="1"/>
  <c r="E134" s="1"/>
  <c r="E133" s="1"/>
  <c r="E132" s="1"/>
  <c r="E131" s="1"/>
  <c r="E130" s="1"/>
  <c r="E129" s="1"/>
  <c r="E128" s="1"/>
  <c r="E127" s="1"/>
  <c r="E126" s="1"/>
  <c r="E125" s="1"/>
  <c r="E124" s="1"/>
  <c r="E123" s="1"/>
  <c r="E122" s="1"/>
  <c r="E121" s="1"/>
  <c r="E120" s="1"/>
  <c r="E119" s="1"/>
  <c r="E118" s="1"/>
  <c r="E117" s="1"/>
  <c r="E116" s="1"/>
  <c r="E115" s="1"/>
  <c r="E114" s="1"/>
  <c r="E113" s="1"/>
  <c r="E112" s="1"/>
  <c r="E111" s="1"/>
  <c r="E110" s="1"/>
  <c r="E109" s="1"/>
  <c r="E108" s="1"/>
  <c r="E107" s="1"/>
  <c r="E106" s="1"/>
  <c r="E105" s="1"/>
  <c r="E104" s="1"/>
  <c r="E103" s="1"/>
  <c r="E102" s="1"/>
  <c r="E101" s="1"/>
  <c r="E100" s="1"/>
  <c r="E99" s="1"/>
  <c r="E98" s="1"/>
  <c r="E97" s="1"/>
  <c r="E96" s="1"/>
  <c r="E95" s="1"/>
  <c r="E94" s="1"/>
  <c r="E93" s="1"/>
  <c r="E92" s="1"/>
  <c r="E91" s="1"/>
  <c r="E90" s="1"/>
  <c r="E89" s="1"/>
  <c r="E88" s="1"/>
  <c r="E87" s="1"/>
  <c r="E86" s="1"/>
  <c r="E85" s="1"/>
  <c r="E84" s="1"/>
  <c r="E83" s="1"/>
  <c r="E82" s="1"/>
  <c r="E81" s="1"/>
  <c r="E80" s="1"/>
  <c r="E79" s="1"/>
  <c r="E78" s="1"/>
  <c r="E77" s="1"/>
  <c r="E76" s="1"/>
  <c r="E75" s="1"/>
  <c r="E74" s="1"/>
  <c r="E73" s="1"/>
  <c r="E72" s="1"/>
  <c r="E71" s="1"/>
  <c r="E70" s="1"/>
  <c r="E69" s="1"/>
  <c r="E68" s="1"/>
  <c r="E67" s="1"/>
  <c r="E66" s="1"/>
  <c r="E65" s="1"/>
  <c r="E64" s="1"/>
  <c r="E63" s="1"/>
  <c r="E62" s="1"/>
  <c r="E61" s="1"/>
  <c r="E60" s="1"/>
  <c r="E59" s="1"/>
  <c r="E58" s="1"/>
  <c r="E57" s="1"/>
  <c r="E56" s="1"/>
  <c r="E55" s="1"/>
  <c r="E54" s="1"/>
  <c r="E53" s="1"/>
  <c r="E52" s="1"/>
  <c r="E51" s="1"/>
  <c r="E50" s="1"/>
  <c r="E49" s="1"/>
  <c r="E48" s="1"/>
  <c r="E47" s="1"/>
  <c r="E46" s="1"/>
  <c r="E45" s="1"/>
  <c r="E44" s="1"/>
  <c r="E43" s="1"/>
  <c r="E42" s="1"/>
  <c r="E41" s="1"/>
  <c r="E40" s="1"/>
  <c r="E39" s="1"/>
  <c r="E38" s="1"/>
  <c r="E37" s="1"/>
  <c r="E36" s="1"/>
  <c r="E35" s="1"/>
  <c r="E34" s="1"/>
  <c r="E33" s="1"/>
  <c r="E32" s="1"/>
  <c r="E31" s="1"/>
  <c r="E30" s="1"/>
  <c r="E29" s="1"/>
  <c r="E28" s="1"/>
  <c r="E27" s="1"/>
  <c r="E26" s="1"/>
  <c r="E25" s="1"/>
  <c r="E24" s="1"/>
  <c r="E23" s="1"/>
  <c r="E22" s="1"/>
  <c r="E21" s="1"/>
  <c r="E20" s="1"/>
  <c r="E19" s="1"/>
  <c r="E18" s="1"/>
  <c r="D1724"/>
  <c r="D1723" s="1"/>
  <c r="D1722" s="1"/>
  <c r="D1721" s="1"/>
  <c r="D1720" s="1"/>
  <c r="D1719" s="1"/>
  <c r="D1718" s="1"/>
  <c r="D1717" s="1"/>
  <c r="D1716" s="1"/>
  <c r="D1715" s="1"/>
  <c r="D1714" s="1"/>
  <c r="D1713" s="1"/>
  <c r="D1712" s="1"/>
  <c r="D1711" s="1"/>
  <c r="D1710" s="1"/>
  <c r="D1709" s="1"/>
  <c r="D1708" s="1"/>
  <c r="D1707" s="1"/>
  <c r="D1706" s="1"/>
  <c r="D1705" s="1"/>
  <c r="D1704" s="1"/>
  <c r="D1703" s="1"/>
  <c r="D1697" s="1"/>
  <c r="D1696" s="1"/>
  <c r="D1695" s="1"/>
  <c r="D1694" s="1"/>
  <c r="D1693" s="1"/>
  <c r="D1692" s="1"/>
  <c r="D1691" s="1"/>
  <c r="D1690" s="1"/>
  <c r="D1689" s="1"/>
  <c r="D1688" s="1"/>
  <c r="D1687" s="1"/>
  <c r="D1686" s="1"/>
  <c r="D1685" s="1"/>
  <c r="D1684" s="1"/>
  <c r="D1683" s="1"/>
  <c r="D1682" s="1"/>
  <c r="D1681" s="1"/>
  <c r="D1680" s="1"/>
  <c r="D1679" s="1"/>
  <c r="D1678" s="1"/>
  <c r="D1677" s="1"/>
  <c r="D1676" s="1"/>
  <c r="D1675" s="1"/>
  <c r="D1674" s="1"/>
  <c r="D1673" s="1"/>
  <c r="D1672" s="1"/>
  <c r="D1671" s="1"/>
  <c r="D1670" s="1"/>
  <c r="D1669" s="1"/>
  <c r="D1668" s="1"/>
  <c r="D1667" s="1"/>
  <c r="D1666" s="1"/>
  <c r="D1665" s="1"/>
  <c r="D1664" s="1"/>
  <c r="D1663" s="1"/>
  <c r="D1662" s="1"/>
  <c r="D1661" s="1"/>
  <c r="D1660" s="1"/>
  <c r="D1659" s="1"/>
  <c r="D1658" s="1"/>
  <c r="D1657" s="1"/>
  <c r="D1656" s="1"/>
  <c r="D1655" s="1"/>
  <c r="D1654" s="1"/>
  <c r="D1653" s="1"/>
  <c r="D1652" s="1"/>
  <c r="D1651" s="1"/>
  <c r="D1650" s="1"/>
  <c r="D1649" s="1"/>
  <c r="D1648" s="1"/>
  <c r="D1647" s="1"/>
  <c r="D1646" s="1"/>
  <c r="D1645" s="1"/>
  <c r="D1644" s="1"/>
  <c r="D1643" s="1"/>
  <c r="D1642" s="1"/>
  <c r="D1641" s="1"/>
  <c r="D1640" s="1"/>
  <c r="D1639" s="1"/>
  <c r="D1638" s="1"/>
  <c r="D1637" s="1"/>
  <c r="D1636" s="1"/>
  <c r="D1635" s="1"/>
  <c r="D1634" s="1"/>
  <c r="D1633" s="1"/>
  <c r="D1632" s="1"/>
  <c r="D1631" s="1"/>
  <c r="D1630" s="1"/>
  <c r="D1629" s="1"/>
  <c r="D1628" s="1"/>
  <c r="D1627" s="1"/>
  <c r="D1626" s="1"/>
  <c r="D1625" s="1"/>
  <c r="D1624" s="1"/>
  <c r="D1623" s="1"/>
  <c r="D1622" s="1"/>
  <c r="D1621" s="1"/>
  <c r="D1620" s="1"/>
  <c r="D1619" s="1"/>
  <c r="D1614" s="1"/>
  <c r="D1613" s="1"/>
  <c r="D1612" s="1"/>
  <c r="D1611" s="1"/>
  <c r="D1610" s="1"/>
  <c r="D1609" s="1"/>
  <c r="D1608" s="1"/>
  <c r="D1607" s="1"/>
  <c r="D1606" s="1"/>
  <c r="D1605" s="1"/>
  <c r="D1604" s="1"/>
  <c r="D1603" s="1"/>
  <c r="D1602" s="1"/>
  <c r="D1601" s="1"/>
  <c r="D1600" s="1"/>
  <c r="D1599" s="1"/>
  <c r="D1598" s="1"/>
  <c r="D1597" s="1"/>
  <c r="D1596" s="1"/>
  <c r="D1595" s="1"/>
  <c r="D1594" s="1"/>
  <c r="D1593" s="1"/>
  <c r="D1592" s="1"/>
  <c r="D1591" s="1"/>
  <c r="D1590" s="1"/>
  <c r="D1589" s="1"/>
  <c r="D1588" s="1"/>
  <c r="D1587" s="1"/>
  <c r="D1586" s="1"/>
  <c r="D1585" s="1"/>
  <c r="D1584" s="1"/>
  <c r="D1583" s="1"/>
  <c r="D1582" s="1"/>
  <c r="D1581" s="1"/>
  <c r="D1580" s="1"/>
  <c r="D1579" s="1"/>
  <c r="D1578" s="1"/>
  <c r="D1577" s="1"/>
  <c r="D1576" s="1"/>
  <c r="D1575" s="1"/>
  <c r="D1574" s="1"/>
  <c r="D1573" s="1"/>
  <c r="D1572" s="1"/>
  <c r="D1571" s="1"/>
  <c r="D1570" s="1"/>
  <c r="D1569" s="1"/>
  <c r="D1568" s="1"/>
  <c r="D1567" s="1"/>
  <c r="D1566" s="1"/>
  <c r="D1565" s="1"/>
  <c r="D1564" s="1"/>
  <c r="D1563" s="1"/>
  <c r="D1562" s="1"/>
  <c r="D1561" s="1"/>
  <c r="D1560" s="1"/>
  <c r="D1559" s="1"/>
  <c r="D1558" s="1"/>
  <c r="D1557" s="1"/>
  <c r="D1556" s="1"/>
  <c r="D1555" s="1"/>
  <c r="D1554" s="1"/>
  <c r="D1553" s="1"/>
  <c r="D1552" s="1"/>
  <c r="D1551" s="1"/>
  <c r="D1550" s="1"/>
  <c r="D1549" s="1"/>
  <c r="D1548" s="1"/>
  <c r="D1547" s="1"/>
  <c r="D1546" s="1"/>
  <c r="D1545" s="1"/>
  <c r="D1544" s="1"/>
  <c r="D1543" s="1"/>
  <c r="D1542" s="1"/>
  <c r="D1541" s="1"/>
  <c r="D1540" s="1"/>
  <c r="D1539" s="1"/>
  <c r="D1538" s="1"/>
  <c r="D1537" s="1"/>
  <c r="D1536" s="1"/>
  <c r="D1535" s="1"/>
  <c r="D1534" s="1"/>
  <c r="D1533" s="1"/>
  <c r="D1532" s="1"/>
  <c r="D1531" s="1"/>
  <c r="D1530" s="1"/>
  <c r="D1529" s="1"/>
  <c r="D1528" s="1"/>
  <c r="D1527" s="1"/>
  <c r="D1526" s="1"/>
  <c r="D1525" s="1"/>
  <c r="D1524" s="1"/>
  <c r="D1523" s="1"/>
  <c r="D1522" s="1"/>
  <c r="D1521" s="1"/>
  <c r="D1520" s="1"/>
  <c r="D1519" s="1"/>
  <c r="D1518" s="1"/>
  <c r="D1517" s="1"/>
  <c r="D1516" s="1"/>
  <c r="D1515" s="1"/>
  <c r="D1514" s="1"/>
  <c r="D1513" s="1"/>
  <c r="D1512" s="1"/>
  <c r="D1511" s="1"/>
  <c r="D1510" s="1"/>
  <c r="D1509" s="1"/>
  <c r="D1508" s="1"/>
  <c r="D1507" s="1"/>
  <c r="D1506" s="1"/>
  <c r="D1505" s="1"/>
  <c r="D1504" s="1"/>
  <c r="D1503" s="1"/>
  <c r="D1502" s="1"/>
  <c r="D1501" s="1"/>
  <c r="D1500" s="1"/>
  <c r="D1499" s="1"/>
  <c r="D1498" s="1"/>
  <c r="D1497" s="1"/>
  <c r="D1496" s="1"/>
  <c r="D1495" s="1"/>
  <c r="D1494" s="1"/>
  <c r="D1493" s="1"/>
  <c r="D1492" s="1"/>
  <c r="D1491" s="1"/>
  <c r="D1490" s="1"/>
  <c r="D1489" s="1"/>
  <c r="D1488" s="1"/>
  <c r="D1487" s="1"/>
  <c r="D1486" s="1"/>
  <c r="D1485" s="1"/>
  <c r="D1484" s="1"/>
  <c r="D1483" s="1"/>
  <c r="D1482" s="1"/>
  <c r="D1481" s="1"/>
  <c r="D1480" s="1"/>
  <c r="D1479" s="1"/>
  <c r="D1478" s="1"/>
  <c r="D1477" s="1"/>
  <c r="D1476" s="1"/>
  <c r="D1475" s="1"/>
  <c r="D1474" s="1"/>
  <c r="D1473" s="1"/>
  <c r="D1472" s="1"/>
  <c r="D1471" s="1"/>
  <c r="D1470" s="1"/>
  <c r="D1469" s="1"/>
  <c r="D1468" s="1"/>
  <c r="D1467" s="1"/>
  <c r="D1466" s="1"/>
  <c r="D1465" s="1"/>
  <c r="D1464" s="1"/>
  <c r="D1463" s="1"/>
  <c r="D1462" s="1"/>
  <c r="D1461" s="1"/>
  <c r="D1460" s="1"/>
  <c r="D1459" s="1"/>
  <c r="D1458" s="1"/>
  <c r="D1457" s="1"/>
  <c r="D1456" s="1"/>
  <c r="D1455" s="1"/>
  <c r="D1454" s="1"/>
  <c r="D1453" s="1"/>
  <c r="D1452" s="1"/>
  <c r="D1451" s="1"/>
  <c r="D1450" s="1"/>
  <c r="D1449" s="1"/>
  <c r="D1448" s="1"/>
  <c r="D1447" s="1"/>
  <c r="D1446" s="1"/>
  <c r="D1445" s="1"/>
  <c r="D1444" s="1"/>
  <c r="D1443" s="1"/>
  <c r="D1442" s="1"/>
  <c r="D1441" s="1"/>
  <c r="D1440" s="1"/>
  <c r="D1439" s="1"/>
  <c r="D1438" s="1"/>
  <c r="D1437" s="1"/>
  <c r="D1436" s="1"/>
  <c r="D1435" s="1"/>
  <c r="D1434" s="1"/>
  <c r="D1433" s="1"/>
  <c r="D1432" s="1"/>
  <c r="D1431" s="1"/>
  <c r="D1430" s="1"/>
  <c r="D1429" s="1"/>
  <c r="D1428" s="1"/>
  <c r="D1427" s="1"/>
  <c r="D1426" s="1"/>
  <c r="D1425" s="1"/>
  <c r="D1424" s="1"/>
  <c r="D1423" s="1"/>
  <c r="D1422" s="1"/>
  <c r="D1421" s="1"/>
  <c r="D1420" s="1"/>
  <c r="D1419" s="1"/>
  <c r="D1418" s="1"/>
  <c r="D1417" s="1"/>
  <c r="D1416" s="1"/>
  <c r="D1415" s="1"/>
  <c r="D1414" s="1"/>
  <c r="D1413" s="1"/>
  <c r="D1412" s="1"/>
  <c r="D1411" s="1"/>
  <c r="D1410" s="1"/>
  <c r="D1409" s="1"/>
  <c r="D1408" s="1"/>
  <c r="D1407" s="1"/>
  <c r="D1406" s="1"/>
  <c r="D1405" s="1"/>
  <c r="D1404" s="1"/>
  <c r="D1403" s="1"/>
  <c r="D1402" s="1"/>
  <c r="D1401" s="1"/>
  <c r="D1400" s="1"/>
  <c r="D1399" s="1"/>
  <c r="D1398" s="1"/>
  <c r="D1397" s="1"/>
  <c r="D1396" s="1"/>
  <c r="D1395" s="1"/>
  <c r="D1394" s="1"/>
  <c r="D1393" s="1"/>
  <c r="D1392" s="1"/>
  <c r="D1391" s="1"/>
  <c r="D1390" s="1"/>
  <c r="D1389" s="1"/>
  <c r="D1388" s="1"/>
  <c r="D1387" s="1"/>
  <c r="D1386" s="1"/>
  <c r="D1385" s="1"/>
  <c r="D1384" s="1"/>
  <c r="D1383" s="1"/>
  <c r="D1382" s="1"/>
  <c r="D1381" s="1"/>
  <c r="D1380" s="1"/>
  <c r="D1379" s="1"/>
  <c r="D1378" s="1"/>
  <c r="D1377" s="1"/>
  <c r="D1376" s="1"/>
  <c r="D1375" s="1"/>
  <c r="D1374" s="1"/>
  <c r="D1373" s="1"/>
  <c r="D1372" s="1"/>
  <c r="D1371" s="1"/>
  <c r="D1370" s="1"/>
  <c r="D1369" s="1"/>
  <c r="D1368" s="1"/>
  <c r="D1367" s="1"/>
  <c r="D1366" s="1"/>
  <c r="D1365" s="1"/>
  <c r="D1364" s="1"/>
  <c r="D1363" s="1"/>
  <c r="D1362" s="1"/>
  <c r="D1361" s="1"/>
  <c r="D1360" s="1"/>
  <c r="D1359" s="1"/>
  <c r="D1358" s="1"/>
  <c r="D1357" s="1"/>
  <c r="D1356" s="1"/>
  <c r="D1355" s="1"/>
  <c r="D1354" s="1"/>
  <c r="D1353" s="1"/>
  <c r="D1352" s="1"/>
  <c r="D1351" s="1"/>
  <c r="D1350" s="1"/>
  <c r="D1349" s="1"/>
  <c r="D1348" s="1"/>
  <c r="D1347" s="1"/>
  <c r="D1346" s="1"/>
  <c r="D1345" s="1"/>
  <c r="D1344" s="1"/>
  <c r="D1343" s="1"/>
  <c r="D1342" s="1"/>
  <c r="D1341" s="1"/>
  <c r="D1340" s="1"/>
  <c r="D1339" s="1"/>
  <c r="D1338" s="1"/>
  <c r="D1337" s="1"/>
  <c r="D1336" s="1"/>
  <c r="D1335" s="1"/>
  <c r="D1334" s="1"/>
  <c r="D1333" s="1"/>
  <c r="D1332" s="1"/>
  <c r="D1331" s="1"/>
  <c r="D1330" s="1"/>
  <c r="D1329" s="1"/>
  <c r="D1328" s="1"/>
  <c r="D1327" s="1"/>
  <c r="D1326" s="1"/>
  <c r="D1325" s="1"/>
  <c r="D1324" s="1"/>
  <c r="D1323" s="1"/>
  <c r="D1322" s="1"/>
  <c r="D1321" s="1"/>
  <c r="D1320" s="1"/>
  <c r="D1319" s="1"/>
  <c r="D1318" s="1"/>
  <c r="D1317" s="1"/>
  <c r="D1316" s="1"/>
  <c r="D1315" s="1"/>
  <c r="D1314" s="1"/>
  <c r="D1313" s="1"/>
  <c r="D1312" s="1"/>
  <c r="D1311" s="1"/>
  <c r="D1310" s="1"/>
  <c r="D1309" s="1"/>
  <c r="D1308" s="1"/>
  <c r="D1307" s="1"/>
  <c r="D1306" s="1"/>
  <c r="D1305" s="1"/>
  <c r="D1304" s="1"/>
  <c r="D1303" s="1"/>
  <c r="D1302" s="1"/>
  <c r="D1301" s="1"/>
  <c r="D1300" s="1"/>
  <c r="D1299" s="1"/>
  <c r="D1298" s="1"/>
  <c r="D1297" s="1"/>
  <c r="D1296" s="1"/>
  <c r="D1295" s="1"/>
  <c r="D1294" s="1"/>
  <c r="D1293" s="1"/>
  <c r="D1292" s="1"/>
  <c r="D1291" s="1"/>
  <c r="D1290" s="1"/>
  <c r="D1289" s="1"/>
  <c r="D1288" s="1"/>
  <c r="D1287" s="1"/>
  <c r="D1286" s="1"/>
  <c r="D1285" s="1"/>
  <c r="D1284" s="1"/>
  <c r="D1283" s="1"/>
  <c r="D1282" s="1"/>
  <c r="D1281" s="1"/>
  <c r="D1280" s="1"/>
  <c r="D1279" s="1"/>
  <c r="D1278" s="1"/>
  <c r="D1277" s="1"/>
  <c r="D1276" s="1"/>
  <c r="D1275" s="1"/>
  <c r="D1274" s="1"/>
  <c r="D1273" s="1"/>
  <c r="D1272" s="1"/>
  <c r="D1271" s="1"/>
  <c r="D1270" s="1"/>
  <c r="D1269" s="1"/>
  <c r="D1268" s="1"/>
  <c r="D1267" s="1"/>
  <c r="D1266" s="1"/>
  <c r="D1265" s="1"/>
  <c r="D1264" s="1"/>
  <c r="D1263" s="1"/>
  <c r="D1262" s="1"/>
  <c r="D1261" s="1"/>
  <c r="D1260" s="1"/>
  <c r="D1259" s="1"/>
  <c r="D1258" s="1"/>
  <c r="D1257" s="1"/>
  <c r="D1256" s="1"/>
  <c r="D1255" s="1"/>
  <c r="D1254" s="1"/>
  <c r="D1253" s="1"/>
  <c r="D1252" s="1"/>
  <c r="D1251" s="1"/>
  <c r="D1250" s="1"/>
  <c r="D1249" s="1"/>
  <c r="D1248" s="1"/>
  <c r="D1247" s="1"/>
  <c r="D1246" s="1"/>
  <c r="D1245" s="1"/>
  <c r="D1244" s="1"/>
  <c r="D1243" s="1"/>
  <c r="D1242" s="1"/>
  <c r="D1241" s="1"/>
  <c r="D1240" s="1"/>
  <c r="D1239" s="1"/>
  <c r="D1238" s="1"/>
  <c r="D1237" s="1"/>
  <c r="D1236" s="1"/>
  <c r="D1235" s="1"/>
  <c r="D1234" s="1"/>
  <c r="D1233" s="1"/>
  <c r="D1232" s="1"/>
  <c r="D1231" s="1"/>
  <c r="D1230" s="1"/>
  <c r="D1229" s="1"/>
  <c r="D1228" s="1"/>
  <c r="D1227" s="1"/>
  <c r="D1226" s="1"/>
  <c r="D1225" s="1"/>
  <c r="D1224" s="1"/>
  <c r="D1223" s="1"/>
  <c r="D1222" s="1"/>
  <c r="D1221" s="1"/>
  <c r="D1220" s="1"/>
  <c r="D1219" s="1"/>
  <c r="D1218" s="1"/>
  <c r="D1217" s="1"/>
  <c r="D1216" s="1"/>
  <c r="D1215" s="1"/>
  <c r="D1214" s="1"/>
  <c r="D1213" s="1"/>
  <c r="D1212" s="1"/>
  <c r="D1211" s="1"/>
  <c r="D1210" s="1"/>
  <c r="D1209" s="1"/>
  <c r="D1208" s="1"/>
  <c r="D1207" s="1"/>
  <c r="D1206" s="1"/>
  <c r="D1205" s="1"/>
  <c r="D1204" s="1"/>
  <c r="D1203" s="1"/>
  <c r="D1202" s="1"/>
  <c r="D1201" s="1"/>
  <c r="D1200" s="1"/>
  <c r="D1199" s="1"/>
  <c r="D1198" s="1"/>
  <c r="D1197" s="1"/>
  <c r="D1196" s="1"/>
  <c r="D1195" s="1"/>
  <c r="D1194" s="1"/>
  <c r="D1193" s="1"/>
  <c r="D1192" s="1"/>
  <c r="D1191" s="1"/>
  <c r="D1190" s="1"/>
  <c r="D1189" s="1"/>
  <c r="D1188" s="1"/>
  <c r="D1187" s="1"/>
  <c r="D1186" s="1"/>
  <c r="D1185" s="1"/>
  <c r="D1184" s="1"/>
  <c r="D1183" s="1"/>
  <c r="D1182" s="1"/>
  <c r="D1181" s="1"/>
  <c r="D1180" s="1"/>
  <c r="D1179" s="1"/>
  <c r="D1178" s="1"/>
  <c r="D1177" s="1"/>
  <c r="D1176" s="1"/>
  <c r="D1175" s="1"/>
  <c r="D1174" s="1"/>
  <c r="D1173" s="1"/>
  <c r="D1172" s="1"/>
  <c r="D1171" s="1"/>
  <c r="D1170" s="1"/>
  <c r="D1169" s="1"/>
  <c r="D1168" s="1"/>
  <c r="D1167" s="1"/>
  <c r="D1166" s="1"/>
  <c r="D1165" s="1"/>
  <c r="D1164" s="1"/>
  <c r="D1163" s="1"/>
  <c r="D1162" s="1"/>
  <c r="D1161" s="1"/>
  <c r="D1160" s="1"/>
  <c r="D1159" s="1"/>
  <c r="D1158" s="1"/>
  <c r="D1157" s="1"/>
  <c r="D1156" s="1"/>
  <c r="D1155" s="1"/>
  <c r="D1154" s="1"/>
  <c r="D1153" s="1"/>
  <c r="D1152" s="1"/>
  <c r="D1151" s="1"/>
  <c r="D1150" s="1"/>
  <c r="D1149" s="1"/>
  <c r="D1148" s="1"/>
  <c r="D1147" s="1"/>
  <c r="D1146" s="1"/>
  <c r="D1145" s="1"/>
  <c r="D1144" s="1"/>
  <c r="D1143" s="1"/>
  <c r="D1142" s="1"/>
  <c r="D1141" s="1"/>
  <c r="D1140" s="1"/>
  <c r="D1139" s="1"/>
  <c r="D1138" s="1"/>
  <c r="D1137" s="1"/>
  <c r="D1136" s="1"/>
  <c r="D1135" s="1"/>
  <c r="D1134" s="1"/>
  <c r="D1133" s="1"/>
  <c r="D1132" s="1"/>
  <c r="D1131" s="1"/>
  <c r="D1130" s="1"/>
  <c r="D1129" s="1"/>
  <c r="D1128" s="1"/>
  <c r="D1127" s="1"/>
  <c r="D1126" s="1"/>
  <c r="D1125" s="1"/>
  <c r="D1124" s="1"/>
  <c r="D1123" s="1"/>
  <c r="D1122" s="1"/>
  <c r="D1121" s="1"/>
  <c r="D1120" s="1"/>
  <c r="D1119" s="1"/>
  <c r="D1118" s="1"/>
  <c r="D1117" s="1"/>
  <c r="D1116" s="1"/>
  <c r="D1115" s="1"/>
  <c r="D1114" s="1"/>
  <c r="D1113" s="1"/>
  <c r="D1112" s="1"/>
  <c r="D1111" s="1"/>
  <c r="D1110" s="1"/>
  <c r="D1109" s="1"/>
  <c r="D1108" s="1"/>
  <c r="D1107" s="1"/>
  <c r="D1106" s="1"/>
  <c r="D1105" s="1"/>
  <c r="D1104" s="1"/>
  <c r="D1103" s="1"/>
  <c r="D1102" s="1"/>
  <c r="D1101" s="1"/>
  <c r="D1100" s="1"/>
  <c r="D1099" s="1"/>
  <c r="D1098" s="1"/>
  <c r="D1097" s="1"/>
  <c r="D1096" s="1"/>
  <c r="D1095" s="1"/>
  <c r="D1094" s="1"/>
  <c r="D1093" s="1"/>
  <c r="D1092" s="1"/>
  <c r="D1091" s="1"/>
  <c r="D1090" s="1"/>
  <c r="D1089" s="1"/>
  <c r="D1088" s="1"/>
  <c r="D1087" s="1"/>
  <c r="D1086" s="1"/>
  <c r="D1085" s="1"/>
  <c r="D1084" s="1"/>
  <c r="D1083" s="1"/>
  <c r="D1082" s="1"/>
  <c r="D1081" s="1"/>
  <c r="D1080" s="1"/>
  <c r="D1079" s="1"/>
  <c r="D1078" s="1"/>
  <c r="D1077" s="1"/>
  <c r="D1076" s="1"/>
  <c r="D1075" s="1"/>
  <c r="D1074" s="1"/>
  <c r="D1073" s="1"/>
  <c r="D1072" s="1"/>
  <c r="D1071" s="1"/>
  <c r="D1070" s="1"/>
  <c r="D1069" s="1"/>
  <c r="D1068" s="1"/>
  <c r="D1067" s="1"/>
  <c r="D1066" s="1"/>
  <c r="D1065" s="1"/>
  <c r="D1064" s="1"/>
  <c r="D1063" s="1"/>
  <c r="D1062" s="1"/>
  <c r="D1061" s="1"/>
  <c r="D1060" s="1"/>
  <c r="D1059" s="1"/>
  <c r="D1058" s="1"/>
  <c r="D1057" s="1"/>
  <c r="D1056" s="1"/>
  <c r="D1055" s="1"/>
  <c r="D1054" s="1"/>
  <c r="D1053" s="1"/>
  <c r="D1052" s="1"/>
  <c r="D1051" s="1"/>
  <c r="D1050" s="1"/>
  <c r="D1049" s="1"/>
  <c r="D1048" s="1"/>
  <c r="D1047" s="1"/>
  <c r="D1046" s="1"/>
  <c r="D1045" s="1"/>
  <c r="D1044" s="1"/>
  <c r="D1043" s="1"/>
  <c r="D1042" s="1"/>
  <c r="D1041" s="1"/>
  <c r="D1040" s="1"/>
  <c r="D1039" s="1"/>
  <c r="D1038" s="1"/>
  <c r="D1037" s="1"/>
  <c r="D1036" s="1"/>
  <c r="D1035" s="1"/>
  <c r="D1034" s="1"/>
  <c r="D1033" s="1"/>
  <c r="D1032" s="1"/>
  <c r="D1031" s="1"/>
  <c r="D1030" s="1"/>
  <c r="D1029" s="1"/>
  <c r="D1028" s="1"/>
  <c r="D1027" s="1"/>
  <c r="D1026" s="1"/>
  <c r="D1025" s="1"/>
  <c r="D1024" s="1"/>
  <c r="D1023" s="1"/>
  <c r="D1022" s="1"/>
  <c r="D1021" s="1"/>
  <c r="D1020" s="1"/>
  <c r="D1019" s="1"/>
  <c r="D1018" s="1"/>
  <c r="D1017" s="1"/>
  <c r="D1016" s="1"/>
  <c r="D1015" s="1"/>
  <c r="D1014" s="1"/>
  <c r="D1013" s="1"/>
  <c r="D1012" s="1"/>
  <c r="D1011" s="1"/>
  <c r="D1010" s="1"/>
  <c r="D1009" s="1"/>
  <c r="D1008" s="1"/>
  <c r="D1007" s="1"/>
  <c r="D1006" s="1"/>
  <c r="D1005" s="1"/>
  <c r="D1004" s="1"/>
  <c r="D1003" s="1"/>
  <c r="D1002" s="1"/>
  <c r="D1001" s="1"/>
  <c r="D1000" s="1"/>
  <c r="D999" s="1"/>
  <c r="D998" s="1"/>
  <c r="D997" s="1"/>
  <c r="D996" s="1"/>
  <c r="D995" s="1"/>
  <c r="D994" s="1"/>
  <c r="D993" s="1"/>
  <c r="D992" s="1"/>
  <c r="D991" s="1"/>
  <c r="D990" s="1"/>
  <c r="D989" s="1"/>
  <c r="D988" s="1"/>
  <c r="D987" s="1"/>
  <c r="D986" s="1"/>
  <c r="D985" s="1"/>
  <c r="D984" s="1"/>
  <c r="D983" s="1"/>
  <c r="D982" s="1"/>
  <c r="D981" s="1"/>
  <c r="D980" s="1"/>
  <c r="D979" s="1"/>
  <c r="D978" s="1"/>
  <c r="D977" s="1"/>
  <c r="D976" s="1"/>
  <c r="D975" s="1"/>
  <c r="D974" s="1"/>
  <c r="D973" s="1"/>
  <c r="D972" s="1"/>
  <c r="D971" s="1"/>
  <c r="D970" s="1"/>
  <c r="D969" s="1"/>
  <c r="D968" s="1"/>
  <c r="D967" s="1"/>
  <c r="D966" s="1"/>
  <c r="D965" s="1"/>
  <c r="D964" s="1"/>
  <c r="D963" s="1"/>
  <c r="D962" s="1"/>
  <c r="D961" s="1"/>
  <c r="D960" s="1"/>
  <c r="D959" s="1"/>
  <c r="D958" s="1"/>
  <c r="D957" s="1"/>
  <c r="D956" s="1"/>
  <c r="D955" s="1"/>
  <c r="D954" s="1"/>
  <c r="D953" s="1"/>
  <c r="D952" s="1"/>
  <c r="D951" s="1"/>
  <c r="D950" s="1"/>
  <c r="D949" s="1"/>
  <c r="D948" s="1"/>
  <c r="D947" s="1"/>
  <c r="D946" s="1"/>
  <c r="D945" s="1"/>
  <c r="D944" s="1"/>
  <c r="D943" s="1"/>
  <c r="D942" s="1"/>
  <c r="D941" s="1"/>
  <c r="D940" s="1"/>
  <c r="D939" s="1"/>
  <c r="D938" s="1"/>
  <c r="D937" s="1"/>
  <c r="D936" s="1"/>
  <c r="D935" s="1"/>
  <c r="D934" s="1"/>
  <c r="D933" s="1"/>
  <c r="D932" s="1"/>
  <c r="D931" s="1"/>
  <c r="D930" s="1"/>
  <c r="D929" s="1"/>
  <c r="D928" s="1"/>
  <c r="D927" s="1"/>
  <c r="D926" s="1"/>
  <c r="D925" s="1"/>
  <c r="D924" s="1"/>
  <c r="D923" s="1"/>
  <c r="D922" s="1"/>
  <c r="D921" s="1"/>
  <c r="D920" s="1"/>
  <c r="D919" s="1"/>
  <c r="D918" s="1"/>
  <c r="D917" s="1"/>
  <c r="D916" s="1"/>
  <c r="D915" s="1"/>
  <c r="D914" s="1"/>
  <c r="D913" s="1"/>
  <c r="D912" s="1"/>
  <c r="D911" s="1"/>
  <c r="D910" s="1"/>
  <c r="D909" s="1"/>
  <c r="D908" s="1"/>
  <c r="D907" s="1"/>
  <c r="D906" s="1"/>
  <c r="D905" s="1"/>
  <c r="D904" s="1"/>
  <c r="D903" s="1"/>
  <c r="D902" s="1"/>
  <c r="D901" s="1"/>
  <c r="D900" s="1"/>
  <c r="D899" s="1"/>
  <c r="D898" s="1"/>
  <c r="D897" s="1"/>
  <c r="D896" s="1"/>
  <c r="D895" s="1"/>
  <c r="D894" s="1"/>
  <c r="D893" s="1"/>
  <c r="D892" s="1"/>
  <c r="D891" s="1"/>
  <c r="D890" s="1"/>
  <c r="D889" s="1"/>
  <c r="D888" s="1"/>
  <c r="D887" s="1"/>
  <c r="D886" s="1"/>
  <c r="D885" s="1"/>
  <c r="D884" s="1"/>
  <c r="D883" s="1"/>
  <c r="D882" s="1"/>
  <c r="D881" s="1"/>
  <c r="D880" s="1"/>
  <c r="D879" s="1"/>
  <c r="D878" s="1"/>
  <c r="D877" s="1"/>
  <c r="D876" s="1"/>
  <c r="D875" s="1"/>
  <c r="D874" s="1"/>
  <c r="D873" s="1"/>
  <c r="D872" s="1"/>
  <c r="D871" s="1"/>
  <c r="D870" s="1"/>
  <c r="D869" s="1"/>
  <c r="D868" s="1"/>
  <c r="D867" s="1"/>
  <c r="D866" s="1"/>
  <c r="D865" s="1"/>
  <c r="D864" s="1"/>
  <c r="D863" s="1"/>
  <c r="D862" s="1"/>
  <c r="D861" s="1"/>
  <c r="D860" s="1"/>
  <c r="D859" s="1"/>
  <c r="D858" s="1"/>
  <c r="D857" s="1"/>
  <c r="D856" s="1"/>
  <c r="D855" s="1"/>
  <c r="D854" s="1"/>
  <c r="D853" s="1"/>
  <c r="D852" s="1"/>
  <c r="D851" s="1"/>
  <c r="D850" s="1"/>
  <c r="D849" s="1"/>
  <c r="D848" s="1"/>
  <c r="D847" s="1"/>
  <c r="D846" s="1"/>
  <c r="D845" s="1"/>
  <c r="D844" s="1"/>
  <c r="D843" s="1"/>
  <c r="D842" s="1"/>
  <c r="D841" s="1"/>
  <c r="D840" s="1"/>
  <c r="D839" s="1"/>
  <c r="D838" s="1"/>
  <c r="D837" s="1"/>
  <c r="D836" s="1"/>
  <c r="D835" s="1"/>
  <c r="D834" s="1"/>
  <c r="D833" s="1"/>
  <c r="D832" s="1"/>
  <c r="D831" s="1"/>
  <c r="D830" s="1"/>
  <c r="D829" s="1"/>
  <c r="D828" s="1"/>
  <c r="D827" s="1"/>
  <c r="D826" s="1"/>
  <c r="D825" s="1"/>
  <c r="D824" s="1"/>
  <c r="D823" s="1"/>
  <c r="D822" s="1"/>
  <c r="D821" s="1"/>
  <c r="D820" s="1"/>
  <c r="D819" s="1"/>
  <c r="D818" s="1"/>
  <c r="D817" s="1"/>
  <c r="D816" s="1"/>
  <c r="D815" s="1"/>
  <c r="D814" s="1"/>
  <c r="D813" s="1"/>
  <c r="D812" s="1"/>
  <c r="D811" s="1"/>
  <c r="D810" s="1"/>
  <c r="D809" s="1"/>
  <c r="D808" s="1"/>
  <c r="D807" s="1"/>
  <c r="D806" s="1"/>
  <c r="D805" s="1"/>
  <c r="D804" s="1"/>
  <c r="D803" s="1"/>
  <c r="D802" s="1"/>
  <c r="D801" s="1"/>
  <c r="D800" s="1"/>
  <c r="D799" s="1"/>
  <c r="D798" s="1"/>
  <c r="D797" s="1"/>
  <c r="D796" s="1"/>
  <c r="D795" s="1"/>
  <c r="D794" s="1"/>
  <c r="D793" s="1"/>
  <c r="D792" s="1"/>
  <c r="D791" s="1"/>
  <c r="D790" s="1"/>
  <c r="D789" s="1"/>
  <c r="D788" s="1"/>
  <c r="D787" s="1"/>
  <c r="D786" s="1"/>
  <c r="D785" s="1"/>
  <c r="D784" s="1"/>
  <c r="D783" s="1"/>
  <c r="D782" s="1"/>
  <c r="D781" s="1"/>
  <c r="D780" s="1"/>
  <c r="D779" s="1"/>
  <c r="D778" s="1"/>
  <c r="D777" s="1"/>
  <c r="D776" s="1"/>
  <c r="D775" s="1"/>
  <c r="D774" s="1"/>
  <c r="D773" s="1"/>
  <c r="D772" s="1"/>
  <c r="D771" s="1"/>
  <c r="D770" s="1"/>
  <c r="D769" s="1"/>
  <c r="D768" s="1"/>
  <c r="D767" s="1"/>
  <c r="D766" s="1"/>
  <c r="D765" s="1"/>
  <c r="D764" s="1"/>
  <c r="D763" s="1"/>
  <c r="D762" s="1"/>
  <c r="D761" s="1"/>
  <c r="D760" s="1"/>
  <c r="D759" s="1"/>
  <c r="D758" s="1"/>
  <c r="D757" s="1"/>
  <c r="D756" s="1"/>
  <c r="D755" s="1"/>
  <c r="D754" s="1"/>
  <c r="D753" s="1"/>
  <c r="D752" s="1"/>
  <c r="D751" s="1"/>
  <c r="D750" s="1"/>
  <c r="D749" s="1"/>
  <c r="D748" s="1"/>
  <c r="D747" s="1"/>
  <c r="D746" s="1"/>
  <c r="D745" s="1"/>
  <c r="D744" s="1"/>
  <c r="D743" s="1"/>
  <c r="D742" s="1"/>
  <c r="D741" s="1"/>
  <c r="D740" s="1"/>
  <c r="D739" s="1"/>
  <c r="D738" s="1"/>
  <c r="D737" s="1"/>
  <c r="D736" s="1"/>
  <c r="D735" s="1"/>
  <c r="D734" s="1"/>
  <c r="D733" s="1"/>
  <c r="D732" s="1"/>
  <c r="D731" s="1"/>
  <c r="D730" s="1"/>
  <c r="D729" s="1"/>
  <c r="D728" s="1"/>
  <c r="D727" s="1"/>
  <c r="D726" s="1"/>
  <c r="D725" s="1"/>
  <c r="D724" s="1"/>
  <c r="D723" s="1"/>
  <c r="D722" s="1"/>
  <c r="D721" s="1"/>
  <c r="D720" s="1"/>
  <c r="D719" s="1"/>
  <c r="D718" s="1"/>
  <c r="D717" s="1"/>
  <c r="D716" s="1"/>
  <c r="D715" s="1"/>
  <c r="D714" s="1"/>
  <c r="D713" s="1"/>
  <c r="D712" s="1"/>
  <c r="D711" s="1"/>
  <c r="D710" s="1"/>
  <c r="D709" s="1"/>
  <c r="D708" s="1"/>
  <c r="D707" s="1"/>
  <c r="D706" s="1"/>
  <c r="D705" s="1"/>
  <c r="D704" s="1"/>
  <c r="D703" s="1"/>
  <c r="D702" s="1"/>
  <c r="D701" s="1"/>
  <c r="D700" s="1"/>
  <c r="D699" s="1"/>
  <c r="D698" s="1"/>
  <c r="D697" s="1"/>
  <c r="D696" s="1"/>
  <c r="D695" s="1"/>
  <c r="D694" s="1"/>
  <c r="D693" s="1"/>
  <c r="D692" s="1"/>
  <c r="D691" s="1"/>
  <c r="D690" s="1"/>
  <c r="D689" s="1"/>
  <c r="D688" s="1"/>
  <c r="D687" s="1"/>
  <c r="D686" s="1"/>
  <c r="D685" s="1"/>
  <c r="D684" s="1"/>
  <c r="D683" s="1"/>
  <c r="D682" s="1"/>
  <c r="D681" s="1"/>
  <c r="D680" s="1"/>
  <c r="D679" s="1"/>
  <c r="D678" s="1"/>
  <c r="D677" s="1"/>
  <c r="D676" s="1"/>
  <c r="D675" s="1"/>
  <c r="D674" s="1"/>
  <c r="D673" s="1"/>
  <c r="D672" s="1"/>
  <c r="D671" s="1"/>
  <c r="D670" s="1"/>
  <c r="D669" s="1"/>
  <c r="D668" s="1"/>
  <c r="D667" s="1"/>
  <c r="D666" s="1"/>
  <c r="D665" s="1"/>
  <c r="D664" s="1"/>
  <c r="D663" s="1"/>
  <c r="D662" s="1"/>
  <c r="D661" s="1"/>
  <c r="D660" s="1"/>
  <c r="D659" s="1"/>
  <c r="D658" s="1"/>
  <c r="D657" s="1"/>
  <c r="D656" s="1"/>
  <c r="D655" s="1"/>
  <c r="D654" s="1"/>
  <c r="D653" s="1"/>
  <c r="D652" s="1"/>
  <c r="D651" s="1"/>
  <c r="D650" s="1"/>
  <c r="D649" s="1"/>
  <c r="D648" s="1"/>
  <c r="D647" s="1"/>
  <c r="D646" s="1"/>
  <c r="D645" s="1"/>
  <c r="D644" s="1"/>
  <c r="D643" s="1"/>
  <c r="D642" s="1"/>
  <c r="D641" s="1"/>
  <c r="D640" s="1"/>
  <c r="D639" s="1"/>
  <c r="D638" s="1"/>
  <c r="D637" s="1"/>
  <c r="D636" s="1"/>
  <c r="D635" s="1"/>
  <c r="D634" s="1"/>
  <c r="D633" s="1"/>
  <c r="D632" s="1"/>
  <c r="D631" s="1"/>
  <c r="D630" s="1"/>
  <c r="D629" s="1"/>
  <c r="D628" s="1"/>
  <c r="D627" s="1"/>
  <c r="D626" s="1"/>
  <c r="D625" s="1"/>
  <c r="D624" s="1"/>
  <c r="D623" s="1"/>
  <c r="D622" s="1"/>
  <c r="D621" s="1"/>
  <c r="D620" s="1"/>
  <c r="D619" s="1"/>
  <c r="D618" s="1"/>
  <c r="D617" s="1"/>
  <c r="D616" s="1"/>
  <c r="D615" s="1"/>
  <c r="D614" s="1"/>
  <c r="D613" s="1"/>
  <c r="D612" s="1"/>
  <c r="D611" s="1"/>
  <c r="D610" s="1"/>
  <c r="D609" s="1"/>
  <c r="D608" s="1"/>
  <c r="D607" s="1"/>
  <c r="D606" s="1"/>
  <c r="D605" s="1"/>
  <c r="D604" s="1"/>
  <c r="D603" s="1"/>
  <c r="D602" s="1"/>
  <c r="D601" s="1"/>
  <c r="D600" s="1"/>
  <c r="D599" s="1"/>
  <c r="D598" s="1"/>
  <c r="D597" s="1"/>
  <c r="D596" s="1"/>
  <c r="D595" s="1"/>
  <c r="D594" s="1"/>
  <c r="D593" s="1"/>
  <c r="D592" s="1"/>
  <c r="D591" s="1"/>
  <c r="D590" s="1"/>
  <c r="D589" s="1"/>
  <c r="D588" s="1"/>
  <c r="D587" s="1"/>
  <c r="D586" s="1"/>
  <c r="D585" s="1"/>
  <c r="D584" s="1"/>
  <c r="D583" s="1"/>
  <c r="D582" s="1"/>
  <c r="D581" s="1"/>
  <c r="D580" s="1"/>
  <c r="D579" s="1"/>
  <c r="D578" s="1"/>
  <c r="D577" s="1"/>
  <c r="D576" s="1"/>
  <c r="D575" s="1"/>
  <c r="D574" s="1"/>
  <c r="D573" s="1"/>
  <c r="D572" s="1"/>
  <c r="D571" s="1"/>
  <c r="D570" s="1"/>
  <c r="D569" s="1"/>
  <c r="D568" s="1"/>
  <c r="D567" s="1"/>
  <c r="D566" s="1"/>
  <c r="D565" s="1"/>
  <c r="D564" s="1"/>
  <c r="D563" s="1"/>
  <c r="D562" s="1"/>
  <c r="D561" s="1"/>
  <c r="D560" s="1"/>
  <c r="D559" s="1"/>
  <c r="D558" s="1"/>
  <c r="D557" s="1"/>
  <c r="D556" s="1"/>
  <c r="D555" s="1"/>
  <c r="D554" s="1"/>
  <c r="D553" s="1"/>
  <c r="D552" s="1"/>
  <c r="D551" s="1"/>
  <c r="D550" s="1"/>
  <c r="D549" s="1"/>
  <c r="D548" s="1"/>
  <c r="D547" s="1"/>
  <c r="D546" s="1"/>
  <c r="D545" s="1"/>
  <c r="D544" s="1"/>
  <c r="D543" s="1"/>
  <c r="D542" s="1"/>
  <c r="D541" s="1"/>
  <c r="D540" s="1"/>
  <c r="D539" s="1"/>
  <c r="D538" s="1"/>
  <c r="D537" s="1"/>
  <c r="D536" s="1"/>
  <c r="D535" s="1"/>
  <c r="D534" s="1"/>
  <c r="D533" s="1"/>
  <c r="D532" s="1"/>
  <c r="D531" s="1"/>
  <c r="D530" s="1"/>
  <c r="D529" s="1"/>
  <c r="D528" s="1"/>
  <c r="D527" s="1"/>
  <c r="D526" s="1"/>
  <c r="D525" s="1"/>
  <c r="D524" s="1"/>
  <c r="D523" s="1"/>
  <c r="D522" s="1"/>
  <c r="D521" s="1"/>
  <c r="D520" s="1"/>
  <c r="D519" s="1"/>
  <c r="D518" s="1"/>
  <c r="D517" s="1"/>
  <c r="D516" s="1"/>
  <c r="D515" s="1"/>
  <c r="D514" s="1"/>
  <c r="D513" s="1"/>
  <c r="D512" s="1"/>
  <c r="D511" s="1"/>
  <c r="D510" s="1"/>
  <c r="D509" s="1"/>
  <c r="D508" s="1"/>
  <c r="D507" s="1"/>
  <c r="D506" s="1"/>
  <c r="D505" s="1"/>
  <c r="D504" s="1"/>
  <c r="D503" s="1"/>
  <c r="D502" s="1"/>
  <c r="D501" s="1"/>
  <c r="D500" s="1"/>
  <c r="D499" s="1"/>
  <c r="D498" s="1"/>
  <c r="D497" s="1"/>
  <c r="D496" s="1"/>
  <c r="D495" s="1"/>
  <c r="D494" s="1"/>
  <c r="D493" s="1"/>
  <c r="D492" s="1"/>
  <c r="D491" s="1"/>
  <c r="D490" s="1"/>
  <c r="D489" s="1"/>
  <c r="D488" s="1"/>
  <c r="D487" s="1"/>
  <c r="D486" s="1"/>
  <c r="D485" s="1"/>
  <c r="D484" s="1"/>
  <c r="D483" s="1"/>
  <c r="D482" s="1"/>
  <c r="D481" s="1"/>
  <c r="D480" s="1"/>
  <c r="D479" s="1"/>
  <c r="D478" s="1"/>
  <c r="D477" s="1"/>
  <c r="D476" s="1"/>
  <c r="D475" s="1"/>
  <c r="D474" s="1"/>
  <c r="D473" s="1"/>
  <c r="D472" s="1"/>
  <c r="D471" s="1"/>
  <c r="D470" s="1"/>
  <c r="D469" s="1"/>
  <c r="D468" s="1"/>
  <c r="D467" s="1"/>
  <c r="D466" s="1"/>
  <c r="D465" s="1"/>
  <c r="D464" s="1"/>
  <c r="D463" s="1"/>
  <c r="D462" s="1"/>
  <c r="D461" s="1"/>
  <c r="D460" s="1"/>
  <c r="D459" s="1"/>
  <c r="D458" s="1"/>
  <c r="D457" s="1"/>
  <c r="D456" s="1"/>
  <c r="D455" s="1"/>
  <c r="D454" s="1"/>
  <c r="D453" s="1"/>
  <c r="D452" s="1"/>
  <c r="D451" s="1"/>
  <c r="D450" s="1"/>
  <c r="D449" s="1"/>
  <c r="D448" s="1"/>
  <c r="D447" s="1"/>
  <c r="D446" s="1"/>
  <c r="D445" s="1"/>
  <c r="D444" s="1"/>
  <c r="D443" s="1"/>
  <c r="D442" s="1"/>
  <c r="D441" s="1"/>
  <c r="D440" s="1"/>
  <c r="D439" s="1"/>
  <c r="D438" s="1"/>
  <c r="D437" s="1"/>
  <c r="D436" s="1"/>
  <c r="D435" s="1"/>
  <c r="D434" s="1"/>
  <c r="D433" s="1"/>
  <c r="D432" s="1"/>
  <c r="D431" s="1"/>
  <c r="D430" s="1"/>
  <c r="D429" s="1"/>
  <c r="D428" s="1"/>
  <c r="D427" s="1"/>
  <c r="D426" s="1"/>
  <c r="D425" s="1"/>
  <c r="D424" s="1"/>
  <c r="D423" s="1"/>
  <c r="D422" s="1"/>
  <c r="D421" s="1"/>
  <c r="D420" s="1"/>
  <c r="D419" s="1"/>
  <c r="D418" s="1"/>
  <c r="D417" s="1"/>
  <c r="D416" s="1"/>
  <c r="D415" s="1"/>
  <c r="D414" s="1"/>
  <c r="D413" s="1"/>
  <c r="D412" s="1"/>
  <c r="D411" s="1"/>
  <c r="D410" s="1"/>
  <c r="D409" s="1"/>
  <c r="D408" s="1"/>
  <c r="D407" s="1"/>
  <c r="D406" s="1"/>
  <c r="D405" s="1"/>
  <c r="D404" s="1"/>
  <c r="D403" s="1"/>
  <c r="D402" s="1"/>
  <c r="D401" s="1"/>
  <c r="D400" s="1"/>
  <c r="D399" s="1"/>
  <c r="D398" s="1"/>
  <c r="D397" s="1"/>
  <c r="D396" s="1"/>
  <c r="D395" s="1"/>
  <c r="D394" s="1"/>
  <c r="D393" s="1"/>
  <c r="D392" s="1"/>
  <c r="D391" s="1"/>
  <c r="D390" s="1"/>
  <c r="D389" s="1"/>
  <c r="D388" s="1"/>
  <c r="D387" s="1"/>
  <c r="D386" s="1"/>
  <c r="D385" s="1"/>
  <c r="D384" s="1"/>
  <c r="D383" s="1"/>
  <c r="D382" s="1"/>
  <c r="D381" s="1"/>
  <c r="D380" s="1"/>
  <c r="D379" s="1"/>
  <c r="D378" s="1"/>
  <c r="D377" s="1"/>
  <c r="D376" s="1"/>
  <c r="D375" s="1"/>
  <c r="D374" s="1"/>
  <c r="D373" s="1"/>
  <c r="D372" s="1"/>
  <c r="D371" s="1"/>
  <c r="D370" s="1"/>
  <c r="D369" s="1"/>
  <c r="D368" s="1"/>
  <c r="D367" s="1"/>
  <c r="D366" s="1"/>
  <c r="D365" s="1"/>
  <c r="D364" s="1"/>
  <c r="D363" s="1"/>
  <c r="D362" s="1"/>
  <c r="D361" s="1"/>
  <c r="D360" s="1"/>
  <c r="D359" s="1"/>
  <c r="D358" s="1"/>
  <c r="D357" s="1"/>
  <c r="D356" s="1"/>
  <c r="D355" s="1"/>
  <c r="D354" s="1"/>
  <c r="D353" s="1"/>
  <c r="D352" s="1"/>
  <c r="D351" s="1"/>
  <c r="D350" s="1"/>
  <c r="D349" s="1"/>
  <c r="D348" s="1"/>
  <c r="D347" s="1"/>
  <c r="D346" s="1"/>
  <c r="D345" s="1"/>
  <c r="D344" s="1"/>
  <c r="D343" s="1"/>
  <c r="D342" s="1"/>
  <c r="D341" s="1"/>
  <c r="D340" s="1"/>
  <c r="D339" s="1"/>
  <c r="D338" s="1"/>
  <c r="D337" s="1"/>
  <c r="D336" s="1"/>
  <c r="D335" s="1"/>
  <c r="D334" s="1"/>
  <c r="D333" s="1"/>
  <c r="D332" s="1"/>
  <c r="D331" s="1"/>
  <c r="D330" s="1"/>
  <c r="D329" s="1"/>
  <c r="D328" s="1"/>
  <c r="D327" s="1"/>
  <c r="D326" s="1"/>
  <c r="D325" s="1"/>
  <c r="D324" s="1"/>
  <c r="D323" s="1"/>
  <c r="D322" s="1"/>
  <c r="D321" s="1"/>
  <c r="D320" s="1"/>
  <c r="D319" s="1"/>
  <c r="D318" s="1"/>
  <c r="D317" s="1"/>
  <c r="D316" s="1"/>
  <c r="D315" s="1"/>
  <c r="D314" s="1"/>
  <c r="D313" s="1"/>
  <c r="D312" s="1"/>
  <c r="D311" s="1"/>
  <c r="D310" s="1"/>
  <c r="D309" s="1"/>
  <c r="D308" s="1"/>
  <c r="D307" s="1"/>
  <c r="D306" s="1"/>
  <c r="D305" s="1"/>
  <c r="D304" s="1"/>
  <c r="D303" s="1"/>
  <c r="D302" s="1"/>
  <c r="D301" s="1"/>
  <c r="D300" s="1"/>
  <c r="D299" s="1"/>
  <c r="D298" s="1"/>
  <c r="D297" s="1"/>
  <c r="D296" s="1"/>
  <c r="D295" s="1"/>
  <c r="D294" s="1"/>
  <c r="D293" s="1"/>
  <c r="D292" s="1"/>
  <c r="D291" s="1"/>
  <c r="D290" s="1"/>
  <c r="D289" s="1"/>
  <c r="D288" s="1"/>
  <c r="D287" s="1"/>
  <c r="D286" s="1"/>
  <c r="D285" s="1"/>
  <c r="D284" s="1"/>
  <c r="D283" s="1"/>
  <c r="D282" s="1"/>
  <c r="D281" s="1"/>
  <c r="D280" s="1"/>
  <c r="D279" s="1"/>
  <c r="D278" s="1"/>
  <c r="D277" s="1"/>
  <c r="D276" s="1"/>
  <c r="D275" s="1"/>
  <c r="D274" s="1"/>
  <c r="D273" s="1"/>
  <c r="D272" s="1"/>
  <c r="D271" s="1"/>
  <c r="D270" s="1"/>
  <c r="D269" s="1"/>
  <c r="D268" s="1"/>
  <c r="D267" s="1"/>
  <c r="D266" s="1"/>
  <c r="D265" s="1"/>
  <c r="D264" s="1"/>
  <c r="D263" s="1"/>
  <c r="D262" s="1"/>
  <c r="D261" s="1"/>
  <c r="D260" s="1"/>
  <c r="D259" s="1"/>
  <c r="D258" s="1"/>
  <c r="D257" s="1"/>
  <c r="D256" s="1"/>
  <c r="D255" s="1"/>
  <c r="D254" s="1"/>
  <c r="D253" s="1"/>
  <c r="D252" s="1"/>
  <c r="D251" s="1"/>
  <c r="D250" s="1"/>
  <c r="D249" s="1"/>
  <c r="D248" s="1"/>
  <c r="D247" s="1"/>
  <c r="D246" s="1"/>
  <c r="D245" s="1"/>
  <c r="D244" s="1"/>
  <c r="D243" s="1"/>
  <c r="D242" s="1"/>
  <c r="D241" s="1"/>
  <c r="D240" s="1"/>
  <c r="D239" s="1"/>
  <c r="D238" s="1"/>
  <c r="D237" s="1"/>
  <c r="D236" s="1"/>
  <c r="D235" s="1"/>
  <c r="D234" s="1"/>
  <c r="D233" s="1"/>
  <c r="D232" s="1"/>
  <c r="D231" s="1"/>
  <c r="D230" s="1"/>
  <c r="D229" s="1"/>
  <c r="D228" s="1"/>
  <c r="D227" s="1"/>
  <c r="D226" s="1"/>
  <c r="D225" s="1"/>
  <c r="D224" s="1"/>
  <c r="D223" s="1"/>
  <c r="D222" s="1"/>
  <c r="D221" s="1"/>
  <c r="D220" s="1"/>
  <c r="D219" s="1"/>
  <c r="D218" s="1"/>
  <c r="D217" s="1"/>
  <c r="D216" s="1"/>
  <c r="D215" s="1"/>
  <c r="D214" s="1"/>
  <c r="D213" s="1"/>
  <c r="D212" s="1"/>
  <c r="D211" s="1"/>
  <c r="D210" s="1"/>
  <c r="D209" s="1"/>
  <c r="D208" s="1"/>
  <c r="D207" s="1"/>
  <c r="D206" s="1"/>
  <c r="D205" s="1"/>
  <c r="D204" s="1"/>
  <c r="D203" s="1"/>
  <c r="D202" s="1"/>
  <c r="D201" s="1"/>
  <c r="D200" s="1"/>
  <c r="D199" s="1"/>
  <c r="D198" s="1"/>
  <c r="D197" s="1"/>
  <c r="D196" s="1"/>
  <c r="D195" s="1"/>
  <c r="D194" s="1"/>
  <c r="D193" s="1"/>
  <c r="D192" s="1"/>
  <c r="D191" s="1"/>
  <c r="D190" s="1"/>
  <c r="D189" s="1"/>
  <c r="D188" s="1"/>
  <c r="D187" s="1"/>
  <c r="D186" s="1"/>
  <c r="D185" s="1"/>
  <c r="D184" s="1"/>
  <c r="D183" s="1"/>
  <c r="D182" s="1"/>
  <c r="D181" s="1"/>
  <c r="D180" s="1"/>
  <c r="D179" s="1"/>
  <c r="D178" s="1"/>
  <c r="D177" s="1"/>
  <c r="D176" s="1"/>
  <c r="D175" s="1"/>
  <c r="D174" s="1"/>
  <c r="D173" s="1"/>
  <c r="D172" s="1"/>
  <c r="D171" s="1"/>
  <c r="D170" s="1"/>
  <c r="D169" s="1"/>
  <c r="D168" s="1"/>
  <c r="D167" s="1"/>
  <c r="D166" s="1"/>
  <c r="D165" s="1"/>
  <c r="D164" s="1"/>
  <c r="D163" s="1"/>
  <c r="D162" s="1"/>
  <c r="D161" s="1"/>
  <c r="D160" s="1"/>
  <c r="D159" s="1"/>
  <c r="D158" s="1"/>
  <c r="D157" s="1"/>
  <c r="D156" s="1"/>
  <c r="D155" s="1"/>
  <c r="D154" s="1"/>
  <c r="D153" s="1"/>
  <c r="D152" s="1"/>
  <c r="D151" s="1"/>
  <c r="D150" s="1"/>
  <c r="D149" s="1"/>
  <c r="D148" s="1"/>
  <c r="D147" s="1"/>
  <c r="D146" s="1"/>
  <c r="D145" s="1"/>
  <c r="D144" s="1"/>
  <c r="D143" s="1"/>
  <c r="D142" s="1"/>
  <c r="D141" s="1"/>
  <c r="D140" s="1"/>
  <c r="D139" s="1"/>
  <c r="D138" s="1"/>
  <c r="D137" s="1"/>
  <c r="D136" s="1"/>
  <c r="D135" s="1"/>
  <c r="D134" s="1"/>
  <c r="D133" s="1"/>
  <c r="D132" s="1"/>
  <c r="D131" s="1"/>
  <c r="D130" s="1"/>
  <c r="D129" s="1"/>
  <c r="D128" s="1"/>
  <c r="D127" s="1"/>
  <c r="D126" s="1"/>
  <c r="D125" s="1"/>
  <c r="D124" s="1"/>
  <c r="D123" s="1"/>
  <c r="D122" s="1"/>
  <c r="D121" s="1"/>
  <c r="D120" s="1"/>
  <c r="D119" s="1"/>
  <c r="D118" s="1"/>
  <c r="D117" s="1"/>
  <c r="D116" s="1"/>
  <c r="D115" s="1"/>
  <c r="D114" s="1"/>
  <c r="D113" s="1"/>
  <c r="D112" s="1"/>
  <c r="D111" s="1"/>
  <c r="D110" s="1"/>
  <c r="D109" s="1"/>
  <c r="D108" s="1"/>
  <c r="D107" s="1"/>
  <c r="D106" s="1"/>
  <c r="D105" s="1"/>
  <c r="D104" s="1"/>
  <c r="D103" s="1"/>
  <c r="D102" s="1"/>
  <c r="D101" s="1"/>
  <c r="D100" s="1"/>
  <c r="D99" s="1"/>
  <c r="D98" s="1"/>
  <c r="D97" s="1"/>
  <c r="D96" s="1"/>
  <c r="D95" s="1"/>
  <c r="D94" s="1"/>
  <c r="D93" s="1"/>
  <c r="D92" s="1"/>
  <c r="D91" s="1"/>
  <c r="D90" s="1"/>
  <c r="D89" s="1"/>
  <c r="D88" s="1"/>
  <c r="D87" s="1"/>
  <c r="D86" s="1"/>
  <c r="D85" s="1"/>
  <c r="D84" s="1"/>
  <c r="D83" s="1"/>
  <c r="D82" s="1"/>
  <c r="D81" s="1"/>
  <c r="D80" s="1"/>
  <c r="D79" s="1"/>
  <c r="D78" s="1"/>
  <c r="D77" s="1"/>
  <c r="D76" s="1"/>
  <c r="D75" s="1"/>
  <c r="D74" s="1"/>
  <c r="D73" s="1"/>
  <c r="D72" s="1"/>
  <c r="D71" s="1"/>
  <c r="D70" s="1"/>
  <c r="D69" s="1"/>
  <c r="D68" s="1"/>
  <c r="D67" s="1"/>
  <c r="D66" s="1"/>
  <c r="D65" s="1"/>
  <c r="D64" s="1"/>
  <c r="D63" s="1"/>
  <c r="D62" s="1"/>
  <c r="D61" s="1"/>
  <c r="D60" s="1"/>
  <c r="D59" s="1"/>
  <c r="D58" s="1"/>
  <c r="D57" s="1"/>
  <c r="D56" s="1"/>
  <c r="D55" s="1"/>
  <c r="D54" s="1"/>
  <c r="D53" s="1"/>
  <c r="D52" s="1"/>
  <c r="D51" s="1"/>
  <c r="D50" s="1"/>
  <c r="D49" s="1"/>
  <c r="D48" s="1"/>
  <c r="D47" s="1"/>
  <c r="D46" s="1"/>
  <c r="D45" s="1"/>
  <c r="D44" s="1"/>
  <c r="D43" s="1"/>
  <c r="D42" s="1"/>
  <c r="D41" s="1"/>
  <c r="D40" s="1"/>
  <c r="D39" s="1"/>
  <c r="D38" s="1"/>
  <c r="D37" s="1"/>
  <c r="D36" s="1"/>
  <c r="D35" s="1"/>
  <c r="D34" s="1"/>
  <c r="D33" s="1"/>
  <c r="D32" s="1"/>
  <c r="D31" s="1"/>
  <c r="D30" s="1"/>
  <c r="D29" s="1"/>
  <c r="D28" s="1"/>
  <c r="D27" s="1"/>
  <c r="D26" s="1"/>
  <c r="D25" s="1"/>
  <c r="D24" s="1"/>
  <c r="D23" s="1"/>
  <c r="D22" s="1"/>
  <c r="D21" s="1"/>
  <c r="D20" s="1"/>
  <c r="D19" s="1"/>
  <c r="D18" s="1"/>
  <c r="F1548" l="1"/>
  <c r="H1549"/>
  <c r="F1058"/>
  <c r="H1059"/>
  <c r="I1058"/>
  <c r="K1058" s="1"/>
  <c r="J1058"/>
  <c r="L1058" s="1"/>
  <c r="F1496"/>
  <c r="H1497"/>
  <c r="A1491"/>
  <c r="B1492"/>
  <c r="C1492"/>
  <c r="H1371"/>
  <c r="F1372"/>
  <c r="H1220"/>
  <c r="F1219"/>
  <c r="BB1032"/>
  <c r="BC1032" s="1"/>
  <c r="BD1032" s="1"/>
  <c r="BE1032" s="1"/>
  <c r="BF1032" s="1"/>
  <c r="BG1032" s="1"/>
  <c r="BH1032" s="1"/>
  <c r="BI1032" s="1"/>
  <c r="BJ1032" s="1"/>
  <c r="BK1032" s="1"/>
  <c r="BL1032" s="1"/>
  <c r="AZ1033" s="1"/>
  <c r="BN1031"/>
  <c r="A1547"/>
  <c r="B1546"/>
  <c r="C1546"/>
  <c r="J994"/>
  <c r="L994" s="1"/>
  <c r="H995"/>
  <c r="F994"/>
  <c r="I994"/>
  <c r="K994" s="1"/>
  <c r="J1360"/>
  <c r="L1361"/>
  <c r="BN778"/>
  <c r="BB779"/>
  <c r="BC779" s="1"/>
  <c r="BD779" s="1"/>
  <c r="BE779" s="1"/>
  <c r="BF779" s="1"/>
  <c r="BG779" s="1"/>
  <c r="BH779" s="1"/>
  <c r="BI779" s="1"/>
  <c r="BJ779" s="1"/>
  <c r="BK779" s="1"/>
  <c r="BL779" s="1"/>
  <c r="AZ780" s="1"/>
  <c r="BN1059"/>
  <c r="BB1060"/>
  <c r="BC1060" s="1"/>
  <c r="BD1060" s="1"/>
  <c r="BE1060" s="1"/>
  <c r="BF1060" s="1"/>
  <c r="BG1060" s="1"/>
  <c r="BH1060" s="1"/>
  <c r="BI1060" s="1"/>
  <c r="BJ1060" s="1"/>
  <c r="BK1060" s="1"/>
  <c r="BL1060" s="1"/>
  <c r="AZ1061" s="1"/>
  <c r="J1402"/>
  <c r="L1402" s="1"/>
  <c r="F1402"/>
  <c r="I1402"/>
  <c r="K1402" s="1"/>
  <c r="H1403"/>
  <c r="H1060" l="1"/>
  <c r="I1059"/>
  <c r="K1059" s="1"/>
  <c r="J1059"/>
  <c r="L1059" s="1"/>
  <c r="F1059"/>
  <c r="F1549"/>
  <c r="H1550"/>
  <c r="F1403"/>
  <c r="I1403"/>
  <c r="K1403" s="1"/>
  <c r="H1404"/>
  <c r="J1403"/>
  <c r="L1403" s="1"/>
  <c r="BM779"/>
  <c r="BA780"/>
  <c r="J995"/>
  <c r="L995" s="1"/>
  <c r="F995"/>
  <c r="I995"/>
  <c r="K995" s="1"/>
  <c r="H996"/>
  <c r="A1548"/>
  <c r="B1547"/>
  <c r="C1547"/>
  <c r="BA1033"/>
  <c r="BM1032"/>
  <c r="H1221"/>
  <c r="F1220"/>
  <c r="H1370"/>
  <c r="F1371"/>
  <c r="F1497"/>
  <c r="H1498"/>
  <c r="J1359"/>
  <c r="L1360"/>
  <c r="A1490"/>
  <c r="B1491"/>
  <c r="C1491"/>
  <c r="BM1060"/>
  <c r="BA1061"/>
  <c r="J1060" l="1"/>
  <c r="L1060" s="1"/>
  <c r="F1060"/>
  <c r="H1061"/>
  <c r="I1060"/>
  <c r="K1060" s="1"/>
  <c r="F1550"/>
  <c r="H1551"/>
  <c r="BN1060"/>
  <c r="BB1061"/>
  <c r="BC1061" s="1"/>
  <c r="BD1061" s="1"/>
  <c r="BE1061" s="1"/>
  <c r="BF1061" s="1"/>
  <c r="BG1061" s="1"/>
  <c r="BH1061" s="1"/>
  <c r="BI1061" s="1"/>
  <c r="BJ1061" s="1"/>
  <c r="BK1061" s="1"/>
  <c r="BL1061" s="1"/>
  <c r="AZ1062" s="1"/>
  <c r="A1489"/>
  <c r="B1490"/>
  <c r="C1490"/>
  <c r="F1498"/>
  <c r="H1499"/>
  <c r="A1549"/>
  <c r="B1548"/>
  <c r="C1548"/>
  <c r="J1404"/>
  <c r="L1404" s="1"/>
  <c r="AN1404"/>
  <c r="AP1404"/>
  <c r="F1404"/>
  <c r="I1404"/>
  <c r="K1404" s="1"/>
  <c r="AM1404"/>
  <c r="H1405"/>
  <c r="J1358"/>
  <c r="L1359"/>
  <c r="H1369"/>
  <c r="F1370"/>
  <c r="H1222"/>
  <c r="F1221"/>
  <c r="BN1032"/>
  <c r="BB1033"/>
  <c r="BC1033" s="1"/>
  <c r="BD1033" s="1"/>
  <c r="BE1033" s="1"/>
  <c r="BF1033" s="1"/>
  <c r="BG1033" s="1"/>
  <c r="BH1033" s="1"/>
  <c r="BI1033" s="1"/>
  <c r="BJ1033" s="1"/>
  <c r="BK1033" s="1"/>
  <c r="BL1033" s="1"/>
  <c r="AZ1034" s="1"/>
  <c r="F996"/>
  <c r="I996"/>
  <c r="K996" s="1"/>
  <c r="J996"/>
  <c r="L996" s="1"/>
  <c r="H997"/>
  <c r="BN779"/>
  <c r="BB780"/>
  <c r="BC780" s="1"/>
  <c r="BD780" s="1"/>
  <c r="BE780" s="1"/>
  <c r="BF780" s="1"/>
  <c r="BG780" s="1"/>
  <c r="BH780" s="1"/>
  <c r="BI780" s="1"/>
  <c r="BJ780" s="1"/>
  <c r="BK780" s="1"/>
  <c r="BL780" s="1"/>
  <c r="AZ781" s="1"/>
  <c r="J1061" l="1"/>
  <c r="L1061" s="1"/>
  <c r="H1062"/>
  <c r="AP1194"/>
  <c r="AP1453"/>
  <c r="AM1061"/>
  <c r="AM1068" s="1"/>
  <c r="AM1075" s="1"/>
  <c r="AM1082" s="1"/>
  <c r="AM1089" s="1"/>
  <c r="AM1096" s="1"/>
  <c r="AM1103" s="1"/>
  <c r="AM1110" s="1"/>
  <c r="AM1117" s="1"/>
  <c r="AM1124" s="1"/>
  <c r="AM1131" s="1"/>
  <c r="AM1138" s="1"/>
  <c r="AM1145" s="1"/>
  <c r="AM1152" s="1"/>
  <c r="AM1159" s="1"/>
  <c r="AM1166" s="1"/>
  <c r="AM1173" s="1"/>
  <c r="AM1180" s="1"/>
  <c r="F1061"/>
  <c r="AN1061"/>
  <c r="AN1068" s="1"/>
  <c r="AN1075" s="1"/>
  <c r="AN1082" s="1"/>
  <c r="AN1089" s="1"/>
  <c r="AN1096" s="1"/>
  <c r="AN1103" s="1"/>
  <c r="AN1110" s="1"/>
  <c r="AN1117" s="1"/>
  <c r="AN1124" s="1"/>
  <c r="AN1131" s="1"/>
  <c r="AN1138" s="1"/>
  <c r="AN1145" s="1"/>
  <c r="AN1152" s="1"/>
  <c r="AN1159" s="1"/>
  <c r="AN1166" s="1"/>
  <c r="AN1173" s="1"/>
  <c r="AN1180" s="1"/>
  <c r="AP1467"/>
  <c r="AP1187"/>
  <c r="AP1460"/>
  <c r="AP1481"/>
  <c r="AP1446"/>
  <c r="AP1383"/>
  <c r="AP1397"/>
  <c r="AP1495"/>
  <c r="I1061"/>
  <c r="K1061" s="1"/>
  <c r="AP1061"/>
  <c r="AP1068" s="1"/>
  <c r="AP1075" s="1"/>
  <c r="AP1082" s="1"/>
  <c r="AP1089" s="1"/>
  <c r="AP1096" s="1"/>
  <c r="AP1103" s="1"/>
  <c r="AP1110" s="1"/>
  <c r="AP1117" s="1"/>
  <c r="AP1124" s="1"/>
  <c r="AP1131" s="1"/>
  <c r="AP1138" s="1"/>
  <c r="AP1145" s="1"/>
  <c r="AP1152" s="1"/>
  <c r="AP1159" s="1"/>
  <c r="AP1166" s="1"/>
  <c r="AP1173" s="1"/>
  <c r="AP1180" s="1"/>
  <c r="AP1474"/>
  <c r="AP1201"/>
  <c r="AP1390"/>
  <c r="AP1488"/>
  <c r="AP1376"/>
  <c r="H1552"/>
  <c r="F1551"/>
  <c r="BM780"/>
  <c r="BA781"/>
  <c r="F997"/>
  <c r="I997"/>
  <c r="K997" s="1"/>
  <c r="J997"/>
  <c r="L997" s="1"/>
  <c r="H998"/>
  <c r="F1405"/>
  <c r="I1405"/>
  <c r="K1405" s="1"/>
  <c r="H1406"/>
  <c r="J1405"/>
  <c r="L1405" s="1"/>
  <c r="H1223"/>
  <c r="F1222"/>
  <c r="H1368"/>
  <c r="F1369"/>
  <c r="AM1369"/>
  <c r="AO1369"/>
  <c r="AN1369"/>
  <c r="AP1369"/>
  <c r="J1357"/>
  <c r="L1358"/>
  <c r="F1499"/>
  <c r="H1500"/>
  <c r="A1488"/>
  <c r="B1489"/>
  <c r="C1489"/>
  <c r="BM1033"/>
  <c r="BA1034"/>
  <c r="A1550"/>
  <c r="B1549"/>
  <c r="C1549"/>
  <c r="BA1062"/>
  <c r="BM1061"/>
  <c r="H1553" l="1"/>
  <c r="F1552"/>
  <c r="J1062"/>
  <c r="L1062" s="1"/>
  <c r="I1062"/>
  <c r="K1062" s="1"/>
  <c r="F1062"/>
  <c r="H1063"/>
  <c r="BN1061"/>
  <c r="BB1062"/>
  <c r="BC1062" s="1"/>
  <c r="BD1062" s="1"/>
  <c r="BE1062" s="1"/>
  <c r="BF1062" s="1"/>
  <c r="BG1062" s="1"/>
  <c r="BH1062" s="1"/>
  <c r="BI1062" s="1"/>
  <c r="BJ1062" s="1"/>
  <c r="BK1062" s="1"/>
  <c r="BL1062" s="1"/>
  <c r="AZ1063" s="1"/>
  <c r="BB1034"/>
  <c r="BC1034" s="1"/>
  <c r="BD1034" s="1"/>
  <c r="BE1034" s="1"/>
  <c r="BF1034" s="1"/>
  <c r="BG1034" s="1"/>
  <c r="BH1034" s="1"/>
  <c r="BI1034" s="1"/>
  <c r="BJ1034" s="1"/>
  <c r="BK1034" s="1"/>
  <c r="BL1034" s="1"/>
  <c r="AZ1035" s="1"/>
  <c r="BN1033"/>
  <c r="A1487"/>
  <c r="B1488"/>
  <c r="C1488"/>
  <c r="J1356"/>
  <c r="L1357"/>
  <c r="H1367"/>
  <c r="F1368"/>
  <c r="H1224"/>
  <c r="F1223"/>
  <c r="J1406"/>
  <c r="L1406" s="1"/>
  <c r="F1406"/>
  <c r="I1406"/>
  <c r="K1406" s="1"/>
  <c r="H1407"/>
  <c r="A1551"/>
  <c r="B1550"/>
  <c r="C1550"/>
  <c r="F1500"/>
  <c r="H1501"/>
  <c r="F998"/>
  <c r="I998"/>
  <c r="K998" s="1"/>
  <c r="AM998"/>
  <c r="AM1005" s="1"/>
  <c r="AM1012" s="1"/>
  <c r="AM1019" s="1"/>
  <c r="AM1026" s="1"/>
  <c r="AM1033" s="1"/>
  <c r="AM1040" s="1"/>
  <c r="AO998"/>
  <c r="J998"/>
  <c r="L998" s="1"/>
  <c r="AN998"/>
  <c r="H999"/>
  <c r="AO1467"/>
  <c r="AO1187"/>
  <c r="AO1194"/>
  <c r="AO1474"/>
  <c r="AO1460"/>
  <c r="AO1201"/>
  <c r="AO1481"/>
  <c r="AO1453"/>
  <c r="AO1446"/>
  <c r="AO1390"/>
  <c r="AO1383"/>
  <c r="AO1488"/>
  <c r="AO1054"/>
  <c r="AO1397"/>
  <c r="AO1376"/>
  <c r="AO1495"/>
  <c r="AO1061"/>
  <c r="AO1068" s="1"/>
  <c r="AO1075" s="1"/>
  <c r="AO1082" s="1"/>
  <c r="AO1089" s="1"/>
  <c r="AO1096" s="1"/>
  <c r="AO1103" s="1"/>
  <c r="AO1110" s="1"/>
  <c r="AO1117" s="1"/>
  <c r="AO1124" s="1"/>
  <c r="AO1131" s="1"/>
  <c r="AO1138" s="1"/>
  <c r="AO1145" s="1"/>
  <c r="AO1152" s="1"/>
  <c r="AO1159" s="1"/>
  <c r="AO1166" s="1"/>
  <c r="AO1173" s="1"/>
  <c r="AO1180" s="1"/>
  <c r="AO1404"/>
  <c r="BN780"/>
  <c r="BB781"/>
  <c r="BC781" s="1"/>
  <c r="BD781" s="1"/>
  <c r="BE781" s="1"/>
  <c r="BF781" s="1"/>
  <c r="BG781" s="1"/>
  <c r="BH781" s="1"/>
  <c r="BI781" s="1"/>
  <c r="BJ781" s="1"/>
  <c r="BK781" s="1"/>
  <c r="BL781" s="1"/>
  <c r="AZ782" s="1"/>
  <c r="H1554" l="1"/>
  <c r="F1553"/>
  <c r="I1063"/>
  <c r="K1063" s="1"/>
  <c r="J1063"/>
  <c r="L1063" s="1"/>
  <c r="F1063"/>
  <c r="H1064"/>
  <c r="BM781"/>
  <c r="BA782"/>
  <c r="F999"/>
  <c r="I999"/>
  <c r="K999" s="1"/>
  <c r="H1000"/>
  <c r="J999"/>
  <c r="L999" s="1"/>
  <c r="F1407"/>
  <c r="I1407"/>
  <c r="K1407" s="1"/>
  <c r="H1408"/>
  <c r="J1407"/>
  <c r="L1407" s="1"/>
  <c r="A1486"/>
  <c r="B1487"/>
  <c r="C1487"/>
  <c r="BA1035"/>
  <c r="BM1034"/>
  <c r="H1502"/>
  <c r="F1501"/>
  <c r="A1552"/>
  <c r="B1551"/>
  <c r="C1551"/>
  <c r="H1225"/>
  <c r="F1224"/>
  <c r="F1367"/>
  <c r="H1366"/>
  <c r="J1355"/>
  <c r="L1356"/>
  <c r="BM1062"/>
  <c r="BA1063"/>
  <c r="F1554" l="1"/>
  <c r="H1555"/>
  <c r="J1064"/>
  <c r="L1064" s="1"/>
  <c r="I1064"/>
  <c r="K1064" s="1"/>
  <c r="F1064"/>
  <c r="H1065"/>
  <c r="H1365"/>
  <c r="F1366"/>
  <c r="J1354"/>
  <c r="L1355"/>
  <c r="H1226"/>
  <c r="F1225"/>
  <c r="A1485"/>
  <c r="B1486"/>
  <c r="C1486"/>
  <c r="J1408"/>
  <c r="L1408" s="1"/>
  <c r="H1409"/>
  <c r="F1408"/>
  <c r="I1408"/>
  <c r="K1408" s="1"/>
  <c r="J1000"/>
  <c r="L1000" s="1"/>
  <c r="F1000"/>
  <c r="I1000"/>
  <c r="K1000" s="1"/>
  <c r="H1001"/>
  <c r="BB1063"/>
  <c r="BC1063" s="1"/>
  <c r="BD1063" s="1"/>
  <c r="BE1063" s="1"/>
  <c r="BF1063" s="1"/>
  <c r="BG1063" s="1"/>
  <c r="BH1063" s="1"/>
  <c r="BI1063" s="1"/>
  <c r="BJ1063" s="1"/>
  <c r="BK1063" s="1"/>
  <c r="BL1063" s="1"/>
  <c r="AZ1064" s="1"/>
  <c r="BN1062"/>
  <c r="A1553"/>
  <c r="B1552"/>
  <c r="C1552"/>
  <c r="AM1502"/>
  <c r="AO1502"/>
  <c r="F1502"/>
  <c r="AP1502"/>
  <c r="H1503"/>
  <c r="AN1502"/>
  <c r="BN1034"/>
  <c r="BB1035"/>
  <c r="BC1035" s="1"/>
  <c r="BD1035" s="1"/>
  <c r="BE1035" s="1"/>
  <c r="BF1035" s="1"/>
  <c r="BG1035" s="1"/>
  <c r="BH1035" s="1"/>
  <c r="BI1035" s="1"/>
  <c r="BJ1035" s="1"/>
  <c r="BK1035" s="1"/>
  <c r="BL1035" s="1"/>
  <c r="AZ1036" s="1"/>
  <c r="BN781"/>
  <c r="BB782"/>
  <c r="BC782" s="1"/>
  <c r="BD782" s="1"/>
  <c r="BE782" s="1"/>
  <c r="BF782" s="1"/>
  <c r="BG782" s="1"/>
  <c r="BH782" s="1"/>
  <c r="BI782" s="1"/>
  <c r="BJ782" s="1"/>
  <c r="BK782" s="1"/>
  <c r="BL782" s="1"/>
  <c r="AZ783" s="1"/>
  <c r="I1065" l="1"/>
  <c r="K1065" s="1"/>
  <c r="H1066"/>
  <c r="F1065"/>
  <c r="J1065"/>
  <c r="L1065" s="1"/>
  <c r="H1556"/>
  <c r="F1555"/>
  <c r="BM1035"/>
  <c r="BA1036"/>
  <c r="F1503"/>
  <c r="H1504"/>
  <c r="F1001"/>
  <c r="I1001"/>
  <c r="K1001" s="1"/>
  <c r="H1002"/>
  <c r="J1001"/>
  <c r="L1001" s="1"/>
  <c r="J1409"/>
  <c r="L1409" s="1"/>
  <c r="F1409"/>
  <c r="I1409"/>
  <c r="K1409" s="1"/>
  <c r="H1410"/>
  <c r="A1484"/>
  <c r="B1485"/>
  <c r="C1485"/>
  <c r="H1227"/>
  <c r="F1226"/>
  <c r="J1353"/>
  <c r="L1354"/>
  <c r="H1364"/>
  <c r="F1365"/>
  <c r="BM782"/>
  <c r="BA783"/>
  <c r="A1554"/>
  <c r="B1553"/>
  <c r="C1553"/>
  <c r="BA1064"/>
  <c r="BM1063"/>
  <c r="H1557" l="1"/>
  <c r="F1556"/>
  <c r="I1066"/>
  <c r="K1066" s="1"/>
  <c r="J1066"/>
  <c r="L1066" s="1"/>
  <c r="F1066"/>
  <c r="H1067"/>
  <c r="BN1063"/>
  <c r="BB1064"/>
  <c r="BC1064" s="1"/>
  <c r="BD1064" s="1"/>
  <c r="BE1064" s="1"/>
  <c r="BF1064" s="1"/>
  <c r="BG1064" s="1"/>
  <c r="BH1064" s="1"/>
  <c r="BI1064" s="1"/>
  <c r="BJ1064" s="1"/>
  <c r="BK1064" s="1"/>
  <c r="BL1064" s="1"/>
  <c r="AZ1065" s="1"/>
  <c r="BN782"/>
  <c r="BB783"/>
  <c r="BC783" s="1"/>
  <c r="BD783" s="1"/>
  <c r="BE783" s="1"/>
  <c r="BF783" s="1"/>
  <c r="BG783" s="1"/>
  <c r="BH783" s="1"/>
  <c r="BI783" s="1"/>
  <c r="BJ783" s="1"/>
  <c r="BK783" s="1"/>
  <c r="BL783" s="1"/>
  <c r="AZ784" s="1"/>
  <c r="A1483"/>
  <c r="B1484"/>
  <c r="C1484"/>
  <c r="J1002"/>
  <c r="L1002" s="1"/>
  <c r="F1002"/>
  <c r="I1002"/>
  <c r="K1002" s="1"/>
  <c r="H1003"/>
  <c r="A1555"/>
  <c r="B1554"/>
  <c r="C1554"/>
  <c r="H1363"/>
  <c r="F1364"/>
  <c r="J1352"/>
  <c r="L1353"/>
  <c r="H1228"/>
  <c r="F1227"/>
  <c r="F1410"/>
  <c r="I1410"/>
  <c r="K1410" s="1"/>
  <c r="H1411"/>
  <c r="J1410"/>
  <c r="L1410" s="1"/>
  <c r="H1505"/>
  <c r="F1504"/>
  <c r="BB1036"/>
  <c r="BC1036" s="1"/>
  <c r="BD1036" s="1"/>
  <c r="BE1036" s="1"/>
  <c r="BF1036" s="1"/>
  <c r="BG1036" s="1"/>
  <c r="BH1036" s="1"/>
  <c r="BI1036" s="1"/>
  <c r="BJ1036" s="1"/>
  <c r="BK1036" s="1"/>
  <c r="BL1036" s="1"/>
  <c r="AZ1037" s="1"/>
  <c r="BN1035"/>
  <c r="H1558" l="1"/>
  <c r="F1557"/>
  <c r="F1067"/>
  <c r="H1068"/>
  <c r="J1067"/>
  <c r="L1067" s="1"/>
  <c r="I1067"/>
  <c r="K1067" s="1"/>
  <c r="BA1037"/>
  <c r="BM1036"/>
  <c r="H1506"/>
  <c r="F1505"/>
  <c r="J1411"/>
  <c r="L1411" s="1"/>
  <c r="AN1411"/>
  <c r="AP1411"/>
  <c r="F1411"/>
  <c r="I1411"/>
  <c r="K1411" s="1"/>
  <c r="AM1411"/>
  <c r="AO1411"/>
  <c r="H1412"/>
  <c r="H1229"/>
  <c r="F1228"/>
  <c r="J1351"/>
  <c r="L1352"/>
  <c r="H1362"/>
  <c r="F1363"/>
  <c r="F1003"/>
  <c r="I1003"/>
  <c r="K1003" s="1"/>
  <c r="H1004"/>
  <c r="J1003"/>
  <c r="L1003" s="1"/>
  <c r="A1482"/>
  <c r="B1483"/>
  <c r="C1483"/>
  <c r="A1556"/>
  <c r="B1555"/>
  <c r="C1555"/>
  <c r="BM783"/>
  <c r="BA784"/>
  <c r="BM1064"/>
  <c r="BA1065"/>
  <c r="F1558" l="1"/>
  <c r="H1559"/>
  <c r="F1068"/>
  <c r="H1069"/>
  <c r="I1068"/>
  <c r="K1068" s="1"/>
  <c r="J1068"/>
  <c r="L1068" s="1"/>
  <c r="BN1064"/>
  <c r="BB1065"/>
  <c r="BC1065" s="1"/>
  <c r="BD1065" s="1"/>
  <c r="BE1065" s="1"/>
  <c r="BF1065" s="1"/>
  <c r="BG1065" s="1"/>
  <c r="BH1065" s="1"/>
  <c r="BI1065" s="1"/>
  <c r="BJ1065" s="1"/>
  <c r="BK1065" s="1"/>
  <c r="BL1065" s="1"/>
  <c r="AZ1066" s="1"/>
  <c r="BN783"/>
  <c r="BB784"/>
  <c r="BC784" s="1"/>
  <c r="BD784" s="1"/>
  <c r="BE784" s="1"/>
  <c r="BF784" s="1"/>
  <c r="BG784" s="1"/>
  <c r="BH784" s="1"/>
  <c r="BI784" s="1"/>
  <c r="BJ784" s="1"/>
  <c r="BK784" s="1"/>
  <c r="BL784" s="1"/>
  <c r="AZ785" s="1"/>
  <c r="A1557"/>
  <c r="B1556"/>
  <c r="C1556"/>
  <c r="J1004"/>
  <c r="L1004" s="1"/>
  <c r="F1004"/>
  <c r="I1004"/>
  <c r="K1004" s="1"/>
  <c r="H1005"/>
  <c r="F1362"/>
  <c r="AM1362"/>
  <c r="AO1362"/>
  <c r="H1361"/>
  <c r="AN1362"/>
  <c r="AP1362"/>
  <c r="J1350"/>
  <c r="L1351"/>
  <c r="F1229"/>
  <c r="H1230"/>
  <c r="H1507"/>
  <c r="F1506"/>
  <c r="BN1036"/>
  <c r="BB1037"/>
  <c r="BC1037" s="1"/>
  <c r="BD1037" s="1"/>
  <c r="BE1037" s="1"/>
  <c r="BF1037" s="1"/>
  <c r="BG1037" s="1"/>
  <c r="BH1037" s="1"/>
  <c r="BI1037" s="1"/>
  <c r="BJ1037" s="1"/>
  <c r="BK1037" s="1"/>
  <c r="BL1037" s="1"/>
  <c r="AZ1038" s="1"/>
  <c r="A1481"/>
  <c r="B1482"/>
  <c r="C1482"/>
  <c r="F1412"/>
  <c r="I1412"/>
  <c r="K1412" s="1"/>
  <c r="H1413"/>
  <c r="J1412"/>
  <c r="L1412" s="1"/>
  <c r="F1069" l="1"/>
  <c r="H1070"/>
  <c r="J1069"/>
  <c r="L1069" s="1"/>
  <c r="I1069"/>
  <c r="K1069" s="1"/>
  <c r="H1560"/>
  <c r="F1559"/>
  <c r="J1413"/>
  <c r="L1413" s="1"/>
  <c r="F1413"/>
  <c r="I1413"/>
  <c r="K1413" s="1"/>
  <c r="H1414"/>
  <c r="BM1037"/>
  <c r="BA1038"/>
  <c r="F1230"/>
  <c r="H1231"/>
  <c r="F1005"/>
  <c r="I1005"/>
  <c r="K1005" s="1"/>
  <c r="H1006"/>
  <c r="J1005"/>
  <c r="L1005" s="1"/>
  <c r="A1558"/>
  <c r="B1557"/>
  <c r="C1557"/>
  <c r="A1480"/>
  <c r="B1481"/>
  <c r="C1481"/>
  <c r="F1507"/>
  <c r="H1508"/>
  <c r="J1349"/>
  <c r="L1350"/>
  <c r="F1361"/>
  <c r="H1360"/>
  <c r="BM784"/>
  <c r="BA785"/>
  <c r="BM1065"/>
  <c r="BA1066"/>
  <c r="F1560" l="1"/>
  <c r="H1561"/>
  <c r="I1070"/>
  <c r="K1070" s="1"/>
  <c r="F1070"/>
  <c r="H1071"/>
  <c r="J1070"/>
  <c r="L1070" s="1"/>
  <c r="BB1066"/>
  <c r="BC1066" s="1"/>
  <c r="BD1066" s="1"/>
  <c r="BE1066" s="1"/>
  <c r="BF1066" s="1"/>
  <c r="BG1066" s="1"/>
  <c r="BH1066" s="1"/>
  <c r="BI1066" s="1"/>
  <c r="BJ1066" s="1"/>
  <c r="BK1066" s="1"/>
  <c r="BL1066" s="1"/>
  <c r="AZ1067" s="1"/>
  <c r="BN1065"/>
  <c r="BN784"/>
  <c r="BB785"/>
  <c r="BC785" s="1"/>
  <c r="BD785" s="1"/>
  <c r="BE785" s="1"/>
  <c r="BF785" s="1"/>
  <c r="BG785" s="1"/>
  <c r="BH785" s="1"/>
  <c r="BI785" s="1"/>
  <c r="BJ785" s="1"/>
  <c r="BK785" s="1"/>
  <c r="BL785" s="1"/>
  <c r="AZ786" s="1"/>
  <c r="F1508"/>
  <c r="H1509"/>
  <c r="J1348"/>
  <c r="L1349"/>
  <c r="A1559"/>
  <c r="B1558"/>
  <c r="C1558"/>
  <c r="J1006"/>
  <c r="L1006" s="1"/>
  <c r="H1007"/>
  <c r="F1006"/>
  <c r="I1006"/>
  <c r="K1006" s="1"/>
  <c r="F1360"/>
  <c r="H1359"/>
  <c r="A1479"/>
  <c r="B1480"/>
  <c r="C1480"/>
  <c r="F1231"/>
  <c r="H1232"/>
  <c r="BB1038"/>
  <c r="BC1038" s="1"/>
  <c r="BD1038" s="1"/>
  <c r="BE1038" s="1"/>
  <c r="BF1038" s="1"/>
  <c r="BG1038" s="1"/>
  <c r="BH1038" s="1"/>
  <c r="BI1038" s="1"/>
  <c r="BJ1038" s="1"/>
  <c r="BK1038" s="1"/>
  <c r="BL1038" s="1"/>
  <c r="AZ1039" s="1"/>
  <c r="BN1037"/>
  <c r="F1414"/>
  <c r="I1414"/>
  <c r="K1414" s="1"/>
  <c r="H1415"/>
  <c r="J1414"/>
  <c r="L1414" s="1"/>
  <c r="F1071" l="1"/>
  <c r="H1072"/>
  <c r="J1071"/>
  <c r="L1071" s="1"/>
  <c r="I1071"/>
  <c r="K1071" s="1"/>
  <c r="F1561"/>
  <c r="H1562"/>
  <c r="F1232"/>
  <c r="H1233"/>
  <c r="J1415"/>
  <c r="L1415" s="1"/>
  <c r="H1416"/>
  <c r="F1415"/>
  <c r="I1415"/>
  <c r="K1415" s="1"/>
  <c r="BA1039"/>
  <c r="BM1038"/>
  <c r="F1359"/>
  <c r="H1358"/>
  <c r="J1007"/>
  <c r="L1007" s="1"/>
  <c r="H1008"/>
  <c r="F1007"/>
  <c r="I1007"/>
  <c r="K1007" s="1"/>
  <c r="A1560"/>
  <c r="B1559"/>
  <c r="C1559"/>
  <c r="J1347"/>
  <c r="L1348"/>
  <c r="BA1067"/>
  <c r="BM1066"/>
  <c r="A1478"/>
  <c r="B1479"/>
  <c r="C1479"/>
  <c r="F1509"/>
  <c r="AN1509"/>
  <c r="AP1509"/>
  <c r="AO1509"/>
  <c r="H1510"/>
  <c r="AM1509"/>
  <c r="BM785"/>
  <c r="BA786"/>
  <c r="H1563" l="1"/>
  <c r="F1562"/>
  <c r="I1072"/>
  <c r="K1072" s="1"/>
  <c r="H1073"/>
  <c r="F1072"/>
  <c r="J1072"/>
  <c r="L1072" s="1"/>
  <c r="F1510"/>
  <c r="H1511"/>
  <c r="A1561"/>
  <c r="B1560"/>
  <c r="C1560"/>
  <c r="BN1038"/>
  <c r="BB1039"/>
  <c r="BC1039" s="1"/>
  <c r="BD1039" s="1"/>
  <c r="BE1039" s="1"/>
  <c r="BF1039" s="1"/>
  <c r="BG1039" s="1"/>
  <c r="BH1039" s="1"/>
  <c r="BI1039" s="1"/>
  <c r="BJ1039" s="1"/>
  <c r="BK1039" s="1"/>
  <c r="BL1039" s="1"/>
  <c r="AZ1040" s="1"/>
  <c r="BN785"/>
  <c r="BB786"/>
  <c r="BC786" s="1"/>
  <c r="BD786" s="1"/>
  <c r="BE786" s="1"/>
  <c r="BF786" s="1"/>
  <c r="BG786" s="1"/>
  <c r="BH786" s="1"/>
  <c r="BI786" s="1"/>
  <c r="BJ786" s="1"/>
  <c r="BK786" s="1"/>
  <c r="BL786" s="1"/>
  <c r="AZ787" s="1"/>
  <c r="A1477"/>
  <c r="B1478"/>
  <c r="C1478"/>
  <c r="BN1066"/>
  <c r="BB1067"/>
  <c r="BC1067" s="1"/>
  <c r="BD1067" s="1"/>
  <c r="BE1067" s="1"/>
  <c r="BF1067" s="1"/>
  <c r="BG1067" s="1"/>
  <c r="BH1067" s="1"/>
  <c r="BI1067" s="1"/>
  <c r="BJ1067" s="1"/>
  <c r="BK1067" s="1"/>
  <c r="BL1067" s="1"/>
  <c r="AZ1068" s="1"/>
  <c r="J1346"/>
  <c r="J1619"/>
  <c r="L1347"/>
  <c r="J1008"/>
  <c r="L1008" s="1"/>
  <c r="H1009"/>
  <c r="F1008"/>
  <c r="I1008"/>
  <c r="K1008" s="1"/>
  <c r="F1358"/>
  <c r="H1357"/>
  <c r="J1416"/>
  <c r="L1416" s="1"/>
  <c r="F1416"/>
  <c r="I1416"/>
  <c r="K1416" s="1"/>
  <c r="H1417"/>
  <c r="F1233"/>
  <c r="H1234"/>
  <c r="H1564" l="1"/>
  <c r="F1563"/>
  <c r="I1073"/>
  <c r="K1073" s="1"/>
  <c r="J1073"/>
  <c r="L1073" s="1"/>
  <c r="F1073"/>
  <c r="H1074"/>
  <c r="F1234"/>
  <c r="H1235"/>
  <c r="F1417"/>
  <c r="I1417"/>
  <c r="K1417" s="1"/>
  <c r="H1418"/>
  <c r="J1417"/>
  <c r="L1417" s="1"/>
  <c r="F1357"/>
  <c r="H1356"/>
  <c r="J1009"/>
  <c r="L1009" s="1"/>
  <c r="H1010"/>
  <c r="F1009"/>
  <c r="I1009"/>
  <c r="K1009" s="1"/>
  <c r="J1345"/>
  <c r="L1345" s="1"/>
  <c r="L1346"/>
  <c r="BM786"/>
  <c r="BA787"/>
  <c r="BM1039"/>
  <c r="BA1040"/>
  <c r="A1562"/>
  <c r="B1561"/>
  <c r="C1561"/>
  <c r="H1619"/>
  <c r="J1620"/>
  <c r="J1621" s="1"/>
  <c r="J1622" s="1"/>
  <c r="J1623" s="1"/>
  <c r="J1624" s="1"/>
  <c r="J1625" s="1"/>
  <c r="J1626" s="1"/>
  <c r="J1627" s="1"/>
  <c r="J1628" s="1"/>
  <c r="J1629" s="1"/>
  <c r="J1630" s="1"/>
  <c r="J1631" s="1"/>
  <c r="J1632" s="1"/>
  <c r="J1633" s="1"/>
  <c r="J1634" s="1"/>
  <c r="J1635" s="1"/>
  <c r="J1636" s="1"/>
  <c r="J1637" s="1"/>
  <c r="J1638" s="1"/>
  <c r="J1639" s="1"/>
  <c r="J1640" s="1"/>
  <c r="J1641" s="1"/>
  <c r="J1642" s="1"/>
  <c r="J1643" s="1"/>
  <c r="J1644" s="1"/>
  <c r="J1645" s="1"/>
  <c r="J1646" s="1"/>
  <c r="J1647" s="1"/>
  <c r="J1648" s="1"/>
  <c r="J1649" s="1"/>
  <c r="P1620"/>
  <c r="BM1067"/>
  <c r="BA1068"/>
  <c r="A1476"/>
  <c r="B1477"/>
  <c r="C1477"/>
  <c r="F1511"/>
  <c r="H1512"/>
  <c r="H1565" l="1"/>
  <c r="F1564"/>
  <c r="J1074"/>
  <c r="L1074" s="1"/>
  <c r="I1074"/>
  <c r="K1074" s="1"/>
  <c r="F1074"/>
  <c r="H1075"/>
  <c r="F1512"/>
  <c r="H1513"/>
  <c r="A1475"/>
  <c r="B1476"/>
  <c r="C1476"/>
  <c r="J1650"/>
  <c r="J1651" s="1"/>
  <c r="J1652" s="1"/>
  <c r="J1653" s="1"/>
  <c r="J1654" s="1"/>
  <c r="J1655" s="1"/>
  <c r="J1656" s="1"/>
  <c r="J1657" s="1"/>
  <c r="J1658" s="1"/>
  <c r="J1659" s="1"/>
  <c r="J1660" s="1"/>
  <c r="J1661" s="1"/>
  <c r="J1662" s="1"/>
  <c r="J1663" s="1"/>
  <c r="J1664" s="1"/>
  <c r="J1665" s="1"/>
  <c r="J1666" s="1"/>
  <c r="J1667" s="1"/>
  <c r="J1668" s="1"/>
  <c r="J1669" s="1"/>
  <c r="J1670" s="1"/>
  <c r="J1671" s="1"/>
  <c r="J1672" s="1"/>
  <c r="J1673" s="1"/>
  <c r="J1674" s="1"/>
  <c r="J1675" s="1"/>
  <c r="J1676" s="1"/>
  <c r="J1677" s="1"/>
  <c r="J1678" s="1"/>
  <c r="J1679" s="1"/>
  <c r="J1680" s="1"/>
  <c r="J1681" s="1"/>
  <c r="J1682" s="1"/>
  <c r="J1683" s="1"/>
  <c r="J1684" s="1"/>
  <c r="J1685" s="1"/>
  <c r="J1686" s="1"/>
  <c r="J1687" s="1"/>
  <c r="J1688" s="1"/>
  <c r="J1689" s="1"/>
  <c r="J1690" s="1"/>
  <c r="J1691" s="1"/>
  <c r="J1692" s="1"/>
  <c r="J1693" s="1"/>
  <c r="J1694" s="1"/>
  <c r="P1650"/>
  <c r="A1563"/>
  <c r="B1562"/>
  <c r="C1562"/>
  <c r="J1418"/>
  <c r="L1418" s="1"/>
  <c r="AN1418"/>
  <c r="AP1418"/>
  <c r="F1418"/>
  <c r="I1418"/>
  <c r="K1418" s="1"/>
  <c r="AM1418"/>
  <c r="AO1418"/>
  <c r="H1419"/>
  <c r="BB1068"/>
  <c r="BC1068" s="1"/>
  <c r="BD1068" s="1"/>
  <c r="BE1068" s="1"/>
  <c r="BF1068" s="1"/>
  <c r="BG1068" s="1"/>
  <c r="BH1068" s="1"/>
  <c r="BI1068" s="1"/>
  <c r="BJ1068" s="1"/>
  <c r="BK1068" s="1"/>
  <c r="BL1068" s="1"/>
  <c r="AZ1069" s="1"/>
  <c r="BN1067"/>
  <c r="A1619"/>
  <c r="H1620"/>
  <c r="F1619"/>
  <c r="BB1040"/>
  <c r="BC1040" s="1"/>
  <c r="BD1040" s="1"/>
  <c r="BE1040" s="1"/>
  <c r="BF1040" s="1"/>
  <c r="BG1040" s="1"/>
  <c r="BH1040" s="1"/>
  <c r="BI1040" s="1"/>
  <c r="BJ1040" s="1"/>
  <c r="BK1040" s="1"/>
  <c r="BL1040" s="1"/>
  <c r="AZ1041" s="1"/>
  <c r="BN1039"/>
  <c r="BN786"/>
  <c r="BB787"/>
  <c r="BC787" s="1"/>
  <c r="BD787" s="1"/>
  <c r="BE787" s="1"/>
  <c r="BF787" s="1"/>
  <c r="BG787" s="1"/>
  <c r="BH787" s="1"/>
  <c r="BI787" s="1"/>
  <c r="BJ787" s="1"/>
  <c r="BK787" s="1"/>
  <c r="BL787" s="1"/>
  <c r="AZ788" s="1"/>
  <c r="J1010"/>
  <c r="L1010" s="1"/>
  <c r="H1011"/>
  <c r="F1010"/>
  <c r="I1010"/>
  <c r="K1010" s="1"/>
  <c r="H1355"/>
  <c r="F1356"/>
  <c r="F1235"/>
  <c r="H1236"/>
  <c r="F1565" l="1"/>
  <c r="H1566"/>
  <c r="I1075"/>
  <c r="K1075" s="1"/>
  <c r="J1075"/>
  <c r="L1075" s="1"/>
  <c r="F1075"/>
  <c r="H1076"/>
  <c r="AN1355"/>
  <c r="AP1355"/>
  <c r="H1354"/>
  <c r="F1355"/>
  <c r="AM1355"/>
  <c r="AO1355"/>
  <c r="BA1041"/>
  <c r="BM1040"/>
  <c r="F1236"/>
  <c r="H1237"/>
  <c r="J1011"/>
  <c r="L1011" s="1"/>
  <c r="F1011"/>
  <c r="I1011"/>
  <c r="K1011" s="1"/>
  <c r="H1012"/>
  <c r="BM787"/>
  <c r="BA788"/>
  <c r="A1620"/>
  <c r="C1619"/>
  <c r="B1619"/>
  <c r="BA1069"/>
  <c r="BM1068"/>
  <c r="A1474"/>
  <c r="B1475"/>
  <c r="C1475"/>
  <c r="F1620"/>
  <c r="H1621"/>
  <c r="F1419"/>
  <c r="I1419"/>
  <c r="K1419" s="1"/>
  <c r="H1420"/>
  <c r="J1419"/>
  <c r="L1419" s="1"/>
  <c r="A1564"/>
  <c r="B1563"/>
  <c r="C1563"/>
  <c r="J1695"/>
  <c r="J1696" s="1"/>
  <c r="J1697" s="1"/>
  <c r="J1703" s="1"/>
  <c r="J1704" s="1"/>
  <c r="J1705" s="1"/>
  <c r="J1706" s="1"/>
  <c r="J1707" s="1"/>
  <c r="J1708" s="1"/>
  <c r="J1709" s="1"/>
  <c r="J1710" s="1"/>
  <c r="J1711" s="1"/>
  <c r="J1712" s="1"/>
  <c r="J1713" s="1"/>
  <c r="J1714" s="1"/>
  <c r="J1715" s="1"/>
  <c r="J1716" s="1"/>
  <c r="J1717" s="1"/>
  <c r="J1718" s="1"/>
  <c r="J1719" s="1"/>
  <c r="J1720" s="1"/>
  <c r="J1721" s="1"/>
  <c r="J1722" s="1"/>
  <c r="J1723" s="1"/>
  <c r="J1724" s="1"/>
  <c r="P1695"/>
  <c r="F1513"/>
  <c r="H1514"/>
  <c r="J1076" l="1"/>
  <c r="L1076" s="1"/>
  <c r="I1076"/>
  <c r="K1076" s="1"/>
  <c r="F1076"/>
  <c r="H1077"/>
  <c r="H1567"/>
  <c r="F1566"/>
  <c r="H1515"/>
  <c r="F1514"/>
  <c r="A1565"/>
  <c r="B1564"/>
  <c r="C1564"/>
  <c r="J1420"/>
  <c r="L1420" s="1"/>
  <c r="F1420"/>
  <c r="I1420"/>
  <c r="K1420" s="1"/>
  <c r="H1421"/>
  <c r="A1621"/>
  <c r="C1620"/>
  <c r="B1620"/>
  <c r="BN1040"/>
  <c r="BB1041"/>
  <c r="BC1041" s="1"/>
  <c r="BD1041" s="1"/>
  <c r="BE1041" s="1"/>
  <c r="BF1041" s="1"/>
  <c r="BG1041" s="1"/>
  <c r="BH1041" s="1"/>
  <c r="BI1041" s="1"/>
  <c r="BJ1041" s="1"/>
  <c r="BK1041" s="1"/>
  <c r="BL1041" s="1"/>
  <c r="AZ1042" s="1"/>
  <c r="H1353"/>
  <c r="F1354"/>
  <c r="F1621"/>
  <c r="H1622"/>
  <c r="A1473"/>
  <c r="B1474"/>
  <c r="C1474"/>
  <c r="BN1068"/>
  <c r="BB1069"/>
  <c r="BC1069" s="1"/>
  <c r="BD1069" s="1"/>
  <c r="BE1069" s="1"/>
  <c r="BF1069" s="1"/>
  <c r="BG1069" s="1"/>
  <c r="BH1069" s="1"/>
  <c r="BI1069" s="1"/>
  <c r="BJ1069" s="1"/>
  <c r="BK1069" s="1"/>
  <c r="BL1069" s="1"/>
  <c r="AZ1070" s="1"/>
  <c r="BN787"/>
  <c r="BB788"/>
  <c r="BC788" s="1"/>
  <c r="BD788" s="1"/>
  <c r="BE788" s="1"/>
  <c r="BF788" s="1"/>
  <c r="BG788" s="1"/>
  <c r="BH788" s="1"/>
  <c r="BI788" s="1"/>
  <c r="BJ788" s="1"/>
  <c r="BK788" s="1"/>
  <c r="BL788" s="1"/>
  <c r="AZ789" s="1"/>
  <c r="F1012"/>
  <c r="I1012"/>
  <c r="K1012" s="1"/>
  <c r="J1012"/>
  <c r="L1012" s="1"/>
  <c r="H1013"/>
  <c r="F1237"/>
  <c r="H1238"/>
  <c r="H1568" l="1"/>
  <c r="F1567"/>
  <c r="I1077"/>
  <c r="K1077" s="1"/>
  <c r="J1077"/>
  <c r="L1077" s="1"/>
  <c r="F1077"/>
  <c r="H1078"/>
  <c r="F1238"/>
  <c r="H1239"/>
  <c r="F1013"/>
  <c r="I1013"/>
  <c r="K1013" s="1"/>
  <c r="J1013"/>
  <c r="L1013" s="1"/>
  <c r="H1014"/>
  <c r="BM788"/>
  <c r="BA789"/>
  <c r="BM1069"/>
  <c r="BA1070"/>
  <c r="A1472"/>
  <c r="B1473"/>
  <c r="C1473"/>
  <c r="H1352"/>
  <c r="F1353"/>
  <c r="F1421"/>
  <c r="I1421"/>
  <c r="K1421" s="1"/>
  <c r="H1422"/>
  <c r="J1421"/>
  <c r="L1421" s="1"/>
  <c r="A1566"/>
  <c r="B1565"/>
  <c r="C1565"/>
  <c r="H1516"/>
  <c r="F1515"/>
  <c r="F1622"/>
  <c r="H1623"/>
  <c r="BM1041"/>
  <c r="BA1042"/>
  <c r="A1622"/>
  <c r="C1621"/>
  <c r="B1621"/>
  <c r="H1569" l="1"/>
  <c r="F1568"/>
  <c r="J1078"/>
  <c r="L1078" s="1"/>
  <c r="I1078"/>
  <c r="K1078" s="1"/>
  <c r="F1078"/>
  <c r="H1079"/>
  <c r="A1623"/>
  <c r="C1622"/>
  <c r="B1622"/>
  <c r="AM1516"/>
  <c r="AM1523" s="1"/>
  <c r="AM1530" s="1"/>
  <c r="AM1537" s="1"/>
  <c r="AM1544" s="1"/>
  <c r="AM1551" s="1"/>
  <c r="AO1516"/>
  <c r="AO1523" s="1"/>
  <c r="AO1530" s="1"/>
  <c r="AO1537" s="1"/>
  <c r="AO1544" s="1"/>
  <c r="AO1551" s="1"/>
  <c r="H1517"/>
  <c r="F1517" s="1"/>
  <c r="F1516"/>
  <c r="AP1516"/>
  <c r="AP1523" s="1"/>
  <c r="AP1530" s="1"/>
  <c r="AP1537" s="1"/>
  <c r="AP1544" s="1"/>
  <c r="AP1551" s="1"/>
  <c r="AN1516"/>
  <c r="AN1523" s="1"/>
  <c r="AN1530" s="1"/>
  <c r="AN1537" s="1"/>
  <c r="AN1544" s="1"/>
  <c r="AN1551" s="1"/>
  <c r="A1471"/>
  <c r="B1472"/>
  <c r="C1472"/>
  <c r="BB1042"/>
  <c r="BC1042" s="1"/>
  <c r="BD1042" s="1"/>
  <c r="BE1042" s="1"/>
  <c r="BF1042" s="1"/>
  <c r="BG1042" s="1"/>
  <c r="BH1042" s="1"/>
  <c r="BI1042" s="1"/>
  <c r="BJ1042" s="1"/>
  <c r="BK1042" s="1"/>
  <c r="BL1042" s="1"/>
  <c r="AZ1043" s="1"/>
  <c r="BN1041"/>
  <c r="F1623"/>
  <c r="H1624"/>
  <c r="A1567"/>
  <c r="B1566"/>
  <c r="C1566"/>
  <c r="J1422"/>
  <c r="L1422" s="1"/>
  <c r="H1423"/>
  <c r="F1422"/>
  <c r="I1422"/>
  <c r="K1422" s="1"/>
  <c r="H1351"/>
  <c r="F1352"/>
  <c r="BB1070"/>
  <c r="BC1070" s="1"/>
  <c r="BD1070" s="1"/>
  <c r="BE1070" s="1"/>
  <c r="BF1070" s="1"/>
  <c r="BG1070" s="1"/>
  <c r="BH1070" s="1"/>
  <c r="BI1070" s="1"/>
  <c r="BJ1070" s="1"/>
  <c r="BK1070" s="1"/>
  <c r="BL1070" s="1"/>
  <c r="AZ1071" s="1"/>
  <c r="BN1069"/>
  <c r="BN788"/>
  <c r="BB789"/>
  <c r="BC789" s="1"/>
  <c r="BD789" s="1"/>
  <c r="BE789" s="1"/>
  <c r="BF789" s="1"/>
  <c r="BG789" s="1"/>
  <c r="BH789" s="1"/>
  <c r="BI789" s="1"/>
  <c r="BJ789" s="1"/>
  <c r="BK789" s="1"/>
  <c r="BL789" s="1"/>
  <c r="AZ790" s="1"/>
  <c r="F1014"/>
  <c r="I1014"/>
  <c r="K1014" s="1"/>
  <c r="J1014"/>
  <c r="L1014" s="1"/>
  <c r="H1015"/>
  <c r="F1239"/>
  <c r="H1240"/>
  <c r="H1570" l="1"/>
  <c r="F1569"/>
  <c r="F1079"/>
  <c r="J1079"/>
  <c r="L1079" s="1"/>
  <c r="I1079"/>
  <c r="K1079" s="1"/>
  <c r="H1080"/>
  <c r="F1240"/>
  <c r="H1241"/>
  <c r="F1015"/>
  <c r="I1015"/>
  <c r="K1015" s="1"/>
  <c r="J1015"/>
  <c r="L1015" s="1"/>
  <c r="H1016"/>
  <c r="BM789"/>
  <c r="BA790"/>
  <c r="J1423"/>
  <c r="L1423" s="1"/>
  <c r="F1423"/>
  <c r="I1423"/>
  <c r="K1423" s="1"/>
  <c r="H1424"/>
  <c r="A1568"/>
  <c r="B1567"/>
  <c r="C1567"/>
  <c r="BA1043"/>
  <c r="BM1042"/>
  <c r="A1624"/>
  <c r="C1623"/>
  <c r="B1623"/>
  <c r="BA1071"/>
  <c r="BM1070"/>
  <c r="H943"/>
  <c r="H1350"/>
  <c r="F1351"/>
  <c r="V1351"/>
  <c r="V1350" s="1"/>
  <c r="V1349" s="1"/>
  <c r="V1348" s="1"/>
  <c r="F1624"/>
  <c r="H1625"/>
  <c r="A1470"/>
  <c r="B1471"/>
  <c r="C1471"/>
  <c r="H1571" l="1"/>
  <c r="F1570"/>
  <c r="F1080"/>
  <c r="H1081"/>
  <c r="I1080"/>
  <c r="K1080" s="1"/>
  <c r="J1080"/>
  <c r="L1080" s="1"/>
  <c r="F1625"/>
  <c r="H1626"/>
  <c r="A1469"/>
  <c r="B1470"/>
  <c r="C1470"/>
  <c r="H942"/>
  <c r="F943"/>
  <c r="I943"/>
  <c r="H944"/>
  <c r="J943"/>
  <c r="BN1070"/>
  <c r="BB1071"/>
  <c r="BC1071" s="1"/>
  <c r="BD1071" s="1"/>
  <c r="BE1071" s="1"/>
  <c r="BF1071" s="1"/>
  <c r="BG1071" s="1"/>
  <c r="BH1071" s="1"/>
  <c r="BI1071" s="1"/>
  <c r="BJ1071" s="1"/>
  <c r="BK1071" s="1"/>
  <c r="BL1071" s="1"/>
  <c r="AZ1072" s="1"/>
  <c r="A1569"/>
  <c r="B1568"/>
  <c r="C1568"/>
  <c r="V1352"/>
  <c r="V1354"/>
  <c r="R1359"/>
  <c r="V1359" s="1"/>
  <c r="H1349"/>
  <c r="F1350"/>
  <c r="A1625"/>
  <c r="C1624"/>
  <c r="B1624"/>
  <c r="BN1042"/>
  <c r="BB1043"/>
  <c r="BC1043" s="1"/>
  <c r="BD1043" s="1"/>
  <c r="BE1043" s="1"/>
  <c r="BF1043" s="1"/>
  <c r="BG1043" s="1"/>
  <c r="BH1043" s="1"/>
  <c r="BI1043" s="1"/>
  <c r="BJ1043" s="1"/>
  <c r="BK1043" s="1"/>
  <c r="BL1043" s="1"/>
  <c r="AZ1044" s="1"/>
  <c r="F1424"/>
  <c r="I1424"/>
  <c r="K1424" s="1"/>
  <c r="H1425"/>
  <c r="J1424"/>
  <c r="L1424" s="1"/>
  <c r="BN789"/>
  <c r="BB790"/>
  <c r="BC790" s="1"/>
  <c r="BD790" s="1"/>
  <c r="BE790" s="1"/>
  <c r="BF790" s="1"/>
  <c r="BG790" s="1"/>
  <c r="BH790" s="1"/>
  <c r="BI790" s="1"/>
  <c r="BJ790" s="1"/>
  <c r="BK790" s="1"/>
  <c r="BL790" s="1"/>
  <c r="AZ791" s="1"/>
  <c r="F1016"/>
  <c r="I1016"/>
  <c r="K1016" s="1"/>
  <c r="J1016"/>
  <c r="L1016" s="1"/>
  <c r="H1017"/>
  <c r="F1241"/>
  <c r="H1242"/>
  <c r="F1571" l="1"/>
  <c r="H1572"/>
  <c r="J1081"/>
  <c r="L1081" s="1"/>
  <c r="I1081"/>
  <c r="K1081" s="1"/>
  <c r="F1081"/>
  <c r="H1082"/>
  <c r="J1425"/>
  <c r="L1425" s="1"/>
  <c r="AN1425"/>
  <c r="AP1425"/>
  <c r="F1425"/>
  <c r="I1425"/>
  <c r="K1425" s="1"/>
  <c r="AM1425"/>
  <c r="AO1425"/>
  <c r="H1426"/>
  <c r="BM1071"/>
  <c r="BA1072"/>
  <c r="J942"/>
  <c r="J944"/>
  <c r="L943"/>
  <c r="K943"/>
  <c r="I942"/>
  <c r="I941" s="1"/>
  <c r="I940" s="1"/>
  <c r="I939" s="1"/>
  <c r="I938" s="1"/>
  <c r="I937" s="1"/>
  <c r="I936" s="1"/>
  <c r="I935" s="1"/>
  <c r="I934" s="1"/>
  <c r="I933" s="1"/>
  <c r="I932" s="1"/>
  <c r="I931" s="1"/>
  <c r="I930" s="1"/>
  <c r="I929" s="1"/>
  <c r="I928" s="1"/>
  <c r="I927" s="1"/>
  <c r="I926" s="1"/>
  <c r="I925" s="1"/>
  <c r="I924" s="1"/>
  <c r="I923" s="1"/>
  <c r="I922" s="1"/>
  <c r="I921" s="1"/>
  <c r="I920" s="1"/>
  <c r="I919" s="1"/>
  <c r="I918" s="1"/>
  <c r="I917" s="1"/>
  <c r="I916" s="1"/>
  <c r="I915" s="1"/>
  <c r="I914" s="1"/>
  <c r="I913" s="1"/>
  <c r="I912" s="1"/>
  <c r="I911" s="1"/>
  <c r="I910" s="1"/>
  <c r="I909" s="1"/>
  <c r="I908" s="1"/>
  <c r="I907" s="1"/>
  <c r="I906" s="1"/>
  <c r="I905" s="1"/>
  <c r="I904" s="1"/>
  <c r="I903" s="1"/>
  <c r="I902" s="1"/>
  <c r="I901" s="1"/>
  <c r="I900" s="1"/>
  <c r="I899" s="1"/>
  <c r="I898" s="1"/>
  <c r="I897" s="1"/>
  <c r="I896" s="1"/>
  <c r="I895" s="1"/>
  <c r="I894" s="1"/>
  <c r="I893" s="1"/>
  <c r="I892" s="1"/>
  <c r="I891" s="1"/>
  <c r="I890" s="1"/>
  <c r="I889" s="1"/>
  <c r="I888" s="1"/>
  <c r="I887" s="1"/>
  <c r="I886" s="1"/>
  <c r="I885" s="1"/>
  <c r="I884" s="1"/>
  <c r="I883" s="1"/>
  <c r="I882" s="1"/>
  <c r="I881" s="1"/>
  <c r="I880" s="1"/>
  <c r="I879" s="1"/>
  <c r="I878" s="1"/>
  <c r="I877" s="1"/>
  <c r="I876" s="1"/>
  <c r="I875" s="1"/>
  <c r="I874" s="1"/>
  <c r="I873" s="1"/>
  <c r="I872" s="1"/>
  <c r="I871" s="1"/>
  <c r="I870" s="1"/>
  <c r="I869" s="1"/>
  <c r="I868" s="1"/>
  <c r="I867" s="1"/>
  <c r="I866" s="1"/>
  <c r="I865" s="1"/>
  <c r="I864" s="1"/>
  <c r="I863" s="1"/>
  <c r="I862" s="1"/>
  <c r="I861" s="1"/>
  <c r="I860" s="1"/>
  <c r="I859" s="1"/>
  <c r="I858" s="1"/>
  <c r="I857" s="1"/>
  <c r="I856" s="1"/>
  <c r="I855" s="1"/>
  <c r="I854" s="1"/>
  <c r="I853" s="1"/>
  <c r="I852" s="1"/>
  <c r="I851" s="1"/>
  <c r="I850" s="1"/>
  <c r="I849" s="1"/>
  <c r="I848" s="1"/>
  <c r="I847" s="1"/>
  <c r="I846" s="1"/>
  <c r="I845" s="1"/>
  <c r="I844" s="1"/>
  <c r="I843" s="1"/>
  <c r="I842" s="1"/>
  <c r="I841" s="1"/>
  <c r="I840" s="1"/>
  <c r="I839" s="1"/>
  <c r="I838" s="1"/>
  <c r="I837" s="1"/>
  <c r="I836" s="1"/>
  <c r="I835" s="1"/>
  <c r="I834" s="1"/>
  <c r="I833" s="1"/>
  <c r="I832" s="1"/>
  <c r="I831" s="1"/>
  <c r="I830" s="1"/>
  <c r="I829" s="1"/>
  <c r="I828" s="1"/>
  <c r="I827" s="1"/>
  <c r="I826" s="1"/>
  <c r="I825" s="1"/>
  <c r="I824" s="1"/>
  <c r="I823" s="1"/>
  <c r="I822" s="1"/>
  <c r="I821" s="1"/>
  <c r="I820" s="1"/>
  <c r="I819" s="1"/>
  <c r="I818" s="1"/>
  <c r="I817" s="1"/>
  <c r="I816" s="1"/>
  <c r="I815" s="1"/>
  <c r="I814" s="1"/>
  <c r="I813" s="1"/>
  <c r="I812" s="1"/>
  <c r="I811" s="1"/>
  <c r="I810" s="1"/>
  <c r="I809" s="1"/>
  <c r="I808" s="1"/>
  <c r="I807" s="1"/>
  <c r="I806" s="1"/>
  <c r="I805" s="1"/>
  <c r="I804" s="1"/>
  <c r="I803" s="1"/>
  <c r="I802" s="1"/>
  <c r="I801" s="1"/>
  <c r="I800" s="1"/>
  <c r="I799" s="1"/>
  <c r="I798" s="1"/>
  <c r="I797" s="1"/>
  <c r="I796" s="1"/>
  <c r="I795" s="1"/>
  <c r="I794" s="1"/>
  <c r="I793" s="1"/>
  <c r="I792" s="1"/>
  <c r="I791" s="1"/>
  <c r="I790" s="1"/>
  <c r="I789" s="1"/>
  <c r="I788" s="1"/>
  <c r="I787" s="1"/>
  <c r="I786" s="1"/>
  <c r="I785" s="1"/>
  <c r="I784" s="1"/>
  <c r="I783" s="1"/>
  <c r="I782" s="1"/>
  <c r="I781" s="1"/>
  <c r="I780" s="1"/>
  <c r="I779" s="1"/>
  <c r="I778" s="1"/>
  <c r="I777" s="1"/>
  <c r="I776" s="1"/>
  <c r="I775" s="1"/>
  <c r="I774" s="1"/>
  <c r="I773" s="1"/>
  <c r="I772" s="1"/>
  <c r="I771" s="1"/>
  <c r="I770" s="1"/>
  <c r="I769" s="1"/>
  <c r="I768" s="1"/>
  <c r="I767" s="1"/>
  <c r="I766" s="1"/>
  <c r="I765" s="1"/>
  <c r="I764" s="1"/>
  <c r="I763" s="1"/>
  <c r="I762" s="1"/>
  <c r="I761" s="1"/>
  <c r="I760" s="1"/>
  <c r="I759" s="1"/>
  <c r="I758" s="1"/>
  <c r="I757" s="1"/>
  <c r="I756" s="1"/>
  <c r="I755" s="1"/>
  <c r="I754" s="1"/>
  <c r="I753" s="1"/>
  <c r="I752" s="1"/>
  <c r="I751" s="1"/>
  <c r="I750" s="1"/>
  <c r="I749" s="1"/>
  <c r="I748" s="1"/>
  <c r="I747" s="1"/>
  <c r="I746" s="1"/>
  <c r="I745" s="1"/>
  <c r="I744" s="1"/>
  <c r="I743" s="1"/>
  <c r="I742" s="1"/>
  <c r="I741" s="1"/>
  <c r="I740" s="1"/>
  <c r="I739" s="1"/>
  <c r="I738" s="1"/>
  <c r="I737" s="1"/>
  <c r="I736" s="1"/>
  <c r="I735" s="1"/>
  <c r="I734" s="1"/>
  <c r="I733" s="1"/>
  <c r="I732" s="1"/>
  <c r="I731" s="1"/>
  <c r="I730" s="1"/>
  <c r="I729" s="1"/>
  <c r="I728" s="1"/>
  <c r="I727" s="1"/>
  <c r="I726" s="1"/>
  <c r="I725" s="1"/>
  <c r="I724" s="1"/>
  <c r="I723" s="1"/>
  <c r="I722" s="1"/>
  <c r="I721" s="1"/>
  <c r="I720" s="1"/>
  <c r="I719" s="1"/>
  <c r="I718" s="1"/>
  <c r="I717" s="1"/>
  <c r="I716" s="1"/>
  <c r="I715" s="1"/>
  <c r="I714" s="1"/>
  <c r="I713" s="1"/>
  <c r="I712" s="1"/>
  <c r="I711" s="1"/>
  <c r="I710" s="1"/>
  <c r="I709" s="1"/>
  <c r="I708" s="1"/>
  <c r="I707" s="1"/>
  <c r="I706" s="1"/>
  <c r="I705" s="1"/>
  <c r="I704" s="1"/>
  <c r="I703" s="1"/>
  <c r="I702" s="1"/>
  <c r="I701" s="1"/>
  <c r="I700" s="1"/>
  <c r="I699" s="1"/>
  <c r="I698" s="1"/>
  <c r="I697" s="1"/>
  <c r="I696" s="1"/>
  <c r="I695" s="1"/>
  <c r="I694" s="1"/>
  <c r="I693" s="1"/>
  <c r="I692" s="1"/>
  <c r="I691" s="1"/>
  <c r="I690" s="1"/>
  <c r="I689" s="1"/>
  <c r="I688" s="1"/>
  <c r="I687" s="1"/>
  <c r="I686" s="1"/>
  <c r="I685" s="1"/>
  <c r="I684" s="1"/>
  <c r="I683" s="1"/>
  <c r="I682" s="1"/>
  <c r="I681" s="1"/>
  <c r="I680" s="1"/>
  <c r="I679" s="1"/>
  <c r="I678" s="1"/>
  <c r="I677" s="1"/>
  <c r="I676" s="1"/>
  <c r="I675" s="1"/>
  <c r="I674" s="1"/>
  <c r="I673" s="1"/>
  <c r="I672" s="1"/>
  <c r="I671" s="1"/>
  <c r="I670" s="1"/>
  <c r="I669" s="1"/>
  <c r="I668" s="1"/>
  <c r="I667" s="1"/>
  <c r="I666" s="1"/>
  <c r="I665" s="1"/>
  <c r="I664" s="1"/>
  <c r="I663" s="1"/>
  <c r="I662" s="1"/>
  <c r="I661" s="1"/>
  <c r="I660" s="1"/>
  <c r="I659" s="1"/>
  <c r="I658" s="1"/>
  <c r="I657" s="1"/>
  <c r="I656" s="1"/>
  <c r="I655" s="1"/>
  <c r="I654" s="1"/>
  <c r="I653" s="1"/>
  <c r="I652" s="1"/>
  <c r="I651" s="1"/>
  <c r="I650" s="1"/>
  <c r="I649" s="1"/>
  <c r="I648" s="1"/>
  <c r="I647" s="1"/>
  <c r="I646" s="1"/>
  <c r="I645" s="1"/>
  <c r="I644" s="1"/>
  <c r="I643" s="1"/>
  <c r="I642" s="1"/>
  <c r="I641" s="1"/>
  <c r="I640" s="1"/>
  <c r="I639" s="1"/>
  <c r="I638" s="1"/>
  <c r="I637" s="1"/>
  <c r="I636" s="1"/>
  <c r="I635" s="1"/>
  <c r="I634" s="1"/>
  <c r="I633" s="1"/>
  <c r="I632" s="1"/>
  <c r="I631" s="1"/>
  <c r="I630" s="1"/>
  <c r="I629" s="1"/>
  <c r="I628" s="1"/>
  <c r="I627" s="1"/>
  <c r="I626" s="1"/>
  <c r="I625" s="1"/>
  <c r="I624" s="1"/>
  <c r="I623" s="1"/>
  <c r="I622" s="1"/>
  <c r="I621" s="1"/>
  <c r="I620" s="1"/>
  <c r="I619" s="1"/>
  <c r="I618" s="1"/>
  <c r="I617" s="1"/>
  <c r="I616" s="1"/>
  <c r="I615" s="1"/>
  <c r="I614" s="1"/>
  <c r="I613" s="1"/>
  <c r="I612" s="1"/>
  <c r="I611" s="1"/>
  <c r="I610" s="1"/>
  <c r="I609" s="1"/>
  <c r="I608" s="1"/>
  <c r="I607" s="1"/>
  <c r="I606" s="1"/>
  <c r="I605" s="1"/>
  <c r="I604" s="1"/>
  <c r="I603" s="1"/>
  <c r="I602" s="1"/>
  <c r="I601" s="1"/>
  <c r="I600" s="1"/>
  <c r="I599" s="1"/>
  <c r="I598" s="1"/>
  <c r="I597" s="1"/>
  <c r="I596" s="1"/>
  <c r="I595" s="1"/>
  <c r="I594" s="1"/>
  <c r="I593" s="1"/>
  <c r="I592" s="1"/>
  <c r="I591" s="1"/>
  <c r="I590" s="1"/>
  <c r="I589" s="1"/>
  <c r="I588" s="1"/>
  <c r="I587" s="1"/>
  <c r="I586" s="1"/>
  <c r="I585" s="1"/>
  <c r="I584" s="1"/>
  <c r="I583" s="1"/>
  <c r="I582" s="1"/>
  <c r="I581" s="1"/>
  <c r="I580" s="1"/>
  <c r="I579" s="1"/>
  <c r="I578" s="1"/>
  <c r="I577" s="1"/>
  <c r="I576" s="1"/>
  <c r="I575" s="1"/>
  <c r="I574" s="1"/>
  <c r="I573" s="1"/>
  <c r="I572" s="1"/>
  <c r="I571" s="1"/>
  <c r="I570" s="1"/>
  <c r="I569" s="1"/>
  <c r="I568" s="1"/>
  <c r="I567" s="1"/>
  <c r="I566" s="1"/>
  <c r="I565" s="1"/>
  <c r="I564" s="1"/>
  <c r="I563" s="1"/>
  <c r="I562" s="1"/>
  <c r="I561" s="1"/>
  <c r="I560" s="1"/>
  <c r="I559" s="1"/>
  <c r="I558" s="1"/>
  <c r="I557" s="1"/>
  <c r="I556" s="1"/>
  <c r="I555" s="1"/>
  <c r="I554" s="1"/>
  <c r="I553" s="1"/>
  <c r="I552" s="1"/>
  <c r="I551" s="1"/>
  <c r="I550" s="1"/>
  <c r="I549" s="1"/>
  <c r="I548" s="1"/>
  <c r="I547" s="1"/>
  <c r="I546" s="1"/>
  <c r="I545" s="1"/>
  <c r="I544" s="1"/>
  <c r="I543" s="1"/>
  <c r="I542" s="1"/>
  <c r="I541" s="1"/>
  <c r="I540" s="1"/>
  <c r="I539" s="1"/>
  <c r="I538" s="1"/>
  <c r="I537" s="1"/>
  <c r="I536" s="1"/>
  <c r="I535" s="1"/>
  <c r="I534" s="1"/>
  <c r="I533" s="1"/>
  <c r="I532" s="1"/>
  <c r="I531" s="1"/>
  <c r="I530" s="1"/>
  <c r="I529" s="1"/>
  <c r="I528" s="1"/>
  <c r="I527" s="1"/>
  <c r="I526" s="1"/>
  <c r="I525" s="1"/>
  <c r="I524" s="1"/>
  <c r="I523" s="1"/>
  <c r="I522" s="1"/>
  <c r="I521" s="1"/>
  <c r="I520" s="1"/>
  <c r="I519" s="1"/>
  <c r="I518" s="1"/>
  <c r="I517" s="1"/>
  <c r="I516" s="1"/>
  <c r="I515" s="1"/>
  <c r="I514" s="1"/>
  <c r="I513" s="1"/>
  <c r="I512" s="1"/>
  <c r="I511" s="1"/>
  <c r="I510" s="1"/>
  <c r="I509" s="1"/>
  <c r="I508" s="1"/>
  <c r="I507" s="1"/>
  <c r="I506" s="1"/>
  <c r="I505" s="1"/>
  <c r="I504" s="1"/>
  <c r="I503" s="1"/>
  <c r="I502" s="1"/>
  <c r="I501" s="1"/>
  <c r="I500" s="1"/>
  <c r="I499" s="1"/>
  <c r="I498" s="1"/>
  <c r="I497" s="1"/>
  <c r="I496" s="1"/>
  <c r="I495" s="1"/>
  <c r="I494" s="1"/>
  <c r="I493" s="1"/>
  <c r="I492" s="1"/>
  <c r="I491" s="1"/>
  <c r="I490" s="1"/>
  <c r="I489" s="1"/>
  <c r="I488" s="1"/>
  <c r="I487" s="1"/>
  <c r="I486" s="1"/>
  <c r="I485" s="1"/>
  <c r="I484" s="1"/>
  <c r="I483" s="1"/>
  <c r="I482" s="1"/>
  <c r="I481" s="1"/>
  <c r="I480" s="1"/>
  <c r="I479" s="1"/>
  <c r="I478" s="1"/>
  <c r="I477" s="1"/>
  <c r="I476" s="1"/>
  <c r="I475" s="1"/>
  <c r="I474" s="1"/>
  <c r="I473" s="1"/>
  <c r="I472" s="1"/>
  <c r="I471" s="1"/>
  <c r="I470" s="1"/>
  <c r="I469" s="1"/>
  <c r="I468" s="1"/>
  <c r="I467" s="1"/>
  <c r="I466" s="1"/>
  <c r="I465" s="1"/>
  <c r="I464" s="1"/>
  <c r="I463" s="1"/>
  <c r="I462" s="1"/>
  <c r="I461" s="1"/>
  <c r="I460" s="1"/>
  <c r="I459" s="1"/>
  <c r="I458" s="1"/>
  <c r="I457" s="1"/>
  <c r="I456" s="1"/>
  <c r="I455" s="1"/>
  <c r="I454" s="1"/>
  <c r="I453" s="1"/>
  <c r="I452" s="1"/>
  <c r="I451" s="1"/>
  <c r="I450" s="1"/>
  <c r="I449" s="1"/>
  <c r="I448" s="1"/>
  <c r="I447" s="1"/>
  <c r="I446" s="1"/>
  <c r="I445" s="1"/>
  <c r="I444" s="1"/>
  <c r="I443" s="1"/>
  <c r="I442" s="1"/>
  <c r="I441" s="1"/>
  <c r="I440" s="1"/>
  <c r="I439" s="1"/>
  <c r="I438" s="1"/>
  <c r="I437" s="1"/>
  <c r="I436" s="1"/>
  <c r="I435" s="1"/>
  <c r="I434" s="1"/>
  <c r="I433" s="1"/>
  <c r="I432" s="1"/>
  <c r="I431" s="1"/>
  <c r="I430" s="1"/>
  <c r="I429" s="1"/>
  <c r="I428" s="1"/>
  <c r="I427" s="1"/>
  <c r="I426" s="1"/>
  <c r="I425" s="1"/>
  <c r="I424" s="1"/>
  <c r="I423" s="1"/>
  <c r="I422" s="1"/>
  <c r="I421" s="1"/>
  <c r="I420" s="1"/>
  <c r="I419" s="1"/>
  <c r="I418" s="1"/>
  <c r="I417" s="1"/>
  <c r="I416" s="1"/>
  <c r="I415" s="1"/>
  <c r="I414" s="1"/>
  <c r="I413" s="1"/>
  <c r="I412" s="1"/>
  <c r="I411" s="1"/>
  <c r="I410" s="1"/>
  <c r="I409" s="1"/>
  <c r="I408" s="1"/>
  <c r="I407" s="1"/>
  <c r="I406" s="1"/>
  <c r="I405" s="1"/>
  <c r="I404" s="1"/>
  <c r="I403" s="1"/>
  <c r="I402" s="1"/>
  <c r="I401" s="1"/>
  <c r="I400" s="1"/>
  <c r="I399" s="1"/>
  <c r="I398" s="1"/>
  <c r="I397" s="1"/>
  <c r="I396" s="1"/>
  <c r="I395" s="1"/>
  <c r="I394" s="1"/>
  <c r="I393" s="1"/>
  <c r="I392" s="1"/>
  <c r="I391" s="1"/>
  <c r="I390" s="1"/>
  <c r="I389" s="1"/>
  <c r="I388" s="1"/>
  <c r="I387" s="1"/>
  <c r="I386" s="1"/>
  <c r="I385" s="1"/>
  <c r="I384" s="1"/>
  <c r="I383" s="1"/>
  <c r="I382" s="1"/>
  <c r="I381" s="1"/>
  <c r="I380" s="1"/>
  <c r="I379" s="1"/>
  <c r="I378" s="1"/>
  <c r="I377" s="1"/>
  <c r="I376" s="1"/>
  <c r="I375" s="1"/>
  <c r="I374" s="1"/>
  <c r="I373" s="1"/>
  <c r="I372" s="1"/>
  <c r="I371" s="1"/>
  <c r="I370" s="1"/>
  <c r="I369" s="1"/>
  <c r="I368" s="1"/>
  <c r="I367" s="1"/>
  <c r="I366" s="1"/>
  <c r="I365" s="1"/>
  <c r="I364" s="1"/>
  <c r="I363" s="1"/>
  <c r="I362" s="1"/>
  <c r="I361" s="1"/>
  <c r="I360" s="1"/>
  <c r="I359" s="1"/>
  <c r="I358" s="1"/>
  <c r="I357" s="1"/>
  <c r="I356" s="1"/>
  <c r="I355" s="1"/>
  <c r="I354" s="1"/>
  <c r="I353" s="1"/>
  <c r="I352" s="1"/>
  <c r="I351" s="1"/>
  <c r="I350" s="1"/>
  <c r="I349" s="1"/>
  <c r="I348" s="1"/>
  <c r="I347" s="1"/>
  <c r="I346" s="1"/>
  <c r="I345" s="1"/>
  <c r="I344" s="1"/>
  <c r="I343" s="1"/>
  <c r="I342" s="1"/>
  <c r="I341" s="1"/>
  <c r="I340" s="1"/>
  <c r="I339" s="1"/>
  <c r="I338" s="1"/>
  <c r="I337" s="1"/>
  <c r="I336" s="1"/>
  <c r="I335" s="1"/>
  <c r="I334" s="1"/>
  <c r="I333" s="1"/>
  <c r="I332" s="1"/>
  <c r="I331" s="1"/>
  <c r="I330" s="1"/>
  <c r="I329" s="1"/>
  <c r="I328" s="1"/>
  <c r="I327" s="1"/>
  <c r="I326" s="1"/>
  <c r="I325" s="1"/>
  <c r="I324" s="1"/>
  <c r="I323" s="1"/>
  <c r="I322" s="1"/>
  <c r="I321" s="1"/>
  <c r="I320" s="1"/>
  <c r="I319" s="1"/>
  <c r="I318" s="1"/>
  <c r="I317" s="1"/>
  <c r="I316" s="1"/>
  <c r="I315" s="1"/>
  <c r="I314" s="1"/>
  <c r="I313" s="1"/>
  <c r="I312" s="1"/>
  <c r="I311" s="1"/>
  <c r="I310" s="1"/>
  <c r="I309" s="1"/>
  <c r="I308" s="1"/>
  <c r="I307" s="1"/>
  <c r="I306" s="1"/>
  <c r="I305" s="1"/>
  <c r="I304" s="1"/>
  <c r="I303" s="1"/>
  <c r="I302" s="1"/>
  <c r="I301" s="1"/>
  <c r="I300" s="1"/>
  <c r="I299" s="1"/>
  <c r="I298" s="1"/>
  <c r="I297" s="1"/>
  <c r="I296" s="1"/>
  <c r="I295" s="1"/>
  <c r="I294" s="1"/>
  <c r="I293" s="1"/>
  <c r="I292" s="1"/>
  <c r="I291" s="1"/>
  <c r="I290" s="1"/>
  <c r="I289" s="1"/>
  <c r="I288" s="1"/>
  <c r="I287" s="1"/>
  <c r="I286" s="1"/>
  <c r="I285" s="1"/>
  <c r="I284" s="1"/>
  <c r="I283" s="1"/>
  <c r="I282" s="1"/>
  <c r="I281" s="1"/>
  <c r="I280" s="1"/>
  <c r="I279" s="1"/>
  <c r="I278" s="1"/>
  <c r="I277" s="1"/>
  <c r="I276" s="1"/>
  <c r="I275" s="1"/>
  <c r="I274" s="1"/>
  <c r="I273" s="1"/>
  <c r="I272" s="1"/>
  <c r="I271" s="1"/>
  <c r="I270" s="1"/>
  <c r="I269" s="1"/>
  <c r="I268" s="1"/>
  <c r="I267" s="1"/>
  <c r="I266" s="1"/>
  <c r="I265" s="1"/>
  <c r="I264" s="1"/>
  <c r="I263" s="1"/>
  <c r="I262" s="1"/>
  <c r="I261" s="1"/>
  <c r="I260" s="1"/>
  <c r="I259" s="1"/>
  <c r="I258" s="1"/>
  <c r="I257" s="1"/>
  <c r="I256" s="1"/>
  <c r="I255" s="1"/>
  <c r="I254" s="1"/>
  <c r="I253" s="1"/>
  <c r="I252" s="1"/>
  <c r="I251" s="1"/>
  <c r="I250" s="1"/>
  <c r="I249" s="1"/>
  <c r="I248" s="1"/>
  <c r="I247" s="1"/>
  <c r="I246" s="1"/>
  <c r="I245" s="1"/>
  <c r="I244" s="1"/>
  <c r="I243" s="1"/>
  <c r="I242" s="1"/>
  <c r="I241" s="1"/>
  <c r="I240" s="1"/>
  <c r="I239" s="1"/>
  <c r="I238" s="1"/>
  <c r="I237" s="1"/>
  <c r="I236" s="1"/>
  <c r="I235" s="1"/>
  <c r="I234" s="1"/>
  <c r="I233" s="1"/>
  <c r="I232" s="1"/>
  <c r="I231" s="1"/>
  <c r="I230" s="1"/>
  <c r="I229" s="1"/>
  <c r="I228" s="1"/>
  <c r="I227" s="1"/>
  <c r="I226" s="1"/>
  <c r="I225" s="1"/>
  <c r="I224" s="1"/>
  <c r="I223" s="1"/>
  <c r="I222" s="1"/>
  <c r="I221" s="1"/>
  <c r="I220" s="1"/>
  <c r="I219" s="1"/>
  <c r="I218" s="1"/>
  <c r="I217" s="1"/>
  <c r="I216" s="1"/>
  <c r="I215" s="1"/>
  <c r="I214" s="1"/>
  <c r="I213" s="1"/>
  <c r="I212" s="1"/>
  <c r="I211" s="1"/>
  <c r="I210" s="1"/>
  <c r="I209" s="1"/>
  <c r="I208" s="1"/>
  <c r="I207" s="1"/>
  <c r="I206" s="1"/>
  <c r="I205" s="1"/>
  <c r="I204" s="1"/>
  <c r="I203" s="1"/>
  <c r="I202" s="1"/>
  <c r="I201" s="1"/>
  <c r="I200" s="1"/>
  <c r="I199" s="1"/>
  <c r="I198" s="1"/>
  <c r="I197" s="1"/>
  <c r="I196" s="1"/>
  <c r="I195" s="1"/>
  <c r="I194" s="1"/>
  <c r="I193" s="1"/>
  <c r="I192" s="1"/>
  <c r="I191" s="1"/>
  <c r="I190" s="1"/>
  <c r="I189" s="1"/>
  <c r="I188" s="1"/>
  <c r="I187" s="1"/>
  <c r="I186" s="1"/>
  <c r="I185" s="1"/>
  <c r="I184" s="1"/>
  <c r="I183" s="1"/>
  <c r="I182" s="1"/>
  <c r="I181" s="1"/>
  <c r="I180" s="1"/>
  <c r="I179" s="1"/>
  <c r="I178" s="1"/>
  <c r="I177" s="1"/>
  <c r="I176" s="1"/>
  <c r="I175" s="1"/>
  <c r="I174" s="1"/>
  <c r="I173" s="1"/>
  <c r="I172" s="1"/>
  <c r="I171" s="1"/>
  <c r="I170" s="1"/>
  <c r="I169" s="1"/>
  <c r="I168" s="1"/>
  <c r="I167" s="1"/>
  <c r="I166" s="1"/>
  <c r="I165" s="1"/>
  <c r="I164" s="1"/>
  <c r="I163" s="1"/>
  <c r="I162" s="1"/>
  <c r="I161" s="1"/>
  <c r="I160" s="1"/>
  <c r="I159" s="1"/>
  <c r="I158" s="1"/>
  <c r="I157" s="1"/>
  <c r="I156" s="1"/>
  <c r="I155" s="1"/>
  <c r="I154" s="1"/>
  <c r="I153" s="1"/>
  <c r="I152" s="1"/>
  <c r="I151" s="1"/>
  <c r="I150" s="1"/>
  <c r="I149" s="1"/>
  <c r="I148" s="1"/>
  <c r="I147" s="1"/>
  <c r="I146" s="1"/>
  <c r="I145" s="1"/>
  <c r="I144" s="1"/>
  <c r="I143" s="1"/>
  <c r="I142" s="1"/>
  <c r="I141" s="1"/>
  <c r="I140" s="1"/>
  <c r="I139" s="1"/>
  <c r="I138" s="1"/>
  <c r="I137" s="1"/>
  <c r="I136" s="1"/>
  <c r="I135" s="1"/>
  <c r="I134" s="1"/>
  <c r="I133" s="1"/>
  <c r="I132" s="1"/>
  <c r="I131" s="1"/>
  <c r="I130" s="1"/>
  <c r="I129" s="1"/>
  <c r="I128" s="1"/>
  <c r="I127" s="1"/>
  <c r="I126" s="1"/>
  <c r="I125" s="1"/>
  <c r="I124" s="1"/>
  <c r="I123" s="1"/>
  <c r="I122" s="1"/>
  <c r="I121" s="1"/>
  <c r="I120" s="1"/>
  <c r="I119" s="1"/>
  <c r="I118" s="1"/>
  <c r="I117" s="1"/>
  <c r="I116" s="1"/>
  <c r="I115" s="1"/>
  <c r="I114" s="1"/>
  <c r="I113" s="1"/>
  <c r="I112" s="1"/>
  <c r="I111" s="1"/>
  <c r="I110" s="1"/>
  <c r="I109" s="1"/>
  <c r="I108" s="1"/>
  <c r="I107" s="1"/>
  <c r="I106" s="1"/>
  <c r="I105" s="1"/>
  <c r="I104" s="1"/>
  <c r="I103" s="1"/>
  <c r="I102" s="1"/>
  <c r="I101" s="1"/>
  <c r="I100" s="1"/>
  <c r="I99" s="1"/>
  <c r="I98" s="1"/>
  <c r="I97" s="1"/>
  <c r="I96" s="1"/>
  <c r="I95" s="1"/>
  <c r="I94" s="1"/>
  <c r="I93" s="1"/>
  <c r="I92" s="1"/>
  <c r="I91" s="1"/>
  <c r="I90" s="1"/>
  <c r="I89" s="1"/>
  <c r="I88" s="1"/>
  <c r="I87" s="1"/>
  <c r="I86" s="1"/>
  <c r="I85" s="1"/>
  <c r="I84" s="1"/>
  <c r="I83" s="1"/>
  <c r="I82" s="1"/>
  <c r="I81" s="1"/>
  <c r="I80" s="1"/>
  <c r="I79" s="1"/>
  <c r="I78" s="1"/>
  <c r="I77" s="1"/>
  <c r="I76" s="1"/>
  <c r="I75" s="1"/>
  <c r="I74" s="1"/>
  <c r="I73" s="1"/>
  <c r="I72" s="1"/>
  <c r="I71" s="1"/>
  <c r="I70" s="1"/>
  <c r="I69" s="1"/>
  <c r="I68" s="1"/>
  <c r="I67" s="1"/>
  <c r="I66" s="1"/>
  <c r="I65" s="1"/>
  <c r="I64" s="1"/>
  <c r="I63" s="1"/>
  <c r="I62" s="1"/>
  <c r="I61" s="1"/>
  <c r="I60" s="1"/>
  <c r="I59" s="1"/>
  <c r="I58" s="1"/>
  <c r="I57" s="1"/>
  <c r="I56" s="1"/>
  <c r="I55" s="1"/>
  <c r="I54" s="1"/>
  <c r="I53" s="1"/>
  <c r="I52" s="1"/>
  <c r="I51" s="1"/>
  <c r="I50" s="1"/>
  <c r="I49" s="1"/>
  <c r="I48" s="1"/>
  <c r="I47" s="1"/>
  <c r="I46" s="1"/>
  <c r="I45" s="1"/>
  <c r="I44" s="1"/>
  <c r="I43" s="1"/>
  <c r="I42" s="1"/>
  <c r="I41" s="1"/>
  <c r="I40" s="1"/>
  <c r="I39" s="1"/>
  <c r="I38" s="1"/>
  <c r="I37" s="1"/>
  <c r="I36" s="1"/>
  <c r="I35" s="1"/>
  <c r="I34" s="1"/>
  <c r="I33" s="1"/>
  <c r="I32" s="1"/>
  <c r="I31" s="1"/>
  <c r="I30" s="1"/>
  <c r="I29" s="1"/>
  <c r="I28" s="1"/>
  <c r="I27" s="1"/>
  <c r="I26" s="1"/>
  <c r="I25" s="1"/>
  <c r="I24" s="1"/>
  <c r="I23" s="1"/>
  <c r="I22" s="1"/>
  <c r="I21" s="1"/>
  <c r="I20" s="1"/>
  <c r="I19" s="1"/>
  <c r="I18" s="1"/>
  <c r="I944"/>
  <c r="I945" s="1"/>
  <c r="I946" s="1"/>
  <c r="I947" s="1"/>
  <c r="I948" s="1"/>
  <c r="I949" s="1"/>
  <c r="I950" s="1"/>
  <c r="I951" s="1"/>
  <c r="I952" s="1"/>
  <c r="I953" s="1"/>
  <c r="I954" s="1"/>
  <c r="I955" s="1"/>
  <c r="I956" s="1"/>
  <c r="I957" s="1"/>
  <c r="I958" s="1"/>
  <c r="I959" s="1"/>
  <c r="I960" s="1"/>
  <c r="I961" s="1"/>
  <c r="I962" s="1"/>
  <c r="H941"/>
  <c r="F942"/>
  <c r="AK963"/>
  <c r="AK977"/>
  <c r="AK970"/>
  <c r="AK984"/>
  <c r="AK991"/>
  <c r="AK998"/>
  <c r="AK1054"/>
  <c r="AK1061"/>
  <c r="AK1068" s="1"/>
  <c r="AK1075" s="1"/>
  <c r="AK1082" s="1"/>
  <c r="AK1089" s="1"/>
  <c r="AK1096" s="1"/>
  <c r="AK1103" s="1"/>
  <c r="AK1110" s="1"/>
  <c r="AK1117" s="1"/>
  <c r="AK1124" s="1"/>
  <c r="AK1131" s="1"/>
  <c r="AK1138" s="1"/>
  <c r="AK1145" s="1"/>
  <c r="AK1152" s="1"/>
  <c r="AK1159" s="1"/>
  <c r="AK1166" s="1"/>
  <c r="AK1173" s="1"/>
  <c r="AK1180" s="1"/>
  <c r="AK1187"/>
  <c r="AK1194"/>
  <c r="AK1201"/>
  <c r="AK1362"/>
  <c r="AK1369"/>
  <c r="AK1376"/>
  <c r="AK1383"/>
  <c r="AK1446"/>
  <c r="AK1453"/>
  <c r="AK1460"/>
  <c r="AK1355"/>
  <c r="AK1390"/>
  <c r="AK1397"/>
  <c r="AK1404"/>
  <c r="AK1411"/>
  <c r="AK1418"/>
  <c r="AK1425"/>
  <c r="AK1467"/>
  <c r="AK1474"/>
  <c r="AK1481"/>
  <c r="AK1488"/>
  <c r="AK1495"/>
  <c r="AK1502"/>
  <c r="AK1516"/>
  <c r="AK1523" s="1"/>
  <c r="AK1530" s="1"/>
  <c r="AK1537" s="1"/>
  <c r="AK1544" s="1"/>
  <c r="AK1551" s="1"/>
  <c r="AK1509"/>
  <c r="F1242"/>
  <c r="H1243"/>
  <c r="F1017"/>
  <c r="I1017"/>
  <c r="K1017" s="1"/>
  <c r="J1017"/>
  <c r="L1017" s="1"/>
  <c r="H1018"/>
  <c r="BM790"/>
  <c r="BA791"/>
  <c r="BM1043"/>
  <c r="BA1044"/>
  <c r="A1626"/>
  <c r="C1625"/>
  <c r="B1625"/>
  <c r="H1348"/>
  <c r="F1349"/>
  <c r="A1570"/>
  <c r="B1569"/>
  <c r="C1569"/>
  <c r="H945"/>
  <c r="F944"/>
  <c r="A1468"/>
  <c r="B1469"/>
  <c r="C1469"/>
  <c r="F1626"/>
  <c r="H1627"/>
  <c r="I1082" l="1"/>
  <c r="K1082" s="1"/>
  <c r="J1082"/>
  <c r="L1082" s="1"/>
  <c r="F1082"/>
  <c r="H1083"/>
  <c r="H1573"/>
  <c r="F1572"/>
  <c r="J941"/>
  <c r="L942"/>
  <c r="F1627"/>
  <c r="H1628"/>
  <c r="A1467"/>
  <c r="B1468"/>
  <c r="C1468"/>
  <c r="H946"/>
  <c r="F945"/>
  <c r="A1627"/>
  <c r="C1626"/>
  <c r="B1626"/>
  <c r="H940"/>
  <c r="F940" s="1"/>
  <c r="F941"/>
  <c r="A1571"/>
  <c r="B1570"/>
  <c r="C1570"/>
  <c r="H1347"/>
  <c r="F1348"/>
  <c r="AM1348"/>
  <c r="AO1348"/>
  <c r="AN1348"/>
  <c r="AP1348"/>
  <c r="BB1044"/>
  <c r="BC1044" s="1"/>
  <c r="BD1044" s="1"/>
  <c r="BE1044" s="1"/>
  <c r="BF1044" s="1"/>
  <c r="BG1044" s="1"/>
  <c r="BH1044" s="1"/>
  <c r="BI1044" s="1"/>
  <c r="BJ1044" s="1"/>
  <c r="BK1044" s="1"/>
  <c r="BL1044" s="1"/>
  <c r="AZ1045" s="1"/>
  <c r="BN1043"/>
  <c r="BN790"/>
  <c r="BB791"/>
  <c r="BC791" s="1"/>
  <c r="BD791" s="1"/>
  <c r="BE791" s="1"/>
  <c r="BF791" s="1"/>
  <c r="BG791" s="1"/>
  <c r="BH791" s="1"/>
  <c r="BI791" s="1"/>
  <c r="BJ791" s="1"/>
  <c r="BK791" s="1"/>
  <c r="BL791" s="1"/>
  <c r="AZ792" s="1"/>
  <c r="F1018"/>
  <c r="I1018"/>
  <c r="K1018" s="1"/>
  <c r="J1018"/>
  <c r="L1018" s="1"/>
  <c r="H1019"/>
  <c r="BO1004"/>
  <c r="BO1003" s="1"/>
  <c r="BO1002" s="1"/>
  <c r="BO1001" s="1"/>
  <c r="BO1000" s="1"/>
  <c r="BO999" s="1"/>
  <c r="BO998" s="1"/>
  <c r="BO997" s="1"/>
  <c r="BO996" s="1"/>
  <c r="BO995" s="1"/>
  <c r="BO994" s="1"/>
  <c r="BO993" s="1"/>
  <c r="BO992" s="1"/>
  <c r="BO991" s="1"/>
  <c r="BO990" s="1"/>
  <c r="BO989" s="1"/>
  <c r="BO988" s="1"/>
  <c r="BO987" s="1"/>
  <c r="BO986" s="1"/>
  <c r="BO985" s="1"/>
  <c r="BO984" s="1"/>
  <c r="BO983" s="1"/>
  <c r="BO982" s="1"/>
  <c r="BO981" s="1"/>
  <c r="BO980" s="1"/>
  <c r="BO979" s="1"/>
  <c r="BO978" s="1"/>
  <c r="BO977" s="1"/>
  <c r="BO976" s="1"/>
  <c r="BO975" s="1"/>
  <c r="BO974" s="1"/>
  <c r="BO973" s="1"/>
  <c r="BO972" s="1"/>
  <c r="BO971" s="1"/>
  <c r="BO970" s="1"/>
  <c r="BO969" s="1"/>
  <c r="BO968" s="1"/>
  <c r="BO967" s="1"/>
  <c r="BO966" s="1"/>
  <c r="BO965" s="1"/>
  <c r="BO964" s="1"/>
  <c r="BO963" s="1"/>
  <c r="BO962" s="1"/>
  <c r="BO961" s="1"/>
  <c r="BO960" s="1"/>
  <c r="BO959" s="1"/>
  <c r="BO958" s="1"/>
  <c r="BO957" s="1"/>
  <c r="BO956" s="1"/>
  <c r="BO955" s="1"/>
  <c r="BO954" s="1"/>
  <c r="BO953" s="1"/>
  <c r="BO952" s="1"/>
  <c r="BO951" s="1"/>
  <c r="BO950" s="1"/>
  <c r="BO949" s="1"/>
  <c r="BO948" s="1"/>
  <c r="BO947" s="1"/>
  <c r="BO946" s="1"/>
  <c r="BO945" s="1"/>
  <c r="BO944" s="1"/>
  <c r="BO943" s="1"/>
  <c r="BO942" s="1"/>
  <c r="BO941" s="1"/>
  <c r="BO940" s="1"/>
  <c r="BO939" s="1"/>
  <c r="BO938" s="1"/>
  <c r="BO937" s="1"/>
  <c r="BO936" s="1"/>
  <c r="BO935" s="1"/>
  <c r="BO934" s="1"/>
  <c r="BO933" s="1"/>
  <c r="BO932" s="1"/>
  <c r="BO931" s="1"/>
  <c r="BO930" s="1"/>
  <c r="BO929" s="1"/>
  <c r="BO928" s="1"/>
  <c r="BO927" s="1"/>
  <c r="BO926" s="1"/>
  <c r="BO925" s="1"/>
  <c r="BO924" s="1"/>
  <c r="BO923" s="1"/>
  <c r="BO922" s="1"/>
  <c r="BO921" s="1"/>
  <c r="BO920" s="1"/>
  <c r="BO919" s="1"/>
  <c r="BO918" s="1"/>
  <c r="BO917" s="1"/>
  <c r="BO916" s="1"/>
  <c r="BO915" s="1"/>
  <c r="BO914" s="1"/>
  <c r="BO913" s="1"/>
  <c r="BO912" s="1"/>
  <c r="BO911" s="1"/>
  <c r="BO910" s="1"/>
  <c r="BO909" s="1"/>
  <c r="BO908" s="1"/>
  <c r="BO907" s="1"/>
  <c r="BO906" s="1"/>
  <c r="BO905" s="1"/>
  <c r="BO904" s="1"/>
  <c r="BO903" s="1"/>
  <c r="BO902" s="1"/>
  <c r="BO901" s="1"/>
  <c r="BO900" s="1"/>
  <c r="BO899" s="1"/>
  <c r="BO898" s="1"/>
  <c r="BO897" s="1"/>
  <c r="BO896" s="1"/>
  <c r="BO895" s="1"/>
  <c r="BO894" s="1"/>
  <c r="BO893" s="1"/>
  <c r="BO892" s="1"/>
  <c r="BO891" s="1"/>
  <c r="BO890" s="1"/>
  <c r="BO889" s="1"/>
  <c r="BO888" s="1"/>
  <c r="BO887" s="1"/>
  <c r="BO886" s="1"/>
  <c r="BO885" s="1"/>
  <c r="BO884" s="1"/>
  <c r="BO883" s="1"/>
  <c r="BO882" s="1"/>
  <c r="BO881" s="1"/>
  <c r="BO880" s="1"/>
  <c r="BO879" s="1"/>
  <c r="BO878" s="1"/>
  <c r="BO877" s="1"/>
  <c r="BO876" s="1"/>
  <c r="BO875" s="1"/>
  <c r="BO874" s="1"/>
  <c r="BO873" s="1"/>
  <c r="BO872" s="1"/>
  <c r="BO871" s="1"/>
  <c r="BO870" s="1"/>
  <c r="BO869" s="1"/>
  <c r="BO868" s="1"/>
  <c r="BO867" s="1"/>
  <c r="BO866" s="1"/>
  <c r="BO865" s="1"/>
  <c r="BO864" s="1"/>
  <c r="BO863" s="1"/>
  <c r="BO862" s="1"/>
  <c r="BO861" s="1"/>
  <c r="BO860" s="1"/>
  <c r="BO859" s="1"/>
  <c r="BO858" s="1"/>
  <c r="BO857" s="1"/>
  <c r="BO856" s="1"/>
  <c r="BO855" s="1"/>
  <c r="BO854" s="1"/>
  <c r="BO853" s="1"/>
  <c r="BO852" s="1"/>
  <c r="BO851" s="1"/>
  <c r="BO850" s="1"/>
  <c r="BO849" s="1"/>
  <c r="BO848" s="1"/>
  <c r="BO847" s="1"/>
  <c r="BO846" s="1"/>
  <c r="BO845" s="1"/>
  <c r="BO844" s="1"/>
  <c r="BO843" s="1"/>
  <c r="BO842" s="1"/>
  <c r="BO841" s="1"/>
  <c r="BO840" s="1"/>
  <c r="BO839" s="1"/>
  <c r="BO838" s="1"/>
  <c r="BO837" s="1"/>
  <c r="BO836" s="1"/>
  <c r="BO835" s="1"/>
  <c r="BO834" s="1"/>
  <c r="BO833" s="1"/>
  <c r="BO832" s="1"/>
  <c r="BO831" s="1"/>
  <c r="BO830" s="1"/>
  <c r="BO829" s="1"/>
  <c r="BO828" s="1"/>
  <c r="BO827" s="1"/>
  <c r="BO826" s="1"/>
  <c r="BO825" s="1"/>
  <c r="BO824" s="1"/>
  <c r="BO823" s="1"/>
  <c r="BO822" s="1"/>
  <c r="BO821" s="1"/>
  <c r="BO820" s="1"/>
  <c r="BO819" s="1"/>
  <c r="BO818" s="1"/>
  <c r="BO817" s="1"/>
  <c r="BO816" s="1"/>
  <c r="BO815" s="1"/>
  <c r="BO814" s="1"/>
  <c r="BO813" s="1"/>
  <c r="BO812" s="1"/>
  <c r="BO811" s="1"/>
  <c r="BO810" s="1"/>
  <c r="BO809" s="1"/>
  <c r="BO808" s="1"/>
  <c r="BO807" s="1"/>
  <c r="BO806" s="1"/>
  <c r="BO805" s="1"/>
  <c r="BO804" s="1"/>
  <c r="BO803" s="1"/>
  <c r="BO802" s="1"/>
  <c r="BO801" s="1"/>
  <c r="BO800" s="1"/>
  <c r="BO799" s="1"/>
  <c r="BO798" s="1"/>
  <c r="BO797" s="1"/>
  <c r="BO796" s="1"/>
  <c r="BO795" s="1"/>
  <c r="BO794" s="1"/>
  <c r="BO793" s="1"/>
  <c r="BO792" s="1"/>
  <c r="BO791" s="1"/>
  <c r="BO790" s="1"/>
  <c r="BO789" s="1"/>
  <c r="BO788" s="1"/>
  <c r="BO787" s="1"/>
  <c r="BO786" s="1"/>
  <c r="BO785" s="1"/>
  <c r="BO784" s="1"/>
  <c r="BO783" s="1"/>
  <c r="BO782" s="1"/>
  <c r="BO781" s="1"/>
  <c r="BO780" s="1"/>
  <c r="BO779" s="1"/>
  <c r="BO778" s="1"/>
  <c r="BO777" s="1"/>
  <c r="BO776" s="1"/>
  <c r="BO775" s="1"/>
  <c r="BO774" s="1"/>
  <c r="BO773" s="1"/>
  <c r="BO772" s="1"/>
  <c r="BO771" s="1"/>
  <c r="BO770" s="1"/>
  <c r="BO769" s="1"/>
  <c r="BO768" s="1"/>
  <c r="BO767" s="1"/>
  <c r="BO766" s="1"/>
  <c r="BO765" s="1"/>
  <c r="BO764" s="1"/>
  <c r="BO763" s="1"/>
  <c r="BO762" s="1"/>
  <c r="BO761" s="1"/>
  <c r="BO760" s="1"/>
  <c r="BO759" s="1"/>
  <c r="BO758" s="1"/>
  <c r="BO757" s="1"/>
  <c r="BO756" s="1"/>
  <c r="BO755" s="1"/>
  <c r="BO754" s="1"/>
  <c r="BO753" s="1"/>
  <c r="BO752" s="1"/>
  <c r="BO751" s="1"/>
  <c r="BO750" s="1"/>
  <c r="BO749" s="1"/>
  <c r="BO748" s="1"/>
  <c r="BO747" s="1"/>
  <c r="BO746" s="1"/>
  <c r="BO745" s="1"/>
  <c r="BO744" s="1"/>
  <c r="BO743" s="1"/>
  <c r="BO742" s="1"/>
  <c r="BO741" s="1"/>
  <c r="BO740" s="1"/>
  <c r="BO739" s="1"/>
  <c r="BO738" s="1"/>
  <c r="BO737" s="1"/>
  <c r="BO736" s="1"/>
  <c r="BO735" s="1"/>
  <c r="BO734" s="1"/>
  <c r="BO733" s="1"/>
  <c r="BO732" s="1"/>
  <c r="BO731" s="1"/>
  <c r="BO730" s="1"/>
  <c r="BO729" s="1"/>
  <c r="BO728" s="1"/>
  <c r="BO727" s="1"/>
  <c r="BO726" s="1"/>
  <c r="BO725" s="1"/>
  <c r="BO724" s="1"/>
  <c r="BO723" s="1"/>
  <c r="BO722" s="1"/>
  <c r="BO721" s="1"/>
  <c r="BO720" s="1"/>
  <c r="BO719" s="1"/>
  <c r="BO718" s="1"/>
  <c r="BO717" s="1"/>
  <c r="BO716" s="1"/>
  <c r="BO715" s="1"/>
  <c r="BO714" s="1"/>
  <c r="BO713" s="1"/>
  <c r="BO712" s="1"/>
  <c r="BO711" s="1"/>
  <c r="BO710" s="1"/>
  <c r="BO709" s="1"/>
  <c r="BO708" s="1"/>
  <c r="BO707" s="1"/>
  <c r="BO706" s="1"/>
  <c r="BO705" s="1"/>
  <c r="BO704" s="1"/>
  <c r="BO703" s="1"/>
  <c r="BO702" s="1"/>
  <c r="BO701" s="1"/>
  <c r="BO700" s="1"/>
  <c r="BO699" s="1"/>
  <c r="BO698" s="1"/>
  <c r="BO697" s="1"/>
  <c r="BO696" s="1"/>
  <c r="BO695" s="1"/>
  <c r="BO694" s="1"/>
  <c r="BO693" s="1"/>
  <c r="BO692" s="1"/>
  <c r="BO691" s="1"/>
  <c r="BO690" s="1"/>
  <c r="BO689" s="1"/>
  <c r="BO688" s="1"/>
  <c r="BO687" s="1"/>
  <c r="BO686" s="1"/>
  <c r="BO685" s="1"/>
  <c r="BO684" s="1"/>
  <c r="BO683" s="1"/>
  <c r="BO682" s="1"/>
  <c r="BO681" s="1"/>
  <c r="BO680" s="1"/>
  <c r="BO679" s="1"/>
  <c r="BO678" s="1"/>
  <c r="BO677" s="1"/>
  <c r="BO676" s="1"/>
  <c r="BO675" s="1"/>
  <c r="BO674" s="1"/>
  <c r="BO673" s="1"/>
  <c r="BO672" s="1"/>
  <c r="BO671" s="1"/>
  <c r="BO670" s="1"/>
  <c r="BO669" s="1"/>
  <c r="BO668" s="1"/>
  <c r="BO667" s="1"/>
  <c r="BO666" s="1"/>
  <c r="BO665" s="1"/>
  <c r="BO664" s="1"/>
  <c r="BO663" s="1"/>
  <c r="BO662" s="1"/>
  <c r="BO661" s="1"/>
  <c r="BO660" s="1"/>
  <c r="BO659" s="1"/>
  <c r="BO658" s="1"/>
  <c r="BO657" s="1"/>
  <c r="BO656" s="1"/>
  <c r="BO655" s="1"/>
  <c r="BO654" s="1"/>
  <c r="BO653" s="1"/>
  <c r="BO652" s="1"/>
  <c r="BO651" s="1"/>
  <c r="BO650" s="1"/>
  <c r="BO649" s="1"/>
  <c r="BO648" s="1"/>
  <c r="BO647" s="1"/>
  <c r="BO646" s="1"/>
  <c r="BO645" s="1"/>
  <c r="BO644" s="1"/>
  <c r="BO643" s="1"/>
  <c r="BO642" s="1"/>
  <c r="BO641" s="1"/>
  <c r="BO640" s="1"/>
  <c r="BO639" s="1"/>
  <c r="BO638" s="1"/>
  <c r="BO637" s="1"/>
  <c r="BO636" s="1"/>
  <c r="BO635" s="1"/>
  <c r="BO634" s="1"/>
  <c r="BO633" s="1"/>
  <c r="BO632" s="1"/>
  <c r="BO631" s="1"/>
  <c r="BO630" s="1"/>
  <c r="BO629" s="1"/>
  <c r="BO628" s="1"/>
  <c r="BO627" s="1"/>
  <c r="BO626" s="1"/>
  <c r="BO625" s="1"/>
  <c r="BO624" s="1"/>
  <c r="BO623" s="1"/>
  <c r="BO622" s="1"/>
  <c r="BO621" s="1"/>
  <c r="BO620" s="1"/>
  <c r="BO619" s="1"/>
  <c r="BO618" s="1"/>
  <c r="BO617" s="1"/>
  <c r="BO616" s="1"/>
  <c r="BO615" s="1"/>
  <c r="BO614" s="1"/>
  <c r="BO613" s="1"/>
  <c r="BO612" s="1"/>
  <c r="BO611" s="1"/>
  <c r="BO610" s="1"/>
  <c r="BO609" s="1"/>
  <c r="BO608" s="1"/>
  <c r="BO607" s="1"/>
  <c r="BO606" s="1"/>
  <c r="BO605" s="1"/>
  <c r="BO604" s="1"/>
  <c r="BO603" s="1"/>
  <c r="BO602" s="1"/>
  <c r="BO601" s="1"/>
  <c r="BO600" s="1"/>
  <c r="BO599" s="1"/>
  <c r="BO598" s="1"/>
  <c r="BO597" s="1"/>
  <c r="BO596" s="1"/>
  <c r="BO595" s="1"/>
  <c r="BO594" s="1"/>
  <c r="BO593" s="1"/>
  <c r="BO592" s="1"/>
  <c r="BO591" s="1"/>
  <c r="BO590" s="1"/>
  <c r="BO589" s="1"/>
  <c r="BO588" s="1"/>
  <c r="BO587" s="1"/>
  <c r="BO586" s="1"/>
  <c r="BO585" s="1"/>
  <c r="BO584" s="1"/>
  <c r="BO583" s="1"/>
  <c r="BO582" s="1"/>
  <c r="BO581" s="1"/>
  <c r="BO580" s="1"/>
  <c r="BO579" s="1"/>
  <c r="BO578" s="1"/>
  <c r="BO577" s="1"/>
  <c r="BO576" s="1"/>
  <c r="BO575" s="1"/>
  <c r="BO574" s="1"/>
  <c r="BO573" s="1"/>
  <c r="BO572" s="1"/>
  <c r="BO571" s="1"/>
  <c r="BO570" s="1"/>
  <c r="BO569" s="1"/>
  <c r="BO568" s="1"/>
  <c r="BO567" s="1"/>
  <c r="BO566" s="1"/>
  <c r="BO565" s="1"/>
  <c r="BO564" s="1"/>
  <c r="BO563" s="1"/>
  <c r="BO562" s="1"/>
  <c r="BO561" s="1"/>
  <c r="BO560" s="1"/>
  <c r="BO559" s="1"/>
  <c r="BO558" s="1"/>
  <c r="BO557" s="1"/>
  <c r="BO556" s="1"/>
  <c r="BO555" s="1"/>
  <c r="BO554" s="1"/>
  <c r="BO553" s="1"/>
  <c r="BO552" s="1"/>
  <c r="BO551" s="1"/>
  <c r="BO550" s="1"/>
  <c r="BO549" s="1"/>
  <c r="BO548" s="1"/>
  <c r="BO547" s="1"/>
  <c r="BO546" s="1"/>
  <c r="BO545" s="1"/>
  <c r="BO544" s="1"/>
  <c r="BO543" s="1"/>
  <c r="BO542" s="1"/>
  <c r="BO541" s="1"/>
  <c r="BO540" s="1"/>
  <c r="BO539" s="1"/>
  <c r="BO538" s="1"/>
  <c r="BO537" s="1"/>
  <c r="BO536" s="1"/>
  <c r="BO535" s="1"/>
  <c r="BO534" s="1"/>
  <c r="BO533" s="1"/>
  <c r="BO532" s="1"/>
  <c r="BO531" s="1"/>
  <c r="BO530" s="1"/>
  <c r="BO529" s="1"/>
  <c r="BO528" s="1"/>
  <c r="BO527" s="1"/>
  <c r="BO526" s="1"/>
  <c r="BO525" s="1"/>
  <c r="BO524" s="1"/>
  <c r="BO523" s="1"/>
  <c r="BO522" s="1"/>
  <c r="BO521" s="1"/>
  <c r="BO520" s="1"/>
  <c r="BO519" s="1"/>
  <c r="BO518" s="1"/>
  <c r="BO517" s="1"/>
  <c r="BO516" s="1"/>
  <c r="BO515" s="1"/>
  <c r="BO514" s="1"/>
  <c r="BO513" s="1"/>
  <c r="BO512" s="1"/>
  <c r="BO511" s="1"/>
  <c r="BO510" s="1"/>
  <c r="BO509" s="1"/>
  <c r="BO508" s="1"/>
  <c r="BO507" s="1"/>
  <c r="BO506" s="1"/>
  <c r="BO505" s="1"/>
  <c r="BO504" s="1"/>
  <c r="BO503" s="1"/>
  <c r="BO502" s="1"/>
  <c r="BO501" s="1"/>
  <c r="BO500" s="1"/>
  <c r="BO499" s="1"/>
  <c r="BO498" s="1"/>
  <c r="BO497" s="1"/>
  <c r="BO496" s="1"/>
  <c r="BO495" s="1"/>
  <c r="BO494" s="1"/>
  <c r="BO493" s="1"/>
  <c r="BO492" s="1"/>
  <c r="BO491" s="1"/>
  <c r="BO490" s="1"/>
  <c r="BO489" s="1"/>
  <c r="BO488" s="1"/>
  <c r="BO487" s="1"/>
  <c r="BO486" s="1"/>
  <c r="BO485" s="1"/>
  <c r="BO484" s="1"/>
  <c r="BO483" s="1"/>
  <c r="BO482" s="1"/>
  <c r="BO481" s="1"/>
  <c r="BO480" s="1"/>
  <c r="BO479" s="1"/>
  <c r="BO478" s="1"/>
  <c r="BO477" s="1"/>
  <c r="BO476" s="1"/>
  <c r="BO475" s="1"/>
  <c r="BO474" s="1"/>
  <c r="BO473" s="1"/>
  <c r="BO472" s="1"/>
  <c r="BO471" s="1"/>
  <c r="BO470" s="1"/>
  <c r="BO469" s="1"/>
  <c r="BO468" s="1"/>
  <c r="BO467" s="1"/>
  <c r="BO466" s="1"/>
  <c r="BO465" s="1"/>
  <c r="BO464" s="1"/>
  <c r="BO463" s="1"/>
  <c r="BO462" s="1"/>
  <c r="BO461" s="1"/>
  <c r="BO460" s="1"/>
  <c r="BO459" s="1"/>
  <c r="BO458" s="1"/>
  <c r="BO457" s="1"/>
  <c r="BO456" s="1"/>
  <c r="BO455" s="1"/>
  <c r="BO454" s="1"/>
  <c r="BO453" s="1"/>
  <c r="BO452" s="1"/>
  <c r="BO451" s="1"/>
  <c r="BO450" s="1"/>
  <c r="BO449" s="1"/>
  <c r="BO448" s="1"/>
  <c r="BO447" s="1"/>
  <c r="BO446" s="1"/>
  <c r="BO445" s="1"/>
  <c r="BO444" s="1"/>
  <c r="BO443" s="1"/>
  <c r="BO442" s="1"/>
  <c r="BO441" s="1"/>
  <c r="BO440" s="1"/>
  <c r="BO439" s="1"/>
  <c r="BO438" s="1"/>
  <c r="BO437" s="1"/>
  <c r="BO436" s="1"/>
  <c r="BO435" s="1"/>
  <c r="BO434" s="1"/>
  <c r="BO433" s="1"/>
  <c r="BO432" s="1"/>
  <c r="BO431" s="1"/>
  <c r="BO430" s="1"/>
  <c r="BO429" s="1"/>
  <c r="BO428" s="1"/>
  <c r="BO427" s="1"/>
  <c r="BO426" s="1"/>
  <c r="BO425" s="1"/>
  <c r="BO424" s="1"/>
  <c r="BO423" s="1"/>
  <c r="BO422" s="1"/>
  <c r="BO421" s="1"/>
  <c r="BO420" s="1"/>
  <c r="BO419" s="1"/>
  <c r="BO418" s="1"/>
  <c r="BO417" s="1"/>
  <c r="BO416" s="1"/>
  <c r="BO415" s="1"/>
  <c r="BO414" s="1"/>
  <c r="BO413" s="1"/>
  <c r="BO412" s="1"/>
  <c r="BO411" s="1"/>
  <c r="BO410" s="1"/>
  <c r="BO409" s="1"/>
  <c r="BO408" s="1"/>
  <c r="BO407" s="1"/>
  <c r="BO406" s="1"/>
  <c r="BO405" s="1"/>
  <c r="BO404" s="1"/>
  <c r="BO403" s="1"/>
  <c r="BO402" s="1"/>
  <c r="BO401" s="1"/>
  <c r="BO400" s="1"/>
  <c r="BO399" s="1"/>
  <c r="BO398" s="1"/>
  <c r="BO397" s="1"/>
  <c r="BO396" s="1"/>
  <c r="BO395" s="1"/>
  <c r="BO394" s="1"/>
  <c r="BO393" s="1"/>
  <c r="BO392" s="1"/>
  <c r="BO391" s="1"/>
  <c r="BO390" s="1"/>
  <c r="BO389" s="1"/>
  <c r="BO388" s="1"/>
  <c r="BO387" s="1"/>
  <c r="BO386" s="1"/>
  <c r="BO385" s="1"/>
  <c r="BO384" s="1"/>
  <c r="BO383" s="1"/>
  <c r="BO382" s="1"/>
  <c r="BO381" s="1"/>
  <c r="BO380" s="1"/>
  <c r="BO379" s="1"/>
  <c r="BO378" s="1"/>
  <c r="BO377" s="1"/>
  <c r="BO376" s="1"/>
  <c r="BO375" s="1"/>
  <c r="BO374" s="1"/>
  <c r="BO373" s="1"/>
  <c r="BO372" s="1"/>
  <c r="BO371" s="1"/>
  <c r="BO370" s="1"/>
  <c r="BO369" s="1"/>
  <c r="BO368" s="1"/>
  <c r="BO367" s="1"/>
  <c r="BO366" s="1"/>
  <c r="BO365" s="1"/>
  <c r="BO364" s="1"/>
  <c r="BO363" s="1"/>
  <c r="BO362" s="1"/>
  <c r="BO361" s="1"/>
  <c r="BO360" s="1"/>
  <c r="BO359" s="1"/>
  <c r="BO358" s="1"/>
  <c r="BO357" s="1"/>
  <c r="BO356" s="1"/>
  <c r="BO355" s="1"/>
  <c r="BO354" s="1"/>
  <c r="BO353" s="1"/>
  <c r="BO352" s="1"/>
  <c r="BO351" s="1"/>
  <c r="BO350" s="1"/>
  <c r="BO349" s="1"/>
  <c r="BO348" s="1"/>
  <c r="BO347" s="1"/>
  <c r="BO346" s="1"/>
  <c r="BO345" s="1"/>
  <c r="BO344" s="1"/>
  <c r="BO343" s="1"/>
  <c r="BO342" s="1"/>
  <c r="BO341" s="1"/>
  <c r="BO340" s="1"/>
  <c r="BO339" s="1"/>
  <c r="BO338" s="1"/>
  <c r="BO337" s="1"/>
  <c r="BO336" s="1"/>
  <c r="BO335" s="1"/>
  <c r="BO334" s="1"/>
  <c r="BO333" s="1"/>
  <c r="BO332" s="1"/>
  <c r="BO331" s="1"/>
  <c r="BO330" s="1"/>
  <c r="BO329" s="1"/>
  <c r="BO328" s="1"/>
  <c r="BO327" s="1"/>
  <c r="BO326" s="1"/>
  <c r="BO325" s="1"/>
  <c r="BO324" s="1"/>
  <c r="BO323" s="1"/>
  <c r="BO322" s="1"/>
  <c r="BO321" s="1"/>
  <c r="BO320" s="1"/>
  <c r="BO319" s="1"/>
  <c r="BO318" s="1"/>
  <c r="BO317" s="1"/>
  <c r="BO316" s="1"/>
  <c r="BO315" s="1"/>
  <c r="BO314" s="1"/>
  <c r="BO313" s="1"/>
  <c r="BO312" s="1"/>
  <c r="BO311" s="1"/>
  <c r="BO310" s="1"/>
  <c r="BO309" s="1"/>
  <c r="BO308" s="1"/>
  <c r="BO307" s="1"/>
  <c r="BO306" s="1"/>
  <c r="BO305" s="1"/>
  <c r="BO304" s="1"/>
  <c r="BO303" s="1"/>
  <c r="BO302" s="1"/>
  <c r="BO301" s="1"/>
  <c r="BO300" s="1"/>
  <c r="BO299" s="1"/>
  <c r="BO298" s="1"/>
  <c r="BO297" s="1"/>
  <c r="BO296" s="1"/>
  <c r="BO295" s="1"/>
  <c r="BO294" s="1"/>
  <c r="BO293" s="1"/>
  <c r="BO292" s="1"/>
  <c r="BO291" s="1"/>
  <c r="BO290" s="1"/>
  <c r="BO289" s="1"/>
  <c r="BO288" s="1"/>
  <c r="BO287" s="1"/>
  <c r="BO286" s="1"/>
  <c r="BO285" s="1"/>
  <c r="BO284" s="1"/>
  <c r="BO283" s="1"/>
  <c r="BO282" s="1"/>
  <c r="BO281" s="1"/>
  <c r="BO280" s="1"/>
  <c r="BO279" s="1"/>
  <c r="BO278" s="1"/>
  <c r="BO277" s="1"/>
  <c r="BO276" s="1"/>
  <c r="BO275" s="1"/>
  <c r="BO274" s="1"/>
  <c r="BO273" s="1"/>
  <c r="BO272" s="1"/>
  <c r="BO271" s="1"/>
  <c r="BO270" s="1"/>
  <c r="BO269" s="1"/>
  <c r="BO268" s="1"/>
  <c r="BO267" s="1"/>
  <c r="BO266" s="1"/>
  <c r="BO265" s="1"/>
  <c r="BO264" s="1"/>
  <c r="BO263" s="1"/>
  <c r="BO262" s="1"/>
  <c r="BO261" s="1"/>
  <c r="BO260" s="1"/>
  <c r="BO259" s="1"/>
  <c r="BO258" s="1"/>
  <c r="BO257" s="1"/>
  <c r="BO256" s="1"/>
  <c r="BO255" s="1"/>
  <c r="BO254" s="1"/>
  <c r="BO253" s="1"/>
  <c r="BO252" s="1"/>
  <c r="BO251" s="1"/>
  <c r="BO250" s="1"/>
  <c r="BO249" s="1"/>
  <c r="BO248" s="1"/>
  <c r="BO247" s="1"/>
  <c r="BO246" s="1"/>
  <c r="BO245" s="1"/>
  <c r="BO244" s="1"/>
  <c r="BO243" s="1"/>
  <c r="BO242" s="1"/>
  <c r="BO241" s="1"/>
  <c r="BO240" s="1"/>
  <c r="BO239" s="1"/>
  <c r="BO238" s="1"/>
  <c r="BO237" s="1"/>
  <c r="BO236" s="1"/>
  <c r="BO235" s="1"/>
  <c r="BO234" s="1"/>
  <c r="BO233" s="1"/>
  <c r="BO232" s="1"/>
  <c r="BO231" s="1"/>
  <c r="BO230" s="1"/>
  <c r="BO229" s="1"/>
  <c r="BO228" s="1"/>
  <c r="BO227" s="1"/>
  <c r="BO226" s="1"/>
  <c r="BO225" s="1"/>
  <c r="BO224" s="1"/>
  <c r="BO223" s="1"/>
  <c r="BO222" s="1"/>
  <c r="BO221" s="1"/>
  <c r="BO220" s="1"/>
  <c r="BO219" s="1"/>
  <c r="BO218" s="1"/>
  <c r="BO217" s="1"/>
  <c r="BO216" s="1"/>
  <c r="BO215" s="1"/>
  <c r="BO214" s="1"/>
  <c r="BO213" s="1"/>
  <c r="BO212" s="1"/>
  <c r="BO211" s="1"/>
  <c r="BO210" s="1"/>
  <c r="BO209" s="1"/>
  <c r="BO208" s="1"/>
  <c r="BO207" s="1"/>
  <c r="BO206" s="1"/>
  <c r="BO205" s="1"/>
  <c r="BO204" s="1"/>
  <c r="BO203" s="1"/>
  <c r="BO202" s="1"/>
  <c r="BO201" s="1"/>
  <c r="BO200" s="1"/>
  <c r="BO199" s="1"/>
  <c r="BO198" s="1"/>
  <c r="BO197" s="1"/>
  <c r="BO196" s="1"/>
  <c r="BO195" s="1"/>
  <c r="BO194" s="1"/>
  <c r="BO193" s="1"/>
  <c r="BO192" s="1"/>
  <c r="BO191" s="1"/>
  <c r="BO190" s="1"/>
  <c r="BO189" s="1"/>
  <c r="BO188" s="1"/>
  <c r="BO187" s="1"/>
  <c r="BO186" s="1"/>
  <c r="BO185" s="1"/>
  <c r="BO184" s="1"/>
  <c r="BO183" s="1"/>
  <c r="BO182" s="1"/>
  <c r="BO181" s="1"/>
  <c r="BO180" s="1"/>
  <c r="BO179" s="1"/>
  <c r="BO178" s="1"/>
  <c r="BO177" s="1"/>
  <c r="BO176" s="1"/>
  <c r="BO175" s="1"/>
  <c r="BO174" s="1"/>
  <c r="BO173" s="1"/>
  <c r="BO172" s="1"/>
  <c r="BO171" s="1"/>
  <c r="BO170" s="1"/>
  <c r="BO169" s="1"/>
  <c r="BO168" s="1"/>
  <c r="BO167" s="1"/>
  <c r="BO166" s="1"/>
  <c r="BO165" s="1"/>
  <c r="BO164" s="1"/>
  <c r="BO163" s="1"/>
  <c r="BO162" s="1"/>
  <c r="BO161" s="1"/>
  <c r="BO160" s="1"/>
  <c r="BO159" s="1"/>
  <c r="BO158" s="1"/>
  <c r="BO157" s="1"/>
  <c r="BO156" s="1"/>
  <c r="BO155" s="1"/>
  <c r="BO154" s="1"/>
  <c r="BO153" s="1"/>
  <c r="BO152" s="1"/>
  <c r="BO151" s="1"/>
  <c r="BO150" s="1"/>
  <c r="BO149" s="1"/>
  <c r="BO148" s="1"/>
  <c r="BO147" s="1"/>
  <c r="BO146" s="1"/>
  <c r="BO145" s="1"/>
  <c r="BO144" s="1"/>
  <c r="BO143" s="1"/>
  <c r="BO142" s="1"/>
  <c r="BO141" s="1"/>
  <c r="BO140" s="1"/>
  <c r="BO139" s="1"/>
  <c r="BO138" s="1"/>
  <c r="BO137" s="1"/>
  <c r="BO136" s="1"/>
  <c r="BO135" s="1"/>
  <c r="BO134" s="1"/>
  <c r="BO133" s="1"/>
  <c r="BO132" s="1"/>
  <c r="BO131" s="1"/>
  <c r="BO130" s="1"/>
  <c r="BO129" s="1"/>
  <c r="BO128" s="1"/>
  <c r="BO127" s="1"/>
  <c r="BO126" s="1"/>
  <c r="BO125" s="1"/>
  <c r="BO124" s="1"/>
  <c r="BO123" s="1"/>
  <c r="BO122" s="1"/>
  <c r="BO121" s="1"/>
  <c r="BO120" s="1"/>
  <c r="BO119" s="1"/>
  <c r="BO118" s="1"/>
  <c r="BO117" s="1"/>
  <c r="BO116" s="1"/>
  <c r="BO115" s="1"/>
  <c r="BO114" s="1"/>
  <c r="BO113" s="1"/>
  <c r="BO112" s="1"/>
  <c r="BO111" s="1"/>
  <c r="BO110" s="1"/>
  <c r="BO109" s="1"/>
  <c r="BO108" s="1"/>
  <c r="BO107" s="1"/>
  <c r="BO106" s="1"/>
  <c r="BO105" s="1"/>
  <c r="BO104" s="1"/>
  <c r="BO103" s="1"/>
  <c r="BO102" s="1"/>
  <c r="BO101" s="1"/>
  <c r="BO100" s="1"/>
  <c r="BO99" s="1"/>
  <c r="BO98" s="1"/>
  <c r="BO97" s="1"/>
  <c r="BO96" s="1"/>
  <c r="BO95" s="1"/>
  <c r="BO94" s="1"/>
  <c r="BO93" s="1"/>
  <c r="BO92" s="1"/>
  <c r="BO91" s="1"/>
  <c r="BO90" s="1"/>
  <c r="BO89" s="1"/>
  <c r="BO88" s="1"/>
  <c r="BO87" s="1"/>
  <c r="BO86" s="1"/>
  <c r="BO85" s="1"/>
  <c r="BO84" s="1"/>
  <c r="BO83" s="1"/>
  <c r="BO82" s="1"/>
  <c r="BO81" s="1"/>
  <c r="BO80" s="1"/>
  <c r="BO79" s="1"/>
  <c r="BO78" s="1"/>
  <c r="BO77" s="1"/>
  <c r="BO76" s="1"/>
  <c r="BO75" s="1"/>
  <c r="BO74" s="1"/>
  <c r="BO73" s="1"/>
  <c r="BO72" s="1"/>
  <c r="BO71" s="1"/>
  <c r="BO70" s="1"/>
  <c r="BO69" s="1"/>
  <c r="BO68" s="1"/>
  <c r="BO67" s="1"/>
  <c r="BO66" s="1"/>
  <c r="BO65" s="1"/>
  <c r="BO64" s="1"/>
  <c r="BO63" s="1"/>
  <c r="BO62" s="1"/>
  <c r="BO61" s="1"/>
  <c r="BO60" s="1"/>
  <c r="BO59" s="1"/>
  <c r="BO58" s="1"/>
  <c r="BO57" s="1"/>
  <c r="BO56" s="1"/>
  <c r="BO55" s="1"/>
  <c r="BO54" s="1"/>
  <c r="BO53" s="1"/>
  <c r="BO52" s="1"/>
  <c r="BO51" s="1"/>
  <c r="BO50" s="1"/>
  <c r="BO49" s="1"/>
  <c r="BO48" s="1"/>
  <c r="BO47" s="1"/>
  <c r="BO46" s="1"/>
  <c r="BO45" s="1"/>
  <c r="BO44" s="1"/>
  <c r="BO43" s="1"/>
  <c r="BO42" s="1"/>
  <c r="BO41" s="1"/>
  <c r="BO40" s="1"/>
  <c r="BO39" s="1"/>
  <c r="BO38" s="1"/>
  <c r="BO37" s="1"/>
  <c r="BO36" s="1"/>
  <c r="BO35" s="1"/>
  <c r="BO34" s="1"/>
  <c r="BO33" s="1"/>
  <c r="BO32" s="1"/>
  <c r="BO31" s="1"/>
  <c r="BO30" s="1"/>
  <c r="BO29" s="1"/>
  <c r="BO28" s="1"/>
  <c r="BO27" s="1"/>
  <c r="BO26" s="1"/>
  <c r="BO25" s="1"/>
  <c r="BO24" s="1"/>
  <c r="BO23" s="1"/>
  <c r="BO22" s="1"/>
  <c r="BO21" s="1"/>
  <c r="BO20" s="1"/>
  <c r="BO19" s="1"/>
  <c r="BO18" s="1"/>
  <c r="BO17" s="1"/>
  <c r="BO16" s="1"/>
  <c r="F1243"/>
  <c r="H1244"/>
  <c r="K942"/>
  <c r="K941" s="1"/>
  <c r="K940" s="1"/>
  <c r="K939" s="1"/>
  <c r="K938" s="1"/>
  <c r="K937" s="1"/>
  <c r="K936" s="1"/>
  <c r="K935" s="1"/>
  <c r="K934" s="1"/>
  <c r="K933" s="1"/>
  <c r="K932" s="1"/>
  <c r="K931" s="1"/>
  <c r="K930" s="1"/>
  <c r="K929" s="1"/>
  <c r="K928" s="1"/>
  <c r="K927" s="1"/>
  <c r="K926" s="1"/>
  <c r="K925" s="1"/>
  <c r="K924" s="1"/>
  <c r="K923" s="1"/>
  <c r="K922" s="1"/>
  <c r="K921" s="1"/>
  <c r="K920" s="1"/>
  <c r="K919" s="1"/>
  <c r="K918" s="1"/>
  <c r="K917" s="1"/>
  <c r="K916" s="1"/>
  <c r="K915" s="1"/>
  <c r="K914" s="1"/>
  <c r="K913" s="1"/>
  <c r="K912" s="1"/>
  <c r="K911" s="1"/>
  <c r="K910" s="1"/>
  <c r="K909" s="1"/>
  <c r="K908" s="1"/>
  <c r="K907" s="1"/>
  <c r="K906" s="1"/>
  <c r="K905" s="1"/>
  <c r="K904" s="1"/>
  <c r="K903" s="1"/>
  <c r="K902" s="1"/>
  <c r="K901" s="1"/>
  <c r="K900" s="1"/>
  <c r="K899" s="1"/>
  <c r="K898" s="1"/>
  <c r="K897" s="1"/>
  <c r="K896" s="1"/>
  <c r="K895" s="1"/>
  <c r="K894" s="1"/>
  <c r="K893" s="1"/>
  <c r="K892" s="1"/>
  <c r="K891" s="1"/>
  <c r="K890" s="1"/>
  <c r="K889" s="1"/>
  <c r="K888" s="1"/>
  <c r="K887" s="1"/>
  <c r="K886" s="1"/>
  <c r="K885" s="1"/>
  <c r="K884" s="1"/>
  <c r="K883" s="1"/>
  <c r="K882" s="1"/>
  <c r="K881" s="1"/>
  <c r="K880" s="1"/>
  <c r="K879" s="1"/>
  <c r="K878" s="1"/>
  <c r="K877" s="1"/>
  <c r="K876" s="1"/>
  <c r="K875" s="1"/>
  <c r="K874" s="1"/>
  <c r="K873" s="1"/>
  <c r="K872" s="1"/>
  <c r="K871" s="1"/>
  <c r="K870" s="1"/>
  <c r="K869" s="1"/>
  <c r="K868" s="1"/>
  <c r="K867" s="1"/>
  <c r="K866" s="1"/>
  <c r="K865" s="1"/>
  <c r="K864" s="1"/>
  <c r="K863" s="1"/>
  <c r="K862" s="1"/>
  <c r="K861" s="1"/>
  <c r="K860" s="1"/>
  <c r="K859" s="1"/>
  <c r="K858" s="1"/>
  <c r="K857" s="1"/>
  <c r="K856" s="1"/>
  <c r="K855" s="1"/>
  <c r="K854" s="1"/>
  <c r="K853" s="1"/>
  <c r="K852" s="1"/>
  <c r="K851" s="1"/>
  <c r="K850" s="1"/>
  <c r="K849" s="1"/>
  <c r="K848" s="1"/>
  <c r="K847" s="1"/>
  <c r="K846" s="1"/>
  <c r="K845" s="1"/>
  <c r="K844" s="1"/>
  <c r="K843" s="1"/>
  <c r="K842" s="1"/>
  <c r="K841" s="1"/>
  <c r="K840" s="1"/>
  <c r="K839" s="1"/>
  <c r="K838" s="1"/>
  <c r="K837" s="1"/>
  <c r="K836" s="1"/>
  <c r="K835" s="1"/>
  <c r="K834" s="1"/>
  <c r="K833" s="1"/>
  <c r="K832" s="1"/>
  <c r="K831" s="1"/>
  <c r="K830" s="1"/>
  <c r="K829" s="1"/>
  <c r="K828" s="1"/>
  <c r="K827" s="1"/>
  <c r="K826" s="1"/>
  <c r="K825" s="1"/>
  <c r="K824" s="1"/>
  <c r="K823" s="1"/>
  <c r="K822" s="1"/>
  <c r="K821" s="1"/>
  <c r="K820" s="1"/>
  <c r="K819" s="1"/>
  <c r="K818" s="1"/>
  <c r="K817" s="1"/>
  <c r="K816" s="1"/>
  <c r="K815" s="1"/>
  <c r="K814" s="1"/>
  <c r="K813" s="1"/>
  <c r="K812" s="1"/>
  <c r="K811" s="1"/>
  <c r="K810" s="1"/>
  <c r="K809" s="1"/>
  <c r="K808" s="1"/>
  <c r="K807" s="1"/>
  <c r="K806" s="1"/>
  <c r="K805" s="1"/>
  <c r="K804" s="1"/>
  <c r="K803" s="1"/>
  <c r="K802" s="1"/>
  <c r="K801" s="1"/>
  <c r="K800" s="1"/>
  <c r="K799" s="1"/>
  <c r="K798" s="1"/>
  <c r="K797" s="1"/>
  <c r="K796" s="1"/>
  <c r="K795" s="1"/>
  <c r="K794" s="1"/>
  <c r="K793" s="1"/>
  <c r="K792" s="1"/>
  <c r="K791" s="1"/>
  <c r="K790" s="1"/>
  <c r="K789" s="1"/>
  <c r="K788" s="1"/>
  <c r="K787" s="1"/>
  <c r="K786" s="1"/>
  <c r="K785" s="1"/>
  <c r="K784" s="1"/>
  <c r="K783" s="1"/>
  <c r="K782" s="1"/>
  <c r="K781" s="1"/>
  <c r="K780" s="1"/>
  <c r="K779" s="1"/>
  <c r="K778" s="1"/>
  <c r="K777" s="1"/>
  <c r="K776" s="1"/>
  <c r="K775" s="1"/>
  <c r="K774" s="1"/>
  <c r="K773" s="1"/>
  <c r="K772" s="1"/>
  <c r="K771" s="1"/>
  <c r="K770" s="1"/>
  <c r="K769" s="1"/>
  <c r="K768" s="1"/>
  <c r="K767" s="1"/>
  <c r="K766" s="1"/>
  <c r="K765" s="1"/>
  <c r="K764" s="1"/>
  <c r="K763" s="1"/>
  <c r="K762" s="1"/>
  <c r="K761" s="1"/>
  <c r="K760" s="1"/>
  <c r="K759" s="1"/>
  <c r="K758" s="1"/>
  <c r="K757" s="1"/>
  <c r="K756" s="1"/>
  <c r="K755" s="1"/>
  <c r="K754" s="1"/>
  <c r="K753" s="1"/>
  <c r="K752" s="1"/>
  <c r="K751" s="1"/>
  <c r="K750" s="1"/>
  <c r="K749" s="1"/>
  <c r="K748" s="1"/>
  <c r="K747" s="1"/>
  <c r="K746" s="1"/>
  <c r="K745" s="1"/>
  <c r="K744" s="1"/>
  <c r="K743" s="1"/>
  <c r="K742" s="1"/>
  <c r="K741" s="1"/>
  <c r="K740" s="1"/>
  <c r="K739" s="1"/>
  <c r="K738" s="1"/>
  <c r="K737" s="1"/>
  <c r="K736" s="1"/>
  <c r="K735" s="1"/>
  <c r="K734" s="1"/>
  <c r="K733" s="1"/>
  <c r="K732" s="1"/>
  <c r="K731" s="1"/>
  <c r="K730" s="1"/>
  <c r="K729" s="1"/>
  <c r="K728" s="1"/>
  <c r="K727" s="1"/>
  <c r="K726" s="1"/>
  <c r="K725" s="1"/>
  <c r="K724" s="1"/>
  <c r="K723" s="1"/>
  <c r="K722" s="1"/>
  <c r="K721" s="1"/>
  <c r="K720" s="1"/>
  <c r="K719" s="1"/>
  <c r="K718" s="1"/>
  <c r="K717" s="1"/>
  <c r="K716" s="1"/>
  <c r="K715" s="1"/>
  <c r="K714" s="1"/>
  <c r="K713" s="1"/>
  <c r="K712" s="1"/>
  <c r="K711" s="1"/>
  <c r="K710" s="1"/>
  <c r="K709" s="1"/>
  <c r="K708" s="1"/>
  <c r="K707" s="1"/>
  <c r="K706" s="1"/>
  <c r="K705" s="1"/>
  <c r="K704" s="1"/>
  <c r="K703" s="1"/>
  <c r="K702" s="1"/>
  <c r="K701" s="1"/>
  <c r="K700" s="1"/>
  <c r="K699" s="1"/>
  <c r="K698" s="1"/>
  <c r="K697" s="1"/>
  <c r="K696" s="1"/>
  <c r="K695" s="1"/>
  <c r="K694" s="1"/>
  <c r="K693" s="1"/>
  <c r="K692" s="1"/>
  <c r="K691" s="1"/>
  <c r="K690" s="1"/>
  <c r="K689" s="1"/>
  <c r="K688" s="1"/>
  <c r="K687" s="1"/>
  <c r="K686" s="1"/>
  <c r="K685" s="1"/>
  <c r="K684" s="1"/>
  <c r="K683" s="1"/>
  <c r="K682" s="1"/>
  <c r="K681" s="1"/>
  <c r="K680" s="1"/>
  <c r="K679" s="1"/>
  <c r="K678" s="1"/>
  <c r="K677" s="1"/>
  <c r="K676" s="1"/>
  <c r="K675" s="1"/>
  <c r="K674" s="1"/>
  <c r="K673" s="1"/>
  <c r="K672" s="1"/>
  <c r="K671" s="1"/>
  <c r="K670" s="1"/>
  <c r="K669" s="1"/>
  <c r="K668" s="1"/>
  <c r="K667" s="1"/>
  <c r="K666" s="1"/>
  <c r="K665" s="1"/>
  <c r="K664" s="1"/>
  <c r="K663" s="1"/>
  <c r="K662" s="1"/>
  <c r="K661" s="1"/>
  <c r="K660" s="1"/>
  <c r="K659" s="1"/>
  <c r="K658" s="1"/>
  <c r="K657" s="1"/>
  <c r="K656" s="1"/>
  <c r="K655" s="1"/>
  <c r="K654" s="1"/>
  <c r="K653" s="1"/>
  <c r="K652" s="1"/>
  <c r="K651" s="1"/>
  <c r="K650" s="1"/>
  <c r="K649" s="1"/>
  <c r="K648" s="1"/>
  <c r="K647" s="1"/>
  <c r="K646" s="1"/>
  <c r="K645" s="1"/>
  <c r="K644" s="1"/>
  <c r="K643" s="1"/>
  <c r="K642" s="1"/>
  <c r="K641" s="1"/>
  <c r="K640" s="1"/>
  <c r="K639" s="1"/>
  <c r="K638" s="1"/>
  <c r="K637" s="1"/>
  <c r="K636" s="1"/>
  <c r="K635" s="1"/>
  <c r="K634" s="1"/>
  <c r="K633" s="1"/>
  <c r="K632" s="1"/>
  <c r="K631" s="1"/>
  <c r="K630" s="1"/>
  <c r="K629" s="1"/>
  <c r="K628" s="1"/>
  <c r="K627" s="1"/>
  <c r="K626" s="1"/>
  <c r="K625" s="1"/>
  <c r="K624" s="1"/>
  <c r="K623" s="1"/>
  <c r="K622" s="1"/>
  <c r="K621" s="1"/>
  <c r="K620" s="1"/>
  <c r="K619" s="1"/>
  <c r="K618" s="1"/>
  <c r="K617" s="1"/>
  <c r="K616" s="1"/>
  <c r="K615" s="1"/>
  <c r="K614" s="1"/>
  <c r="K613" s="1"/>
  <c r="K612" s="1"/>
  <c r="K611" s="1"/>
  <c r="K610" s="1"/>
  <c r="K609" s="1"/>
  <c r="K608" s="1"/>
  <c r="K607" s="1"/>
  <c r="K606" s="1"/>
  <c r="K605" s="1"/>
  <c r="K604" s="1"/>
  <c r="K603" s="1"/>
  <c r="K602" s="1"/>
  <c r="K601" s="1"/>
  <c r="K600" s="1"/>
  <c r="K599" s="1"/>
  <c r="K598" s="1"/>
  <c r="K597" s="1"/>
  <c r="K596" s="1"/>
  <c r="K595" s="1"/>
  <c r="K594" s="1"/>
  <c r="K593" s="1"/>
  <c r="K592" s="1"/>
  <c r="K591" s="1"/>
  <c r="K590" s="1"/>
  <c r="K589" s="1"/>
  <c r="K588" s="1"/>
  <c r="K587" s="1"/>
  <c r="K586" s="1"/>
  <c r="K585" s="1"/>
  <c r="K584" s="1"/>
  <c r="K583" s="1"/>
  <c r="K582" s="1"/>
  <c r="K581" s="1"/>
  <c r="K580" s="1"/>
  <c r="K579" s="1"/>
  <c r="K578" s="1"/>
  <c r="K577" s="1"/>
  <c r="K576" s="1"/>
  <c r="K575" s="1"/>
  <c r="K574" s="1"/>
  <c r="K573" s="1"/>
  <c r="K572" s="1"/>
  <c r="K571" s="1"/>
  <c r="K570" s="1"/>
  <c r="K569" s="1"/>
  <c r="K568" s="1"/>
  <c r="K567" s="1"/>
  <c r="K566" s="1"/>
  <c r="K565" s="1"/>
  <c r="K564" s="1"/>
  <c r="K563" s="1"/>
  <c r="K562" s="1"/>
  <c r="K561" s="1"/>
  <c r="K560" s="1"/>
  <c r="K559" s="1"/>
  <c r="K558" s="1"/>
  <c r="K557" s="1"/>
  <c r="K556" s="1"/>
  <c r="K555" s="1"/>
  <c r="K554" s="1"/>
  <c r="K553" s="1"/>
  <c r="K552" s="1"/>
  <c r="K551" s="1"/>
  <c r="K550" s="1"/>
  <c r="K549" s="1"/>
  <c r="K548" s="1"/>
  <c r="K547" s="1"/>
  <c r="K546" s="1"/>
  <c r="K545" s="1"/>
  <c r="K544" s="1"/>
  <c r="K543" s="1"/>
  <c r="K542" s="1"/>
  <c r="K541" s="1"/>
  <c r="K540" s="1"/>
  <c r="K539" s="1"/>
  <c r="K538" s="1"/>
  <c r="K537" s="1"/>
  <c r="K536" s="1"/>
  <c r="K535" s="1"/>
  <c r="K534" s="1"/>
  <c r="K533" s="1"/>
  <c r="K532" s="1"/>
  <c r="K531" s="1"/>
  <c r="K530" s="1"/>
  <c r="K529" s="1"/>
  <c r="K528" s="1"/>
  <c r="K527" s="1"/>
  <c r="K526" s="1"/>
  <c r="K525" s="1"/>
  <c r="K524" s="1"/>
  <c r="K523" s="1"/>
  <c r="K522" s="1"/>
  <c r="K521" s="1"/>
  <c r="K520" s="1"/>
  <c r="K519" s="1"/>
  <c r="K518" s="1"/>
  <c r="K517" s="1"/>
  <c r="K516" s="1"/>
  <c r="K515" s="1"/>
  <c r="K514" s="1"/>
  <c r="K513" s="1"/>
  <c r="K512" s="1"/>
  <c r="K511" s="1"/>
  <c r="K510" s="1"/>
  <c r="K509" s="1"/>
  <c r="K508" s="1"/>
  <c r="K507" s="1"/>
  <c r="K506" s="1"/>
  <c r="K505" s="1"/>
  <c r="K504" s="1"/>
  <c r="K503" s="1"/>
  <c r="K502" s="1"/>
  <c r="K501" s="1"/>
  <c r="K500" s="1"/>
  <c r="K499" s="1"/>
  <c r="K498" s="1"/>
  <c r="K497" s="1"/>
  <c r="K496" s="1"/>
  <c r="K495" s="1"/>
  <c r="K494" s="1"/>
  <c r="K493" s="1"/>
  <c r="K492" s="1"/>
  <c r="K491" s="1"/>
  <c r="K490" s="1"/>
  <c r="K489" s="1"/>
  <c r="K488" s="1"/>
  <c r="K487" s="1"/>
  <c r="K486" s="1"/>
  <c r="K485" s="1"/>
  <c r="K484" s="1"/>
  <c r="K483" s="1"/>
  <c r="K482" s="1"/>
  <c r="K481" s="1"/>
  <c r="K480" s="1"/>
  <c r="K479" s="1"/>
  <c r="K478" s="1"/>
  <c r="K477" s="1"/>
  <c r="K476" s="1"/>
  <c r="K475" s="1"/>
  <c r="K474" s="1"/>
  <c r="K473" s="1"/>
  <c r="K472" s="1"/>
  <c r="K471" s="1"/>
  <c r="K470" s="1"/>
  <c r="K469" s="1"/>
  <c r="K468" s="1"/>
  <c r="K467" s="1"/>
  <c r="K466" s="1"/>
  <c r="K465" s="1"/>
  <c r="K464" s="1"/>
  <c r="K463" s="1"/>
  <c r="K462" s="1"/>
  <c r="K461" s="1"/>
  <c r="K460" s="1"/>
  <c r="K459" s="1"/>
  <c r="K458" s="1"/>
  <c r="K457" s="1"/>
  <c r="K456" s="1"/>
  <c r="K455" s="1"/>
  <c r="K454" s="1"/>
  <c r="K453" s="1"/>
  <c r="K452" s="1"/>
  <c r="K451" s="1"/>
  <c r="K450" s="1"/>
  <c r="K449" s="1"/>
  <c r="K448" s="1"/>
  <c r="K447" s="1"/>
  <c r="K446" s="1"/>
  <c r="K445" s="1"/>
  <c r="K444" s="1"/>
  <c r="K443" s="1"/>
  <c r="K442" s="1"/>
  <c r="K441" s="1"/>
  <c r="K440" s="1"/>
  <c r="K439" s="1"/>
  <c r="K438" s="1"/>
  <c r="K437" s="1"/>
  <c r="K436" s="1"/>
  <c r="K435" s="1"/>
  <c r="K434" s="1"/>
  <c r="K433" s="1"/>
  <c r="K432" s="1"/>
  <c r="K431" s="1"/>
  <c r="K430" s="1"/>
  <c r="K429" s="1"/>
  <c r="K428" s="1"/>
  <c r="K427" s="1"/>
  <c r="K426" s="1"/>
  <c r="K425" s="1"/>
  <c r="K424" s="1"/>
  <c r="K423" s="1"/>
  <c r="K422" s="1"/>
  <c r="K421" s="1"/>
  <c r="K420" s="1"/>
  <c r="K419" s="1"/>
  <c r="K418" s="1"/>
  <c r="K417" s="1"/>
  <c r="K416" s="1"/>
  <c r="K415" s="1"/>
  <c r="K414" s="1"/>
  <c r="K413" s="1"/>
  <c r="K412" s="1"/>
  <c r="K411" s="1"/>
  <c r="K410" s="1"/>
  <c r="K409" s="1"/>
  <c r="K408" s="1"/>
  <c r="K407" s="1"/>
  <c r="K406" s="1"/>
  <c r="K405" s="1"/>
  <c r="K404" s="1"/>
  <c r="K403" s="1"/>
  <c r="K402" s="1"/>
  <c r="K401" s="1"/>
  <c r="K400" s="1"/>
  <c r="K399" s="1"/>
  <c r="K398" s="1"/>
  <c r="K397" s="1"/>
  <c r="K396" s="1"/>
  <c r="K395" s="1"/>
  <c r="K394" s="1"/>
  <c r="K393" s="1"/>
  <c r="K392" s="1"/>
  <c r="K391" s="1"/>
  <c r="K390" s="1"/>
  <c r="K389" s="1"/>
  <c r="K388" s="1"/>
  <c r="K387" s="1"/>
  <c r="K386" s="1"/>
  <c r="K385" s="1"/>
  <c r="K384" s="1"/>
  <c r="K383" s="1"/>
  <c r="K382" s="1"/>
  <c r="K381" s="1"/>
  <c r="K380" s="1"/>
  <c r="K379" s="1"/>
  <c r="K378" s="1"/>
  <c r="K377" s="1"/>
  <c r="K376" s="1"/>
  <c r="K375" s="1"/>
  <c r="K374" s="1"/>
  <c r="K373" s="1"/>
  <c r="K372" s="1"/>
  <c r="K371" s="1"/>
  <c r="K370" s="1"/>
  <c r="K369" s="1"/>
  <c r="K368" s="1"/>
  <c r="K367" s="1"/>
  <c r="K366" s="1"/>
  <c r="K365" s="1"/>
  <c r="K364" s="1"/>
  <c r="K363" s="1"/>
  <c r="K362" s="1"/>
  <c r="K361" s="1"/>
  <c r="K360" s="1"/>
  <c r="K359" s="1"/>
  <c r="K358" s="1"/>
  <c r="K357" s="1"/>
  <c r="K356" s="1"/>
  <c r="K355" s="1"/>
  <c r="K354" s="1"/>
  <c r="K353" s="1"/>
  <c r="K352" s="1"/>
  <c r="K351" s="1"/>
  <c r="K350" s="1"/>
  <c r="K349" s="1"/>
  <c r="K348" s="1"/>
  <c r="K347" s="1"/>
  <c r="K346" s="1"/>
  <c r="K345" s="1"/>
  <c r="K344" s="1"/>
  <c r="K343" s="1"/>
  <c r="K342" s="1"/>
  <c r="K341" s="1"/>
  <c r="K340" s="1"/>
  <c r="K339" s="1"/>
  <c r="K338" s="1"/>
  <c r="K337" s="1"/>
  <c r="K336" s="1"/>
  <c r="K335" s="1"/>
  <c r="K334" s="1"/>
  <c r="K333" s="1"/>
  <c r="K332" s="1"/>
  <c r="K331" s="1"/>
  <c r="K330" s="1"/>
  <c r="K329" s="1"/>
  <c r="K328" s="1"/>
  <c r="K327" s="1"/>
  <c r="K326" s="1"/>
  <c r="K325" s="1"/>
  <c r="K324" s="1"/>
  <c r="K323" s="1"/>
  <c r="K322" s="1"/>
  <c r="K321" s="1"/>
  <c r="K320" s="1"/>
  <c r="K319" s="1"/>
  <c r="K318" s="1"/>
  <c r="K317" s="1"/>
  <c r="K316" s="1"/>
  <c r="K315" s="1"/>
  <c r="K314" s="1"/>
  <c r="K313" s="1"/>
  <c r="K312" s="1"/>
  <c r="K311" s="1"/>
  <c r="K310" s="1"/>
  <c r="K309" s="1"/>
  <c r="K308" s="1"/>
  <c r="K307" s="1"/>
  <c r="K306" s="1"/>
  <c r="K305" s="1"/>
  <c r="K304" s="1"/>
  <c r="K303" s="1"/>
  <c r="K302" s="1"/>
  <c r="K301" s="1"/>
  <c r="K300" s="1"/>
  <c r="K299" s="1"/>
  <c r="K298" s="1"/>
  <c r="K297" s="1"/>
  <c r="K296" s="1"/>
  <c r="K295" s="1"/>
  <c r="K294" s="1"/>
  <c r="K293" s="1"/>
  <c r="K292" s="1"/>
  <c r="K291" s="1"/>
  <c r="K290" s="1"/>
  <c r="K289" s="1"/>
  <c r="K288" s="1"/>
  <c r="K287" s="1"/>
  <c r="K286" s="1"/>
  <c r="K285" s="1"/>
  <c r="K284" s="1"/>
  <c r="K283" s="1"/>
  <c r="K282" s="1"/>
  <c r="K281" s="1"/>
  <c r="K280" s="1"/>
  <c r="K279" s="1"/>
  <c r="K278" s="1"/>
  <c r="K277" s="1"/>
  <c r="K276" s="1"/>
  <c r="K275" s="1"/>
  <c r="K274" s="1"/>
  <c r="K273" s="1"/>
  <c r="K272" s="1"/>
  <c r="K271" s="1"/>
  <c r="K270" s="1"/>
  <c r="K269" s="1"/>
  <c r="K268" s="1"/>
  <c r="K267" s="1"/>
  <c r="K266" s="1"/>
  <c r="K265" s="1"/>
  <c r="K264" s="1"/>
  <c r="K263" s="1"/>
  <c r="K262" s="1"/>
  <c r="K261" s="1"/>
  <c r="K260" s="1"/>
  <c r="K259" s="1"/>
  <c r="K258" s="1"/>
  <c r="K257" s="1"/>
  <c r="K256" s="1"/>
  <c r="K255" s="1"/>
  <c r="K254" s="1"/>
  <c r="K253" s="1"/>
  <c r="K252" s="1"/>
  <c r="K251" s="1"/>
  <c r="K250" s="1"/>
  <c r="K249" s="1"/>
  <c r="K248" s="1"/>
  <c r="K247" s="1"/>
  <c r="K246" s="1"/>
  <c r="K245" s="1"/>
  <c r="K244" s="1"/>
  <c r="K243" s="1"/>
  <c r="K242" s="1"/>
  <c r="K241" s="1"/>
  <c r="K240" s="1"/>
  <c r="K239" s="1"/>
  <c r="K238" s="1"/>
  <c r="K237" s="1"/>
  <c r="K236" s="1"/>
  <c r="K235" s="1"/>
  <c r="K234" s="1"/>
  <c r="K233" s="1"/>
  <c r="K232" s="1"/>
  <c r="K231" s="1"/>
  <c r="K230" s="1"/>
  <c r="K229" s="1"/>
  <c r="K228" s="1"/>
  <c r="K227" s="1"/>
  <c r="K226" s="1"/>
  <c r="K225" s="1"/>
  <c r="K224" s="1"/>
  <c r="K223" s="1"/>
  <c r="K222" s="1"/>
  <c r="K221" s="1"/>
  <c r="K220" s="1"/>
  <c r="K219" s="1"/>
  <c r="K218" s="1"/>
  <c r="K217" s="1"/>
  <c r="K216" s="1"/>
  <c r="K215" s="1"/>
  <c r="K214" s="1"/>
  <c r="K213" s="1"/>
  <c r="K212" s="1"/>
  <c r="K211" s="1"/>
  <c r="K210" s="1"/>
  <c r="K209" s="1"/>
  <c r="K208" s="1"/>
  <c r="K207" s="1"/>
  <c r="K206" s="1"/>
  <c r="K205" s="1"/>
  <c r="K204" s="1"/>
  <c r="K203" s="1"/>
  <c r="K202" s="1"/>
  <c r="K201" s="1"/>
  <c r="K200" s="1"/>
  <c r="K199" s="1"/>
  <c r="K198" s="1"/>
  <c r="K197" s="1"/>
  <c r="K196" s="1"/>
  <c r="K195" s="1"/>
  <c r="K194" s="1"/>
  <c r="K193" s="1"/>
  <c r="K192" s="1"/>
  <c r="K191" s="1"/>
  <c r="K190" s="1"/>
  <c r="K189" s="1"/>
  <c r="K188" s="1"/>
  <c r="K187" s="1"/>
  <c r="K186" s="1"/>
  <c r="K185" s="1"/>
  <c r="K184" s="1"/>
  <c r="K183" s="1"/>
  <c r="K182" s="1"/>
  <c r="K181" s="1"/>
  <c r="K180" s="1"/>
  <c r="K179" s="1"/>
  <c r="K178" s="1"/>
  <c r="K177" s="1"/>
  <c r="K176" s="1"/>
  <c r="K175" s="1"/>
  <c r="K174" s="1"/>
  <c r="K173" s="1"/>
  <c r="K172" s="1"/>
  <c r="K171" s="1"/>
  <c r="K170" s="1"/>
  <c r="K169" s="1"/>
  <c r="K168" s="1"/>
  <c r="K167" s="1"/>
  <c r="K166" s="1"/>
  <c r="K165" s="1"/>
  <c r="K164" s="1"/>
  <c r="K163" s="1"/>
  <c r="K162" s="1"/>
  <c r="K161" s="1"/>
  <c r="K160" s="1"/>
  <c r="K159" s="1"/>
  <c r="K158" s="1"/>
  <c r="K157" s="1"/>
  <c r="K156" s="1"/>
  <c r="K155" s="1"/>
  <c r="K154" s="1"/>
  <c r="K153" s="1"/>
  <c r="K152" s="1"/>
  <c r="K151" s="1"/>
  <c r="K150" s="1"/>
  <c r="K149" s="1"/>
  <c r="K148" s="1"/>
  <c r="K147" s="1"/>
  <c r="K146" s="1"/>
  <c r="K145" s="1"/>
  <c r="K144" s="1"/>
  <c r="K143" s="1"/>
  <c r="K142" s="1"/>
  <c r="K141" s="1"/>
  <c r="K140" s="1"/>
  <c r="K139" s="1"/>
  <c r="K138" s="1"/>
  <c r="K137" s="1"/>
  <c r="K136" s="1"/>
  <c r="K135" s="1"/>
  <c r="K134" s="1"/>
  <c r="K133" s="1"/>
  <c r="K132" s="1"/>
  <c r="K131" s="1"/>
  <c r="K130" s="1"/>
  <c r="K129" s="1"/>
  <c r="K128" s="1"/>
  <c r="K127" s="1"/>
  <c r="K126" s="1"/>
  <c r="K125" s="1"/>
  <c r="K124" s="1"/>
  <c r="K123" s="1"/>
  <c r="K122" s="1"/>
  <c r="K121" s="1"/>
  <c r="K120" s="1"/>
  <c r="K119" s="1"/>
  <c r="K118" s="1"/>
  <c r="K117" s="1"/>
  <c r="K116" s="1"/>
  <c r="K115" s="1"/>
  <c r="K114" s="1"/>
  <c r="K113" s="1"/>
  <c r="K112" s="1"/>
  <c r="K111" s="1"/>
  <c r="K110" s="1"/>
  <c r="K109" s="1"/>
  <c r="K108" s="1"/>
  <c r="K107" s="1"/>
  <c r="K106" s="1"/>
  <c r="K105" s="1"/>
  <c r="K104" s="1"/>
  <c r="K103" s="1"/>
  <c r="K102" s="1"/>
  <c r="K101" s="1"/>
  <c r="K100" s="1"/>
  <c r="K99" s="1"/>
  <c r="K98" s="1"/>
  <c r="K97" s="1"/>
  <c r="K96" s="1"/>
  <c r="K95" s="1"/>
  <c r="K94" s="1"/>
  <c r="K93" s="1"/>
  <c r="K92" s="1"/>
  <c r="K91" s="1"/>
  <c r="K90" s="1"/>
  <c r="K89" s="1"/>
  <c r="K88" s="1"/>
  <c r="K87" s="1"/>
  <c r="K86" s="1"/>
  <c r="K85" s="1"/>
  <c r="K84" s="1"/>
  <c r="K83" s="1"/>
  <c r="K82" s="1"/>
  <c r="K81" s="1"/>
  <c r="K80" s="1"/>
  <c r="K79" s="1"/>
  <c r="K78" s="1"/>
  <c r="K77" s="1"/>
  <c r="K76" s="1"/>
  <c r="K75" s="1"/>
  <c r="K74" s="1"/>
  <c r="K73" s="1"/>
  <c r="K72" s="1"/>
  <c r="K71" s="1"/>
  <c r="K70" s="1"/>
  <c r="K69" s="1"/>
  <c r="K68" s="1"/>
  <c r="K67" s="1"/>
  <c r="K66" s="1"/>
  <c r="K65" s="1"/>
  <c r="K64" s="1"/>
  <c r="K63" s="1"/>
  <c r="K62" s="1"/>
  <c r="K61" s="1"/>
  <c r="K60" s="1"/>
  <c r="K59" s="1"/>
  <c r="K58" s="1"/>
  <c r="K57" s="1"/>
  <c r="K56" s="1"/>
  <c r="K55" s="1"/>
  <c r="K54" s="1"/>
  <c r="K53" s="1"/>
  <c r="K52" s="1"/>
  <c r="K51" s="1"/>
  <c r="K50" s="1"/>
  <c r="K49" s="1"/>
  <c r="K48" s="1"/>
  <c r="K47" s="1"/>
  <c r="K46" s="1"/>
  <c r="K45" s="1"/>
  <c r="K44" s="1"/>
  <c r="K43" s="1"/>
  <c r="K42" s="1"/>
  <c r="K41" s="1"/>
  <c r="K40" s="1"/>
  <c r="K39" s="1"/>
  <c r="K38" s="1"/>
  <c r="K37" s="1"/>
  <c r="K36" s="1"/>
  <c r="K35" s="1"/>
  <c r="K34" s="1"/>
  <c r="K33" s="1"/>
  <c r="K32" s="1"/>
  <c r="K31" s="1"/>
  <c r="K30" s="1"/>
  <c r="K29" s="1"/>
  <c r="K28" s="1"/>
  <c r="K27" s="1"/>
  <c r="K26" s="1"/>
  <c r="K25" s="1"/>
  <c r="K24" s="1"/>
  <c r="K23" s="1"/>
  <c r="K22" s="1"/>
  <c r="K21" s="1"/>
  <c r="K20" s="1"/>
  <c r="K19" s="1"/>
  <c r="K18" s="1"/>
  <c r="K944"/>
  <c r="K945" s="1"/>
  <c r="K946" s="1"/>
  <c r="K947" s="1"/>
  <c r="K948" s="1"/>
  <c r="K949" s="1"/>
  <c r="K950" s="1"/>
  <c r="K951" s="1"/>
  <c r="K952" s="1"/>
  <c r="K953" s="1"/>
  <c r="K954" s="1"/>
  <c r="K955" s="1"/>
  <c r="K956" s="1"/>
  <c r="K957" s="1"/>
  <c r="K958" s="1"/>
  <c r="K959" s="1"/>
  <c r="K960" s="1"/>
  <c r="K961" s="1"/>
  <c r="K962" s="1"/>
  <c r="J945"/>
  <c r="L944"/>
  <c r="BN1071"/>
  <c r="BB1072"/>
  <c r="BC1072" s="1"/>
  <c r="BD1072" s="1"/>
  <c r="BE1072" s="1"/>
  <c r="BF1072" s="1"/>
  <c r="BG1072" s="1"/>
  <c r="BH1072" s="1"/>
  <c r="BI1072" s="1"/>
  <c r="BJ1072" s="1"/>
  <c r="BK1072" s="1"/>
  <c r="BL1072" s="1"/>
  <c r="AZ1073" s="1"/>
  <c r="F1426"/>
  <c r="I1426"/>
  <c r="K1426" s="1"/>
  <c r="H1427"/>
  <c r="J1426"/>
  <c r="L1426" s="1"/>
  <c r="AK1348"/>
  <c r="H1574" l="1"/>
  <c r="F1573"/>
  <c r="F1083"/>
  <c r="H1084"/>
  <c r="J1083"/>
  <c r="L1083" s="1"/>
  <c r="I1083"/>
  <c r="K1083" s="1"/>
  <c r="BM1072"/>
  <c r="BA1073"/>
  <c r="F1244"/>
  <c r="H1245"/>
  <c r="J1427"/>
  <c r="L1427" s="1"/>
  <c r="F1427"/>
  <c r="I1427"/>
  <c r="K1427" s="1"/>
  <c r="H1428"/>
  <c r="J946"/>
  <c r="L945"/>
  <c r="F1019"/>
  <c r="I1019"/>
  <c r="K1019" s="1"/>
  <c r="H1020"/>
  <c r="J1019"/>
  <c r="L1019" s="1"/>
  <c r="BQ1019"/>
  <c r="BQ1020" s="1"/>
  <c r="BQ1021" s="1"/>
  <c r="BQ1022" s="1"/>
  <c r="BQ1023" s="1"/>
  <c r="BQ1024" s="1"/>
  <c r="BQ1025" s="1"/>
  <c r="BQ1026" s="1"/>
  <c r="BQ1027" s="1"/>
  <c r="BQ1028" s="1"/>
  <c r="BQ1029" s="1"/>
  <c r="BQ1030" s="1"/>
  <c r="BQ1031" s="1"/>
  <c r="BQ1032" s="1"/>
  <c r="BQ1033" s="1"/>
  <c r="BQ1034" s="1"/>
  <c r="BQ1035" s="1"/>
  <c r="BQ1036" s="1"/>
  <c r="BQ1037" s="1"/>
  <c r="BQ1038" s="1"/>
  <c r="BQ1039" s="1"/>
  <c r="BQ1040" s="1"/>
  <c r="BQ1041" s="1"/>
  <c r="BQ1042" s="1"/>
  <c r="BQ1043" s="1"/>
  <c r="BQ1044" s="1"/>
  <c r="BQ1045" s="1"/>
  <c r="BQ1046" s="1"/>
  <c r="BQ1047" s="1"/>
  <c r="BQ1048" s="1"/>
  <c r="BQ1049" s="1"/>
  <c r="BQ1050" s="1"/>
  <c r="BQ1051" s="1"/>
  <c r="BQ1052" s="1"/>
  <c r="BQ1053" s="1"/>
  <c r="BQ1054" s="1"/>
  <c r="BQ1055" s="1"/>
  <c r="BQ1056" s="1"/>
  <c r="BQ1057" s="1"/>
  <c r="BQ1058" s="1"/>
  <c r="BQ1059" s="1"/>
  <c r="BQ1060" s="1"/>
  <c r="BQ1061" s="1"/>
  <c r="BQ1062" s="1"/>
  <c r="BQ1063" s="1"/>
  <c r="BQ1064" s="1"/>
  <c r="BQ1065" s="1"/>
  <c r="BQ1066" s="1"/>
  <c r="BQ1067" s="1"/>
  <c r="BQ1068" s="1"/>
  <c r="BQ1069" s="1"/>
  <c r="BQ1070" s="1"/>
  <c r="BQ1071" s="1"/>
  <c r="BQ1072" s="1"/>
  <c r="BQ1073" s="1"/>
  <c r="BQ1074" s="1"/>
  <c r="BQ1075" s="1"/>
  <c r="BQ1076" s="1"/>
  <c r="BQ1077" s="1"/>
  <c r="BQ1078" s="1"/>
  <c r="BQ1079" s="1"/>
  <c r="BQ1080" s="1"/>
  <c r="BQ1081" s="1"/>
  <c r="BQ1082" s="1"/>
  <c r="BQ1083" s="1"/>
  <c r="BQ1084" s="1"/>
  <c r="BQ1085" s="1"/>
  <c r="BQ1086" s="1"/>
  <c r="BQ1087" s="1"/>
  <c r="BQ1088" s="1"/>
  <c r="BQ1089" s="1"/>
  <c r="BQ1090" s="1"/>
  <c r="BQ1091" s="1"/>
  <c r="BQ1092" s="1"/>
  <c r="BQ1093" s="1"/>
  <c r="BQ1094" s="1"/>
  <c r="BQ1095" s="1"/>
  <c r="BQ1096" s="1"/>
  <c r="BQ1097" s="1"/>
  <c r="BQ1098" s="1"/>
  <c r="BQ1099" s="1"/>
  <c r="BQ1100" s="1"/>
  <c r="BQ1101" s="1"/>
  <c r="BQ1102" s="1"/>
  <c r="BQ1103" s="1"/>
  <c r="BQ1104" s="1"/>
  <c r="BQ1105" s="1"/>
  <c r="BQ1106" s="1"/>
  <c r="BQ1107" s="1"/>
  <c r="BQ1108" s="1"/>
  <c r="BQ1109" s="1"/>
  <c r="BQ1110" s="1"/>
  <c r="BQ1111" s="1"/>
  <c r="BQ1112" s="1"/>
  <c r="BQ1113" s="1"/>
  <c r="BQ1114" s="1"/>
  <c r="BQ1115" s="1"/>
  <c r="BQ1116" s="1"/>
  <c r="BQ1117" s="1"/>
  <c r="BQ1118" s="1"/>
  <c r="BQ1119" s="1"/>
  <c r="BQ1120" s="1"/>
  <c r="BQ1121" s="1"/>
  <c r="BQ1122" s="1"/>
  <c r="BQ1123" s="1"/>
  <c r="BQ1124" s="1"/>
  <c r="BQ1125" s="1"/>
  <c r="BQ1126" s="1"/>
  <c r="BQ1127" s="1"/>
  <c r="BQ1128" s="1"/>
  <c r="BQ1129" s="1"/>
  <c r="BQ1130" s="1"/>
  <c r="BQ1131" s="1"/>
  <c r="BQ1132" s="1"/>
  <c r="BQ1133" s="1"/>
  <c r="BQ1134" s="1"/>
  <c r="BQ1135" s="1"/>
  <c r="BQ1136" s="1"/>
  <c r="BQ1137" s="1"/>
  <c r="BQ1138" s="1"/>
  <c r="BQ1139" s="1"/>
  <c r="BQ1140" s="1"/>
  <c r="BQ1141" s="1"/>
  <c r="BQ1142" s="1"/>
  <c r="BQ1143" s="1"/>
  <c r="BQ1144" s="1"/>
  <c r="BQ1145" s="1"/>
  <c r="BQ1146" s="1"/>
  <c r="BQ1147" s="1"/>
  <c r="BQ1148" s="1"/>
  <c r="BQ1149" s="1"/>
  <c r="BQ1150" s="1"/>
  <c r="BQ1151" s="1"/>
  <c r="BQ1152" s="1"/>
  <c r="BQ1153" s="1"/>
  <c r="BQ1154" s="1"/>
  <c r="BQ1155" s="1"/>
  <c r="BQ1156" s="1"/>
  <c r="BQ1157" s="1"/>
  <c r="BQ1158" s="1"/>
  <c r="BQ1159" s="1"/>
  <c r="BQ1160" s="1"/>
  <c r="BQ1161" s="1"/>
  <c r="BQ1162" s="1"/>
  <c r="BQ1163" s="1"/>
  <c r="BQ1164" s="1"/>
  <c r="BQ1165" s="1"/>
  <c r="BQ1166" s="1"/>
  <c r="BQ1167" s="1"/>
  <c r="BQ1168" s="1"/>
  <c r="BQ1169" s="1"/>
  <c r="BQ1170" s="1"/>
  <c r="BQ1171" s="1"/>
  <c r="BQ1172" s="1"/>
  <c r="BQ1173" s="1"/>
  <c r="BQ1174" s="1"/>
  <c r="BQ1175" s="1"/>
  <c r="BQ1176" s="1"/>
  <c r="BQ1177" s="1"/>
  <c r="BQ1178" s="1"/>
  <c r="BQ1179" s="1"/>
  <c r="BQ1180" s="1"/>
  <c r="BQ1181" s="1"/>
  <c r="BQ1182" s="1"/>
  <c r="BQ1183" s="1"/>
  <c r="BQ1184" s="1"/>
  <c r="BQ1185" s="1"/>
  <c r="BQ1186" s="1"/>
  <c r="BQ1187" s="1"/>
  <c r="BQ1188" s="1"/>
  <c r="BQ1189" s="1"/>
  <c r="BQ1190" s="1"/>
  <c r="BQ1191" s="1"/>
  <c r="BQ1192" s="1"/>
  <c r="BQ1193" s="1"/>
  <c r="BQ1194" s="1"/>
  <c r="BQ1195" s="1"/>
  <c r="BQ1196" s="1"/>
  <c r="BQ1197" s="1"/>
  <c r="BQ1198" s="1"/>
  <c r="BQ1199" s="1"/>
  <c r="BQ1200" s="1"/>
  <c r="BQ1201" s="1"/>
  <c r="BQ1202" s="1"/>
  <c r="BQ1203" s="1"/>
  <c r="BQ1204" s="1"/>
  <c r="BQ1205" s="1"/>
  <c r="BQ1206" s="1"/>
  <c r="BQ1207" s="1"/>
  <c r="BQ1208" s="1"/>
  <c r="BQ1209" s="1"/>
  <c r="BQ1210" s="1"/>
  <c r="BQ1211" s="1"/>
  <c r="BQ1212" s="1"/>
  <c r="BQ1213" s="1"/>
  <c r="BQ1214" s="1"/>
  <c r="BQ1215" s="1"/>
  <c r="BQ1216" s="1"/>
  <c r="BQ1217" s="1"/>
  <c r="BQ1218" s="1"/>
  <c r="BQ1219" s="1"/>
  <c r="BQ1220" s="1"/>
  <c r="BQ1221" s="1"/>
  <c r="BQ1222" s="1"/>
  <c r="BQ1223" s="1"/>
  <c r="BQ1224" s="1"/>
  <c r="BQ1225" s="1"/>
  <c r="BQ1226" s="1"/>
  <c r="BQ1227" s="1"/>
  <c r="BQ1228" s="1"/>
  <c r="BQ1229" s="1"/>
  <c r="BQ1230" s="1"/>
  <c r="BQ1231" s="1"/>
  <c r="BQ1232" s="1"/>
  <c r="BQ1233" s="1"/>
  <c r="BQ1234" s="1"/>
  <c r="BQ1235" s="1"/>
  <c r="BQ1236" s="1"/>
  <c r="BQ1237" s="1"/>
  <c r="BQ1238" s="1"/>
  <c r="BQ1239" s="1"/>
  <c r="BQ1240" s="1"/>
  <c r="BQ1241" s="1"/>
  <c r="BQ1242" s="1"/>
  <c r="BQ1243" s="1"/>
  <c r="BQ1244" s="1"/>
  <c r="BQ1245" s="1"/>
  <c r="BQ1246" s="1"/>
  <c r="BQ1247" s="1"/>
  <c r="BQ1248" s="1"/>
  <c r="BQ1249" s="1"/>
  <c r="BQ1250" s="1"/>
  <c r="BQ1251" s="1"/>
  <c r="BQ1252" s="1"/>
  <c r="BQ1253" s="1"/>
  <c r="BQ1254" s="1"/>
  <c r="BQ1255" s="1"/>
  <c r="BQ1256" s="1"/>
  <c r="BQ1257" s="1"/>
  <c r="BQ1258" s="1"/>
  <c r="BQ1259" s="1"/>
  <c r="BQ1260" s="1"/>
  <c r="BQ1261" s="1"/>
  <c r="BQ1262" s="1"/>
  <c r="BQ1263" s="1"/>
  <c r="BQ1264" s="1"/>
  <c r="BQ1265" s="1"/>
  <c r="BQ1266" s="1"/>
  <c r="BQ1267" s="1"/>
  <c r="BQ1268" s="1"/>
  <c r="BQ1269" s="1"/>
  <c r="BQ1270" s="1"/>
  <c r="BQ1271" s="1"/>
  <c r="BQ1272" s="1"/>
  <c r="BQ1273" s="1"/>
  <c r="BQ1274" s="1"/>
  <c r="BQ1275" s="1"/>
  <c r="BQ1276" s="1"/>
  <c r="BQ1277" s="1"/>
  <c r="BQ1278" s="1"/>
  <c r="BQ1279" s="1"/>
  <c r="BQ1280" s="1"/>
  <c r="BQ1281" s="1"/>
  <c r="BQ1282" s="1"/>
  <c r="BQ1283" s="1"/>
  <c r="BQ1284" s="1"/>
  <c r="BQ1285" s="1"/>
  <c r="BQ1286" s="1"/>
  <c r="BQ1287" s="1"/>
  <c r="BQ1288" s="1"/>
  <c r="BQ1289" s="1"/>
  <c r="BQ1290" s="1"/>
  <c r="BQ1291" s="1"/>
  <c r="BQ1292" s="1"/>
  <c r="BQ1293" s="1"/>
  <c r="BQ1294" s="1"/>
  <c r="BQ1295" s="1"/>
  <c r="BQ1296" s="1"/>
  <c r="BQ1297" s="1"/>
  <c r="BQ1298" s="1"/>
  <c r="BQ1299" s="1"/>
  <c r="BQ1300" s="1"/>
  <c r="BQ1301" s="1"/>
  <c r="BQ1302" s="1"/>
  <c r="BQ1303" s="1"/>
  <c r="BQ1304" s="1"/>
  <c r="BQ1305" s="1"/>
  <c r="BQ1306" s="1"/>
  <c r="BQ1307" s="1"/>
  <c r="BQ1308" s="1"/>
  <c r="BQ1309" s="1"/>
  <c r="BQ1310" s="1"/>
  <c r="BQ1311" s="1"/>
  <c r="BQ1312" s="1"/>
  <c r="BQ1313" s="1"/>
  <c r="BQ1314" s="1"/>
  <c r="BQ1315" s="1"/>
  <c r="BQ1316" s="1"/>
  <c r="BQ1317" s="1"/>
  <c r="BQ1318" s="1"/>
  <c r="BQ1319" s="1"/>
  <c r="BQ1320" s="1"/>
  <c r="BQ1321" s="1"/>
  <c r="BQ1322" s="1"/>
  <c r="BQ1323" s="1"/>
  <c r="BQ1324" s="1"/>
  <c r="BQ1325" s="1"/>
  <c r="BQ1326" s="1"/>
  <c r="BQ1327" s="1"/>
  <c r="BQ1328" s="1"/>
  <c r="BQ1329" s="1"/>
  <c r="BQ1330" s="1"/>
  <c r="BQ1331" s="1"/>
  <c r="BQ1332" s="1"/>
  <c r="BQ1333" s="1"/>
  <c r="BQ1334" s="1"/>
  <c r="BQ1335" s="1"/>
  <c r="BQ1336" s="1"/>
  <c r="BQ1337" s="1"/>
  <c r="BQ1338" s="1"/>
  <c r="BQ1339" s="1"/>
  <c r="BQ1340" s="1"/>
  <c r="BQ1341" s="1"/>
  <c r="BQ1342" s="1"/>
  <c r="BQ1343" s="1"/>
  <c r="BQ1344" s="1"/>
  <c r="BQ1345" s="1"/>
  <c r="BQ1346" s="1"/>
  <c r="BQ1347" s="1"/>
  <c r="BQ1348" s="1"/>
  <c r="BQ1349" s="1"/>
  <c r="BQ1350" s="1"/>
  <c r="BQ1351" s="1"/>
  <c r="BQ1352" s="1"/>
  <c r="BQ1353" s="1"/>
  <c r="BQ1354" s="1"/>
  <c r="BQ1355" s="1"/>
  <c r="BQ1356" s="1"/>
  <c r="BQ1357" s="1"/>
  <c r="BQ1358" s="1"/>
  <c r="BQ1359" s="1"/>
  <c r="BQ1360" s="1"/>
  <c r="BQ1361" s="1"/>
  <c r="BQ1362" s="1"/>
  <c r="BQ1363" s="1"/>
  <c r="BQ1364" s="1"/>
  <c r="BQ1365" s="1"/>
  <c r="BQ1366" s="1"/>
  <c r="BQ1367" s="1"/>
  <c r="BQ1368" s="1"/>
  <c r="BQ1369" s="1"/>
  <c r="BQ1370" s="1"/>
  <c r="BQ1371" s="1"/>
  <c r="BQ1372" s="1"/>
  <c r="BQ1373" s="1"/>
  <c r="BQ1374" s="1"/>
  <c r="BQ1375" s="1"/>
  <c r="BQ1376" s="1"/>
  <c r="BQ1377" s="1"/>
  <c r="BQ1378" s="1"/>
  <c r="BQ1379" s="1"/>
  <c r="BQ1380" s="1"/>
  <c r="BQ1381" s="1"/>
  <c r="BQ1382" s="1"/>
  <c r="BQ1383" s="1"/>
  <c r="BQ1384" s="1"/>
  <c r="BQ1385" s="1"/>
  <c r="BQ1386" s="1"/>
  <c r="BQ1387" s="1"/>
  <c r="BQ1388" s="1"/>
  <c r="BQ1389" s="1"/>
  <c r="BQ1390" s="1"/>
  <c r="BQ1391" s="1"/>
  <c r="BQ1392" s="1"/>
  <c r="BQ1393" s="1"/>
  <c r="BQ1394" s="1"/>
  <c r="BQ1395" s="1"/>
  <c r="BQ1396" s="1"/>
  <c r="BQ1397" s="1"/>
  <c r="BQ1398" s="1"/>
  <c r="BQ1399" s="1"/>
  <c r="BQ1400" s="1"/>
  <c r="BQ1401" s="1"/>
  <c r="BQ1402" s="1"/>
  <c r="BQ1403" s="1"/>
  <c r="BQ1404" s="1"/>
  <c r="BQ1405" s="1"/>
  <c r="BQ1406" s="1"/>
  <c r="BQ1407" s="1"/>
  <c r="BQ1408" s="1"/>
  <c r="BQ1409" s="1"/>
  <c r="BQ1410" s="1"/>
  <c r="BQ1411" s="1"/>
  <c r="BQ1412" s="1"/>
  <c r="BQ1413" s="1"/>
  <c r="BQ1414" s="1"/>
  <c r="BQ1415" s="1"/>
  <c r="BQ1416" s="1"/>
  <c r="BQ1417" s="1"/>
  <c r="BQ1418" s="1"/>
  <c r="BQ1419" s="1"/>
  <c r="BQ1420" s="1"/>
  <c r="BQ1421" s="1"/>
  <c r="BQ1422" s="1"/>
  <c r="BQ1423" s="1"/>
  <c r="BQ1424" s="1"/>
  <c r="BQ1425" s="1"/>
  <c r="BQ1426" s="1"/>
  <c r="BQ1427" s="1"/>
  <c r="BQ1428" s="1"/>
  <c r="BQ1429" s="1"/>
  <c r="BQ1430" s="1"/>
  <c r="BQ1431" s="1"/>
  <c r="BQ1432" s="1"/>
  <c r="BQ1433" s="1"/>
  <c r="BQ1434" s="1"/>
  <c r="BQ1435" s="1"/>
  <c r="BQ1436" s="1"/>
  <c r="BQ1437" s="1"/>
  <c r="BQ1438" s="1"/>
  <c r="BQ1439" s="1"/>
  <c r="BQ1440" s="1"/>
  <c r="BQ1441" s="1"/>
  <c r="BQ1442" s="1"/>
  <c r="BQ1443" s="1"/>
  <c r="BQ1444" s="1"/>
  <c r="BQ1445" s="1"/>
  <c r="BQ1446" s="1"/>
  <c r="BQ1447" s="1"/>
  <c r="BQ1448" s="1"/>
  <c r="BQ1449" s="1"/>
  <c r="BQ1450" s="1"/>
  <c r="BQ1451" s="1"/>
  <c r="BQ1452" s="1"/>
  <c r="BQ1453" s="1"/>
  <c r="BQ1454" s="1"/>
  <c r="BQ1455" s="1"/>
  <c r="BQ1456" s="1"/>
  <c r="BQ1457" s="1"/>
  <c r="BQ1458" s="1"/>
  <c r="BQ1459" s="1"/>
  <c r="BQ1460" s="1"/>
  <c r="BQ1461" s="1"/>
  <c r="BQ1462" s="1"/>
  <c r="BQ1463" s="1"/>
  <c r="BQ1464" s="1"/>
  <c r="BQ1465" s="1"/>
  <c r="BQ1466" s="1"/>
  <c r="BQ1467" s="1"/>
  <c r="BQ1468" s="1"/>
  <c r="BQ1469" s="1"/>
  <c r="BQ1470" s="1"/>
  <c r="BQ1471" s="1"/>
  <c r="BQ1472" s="1"/>
  <c r="BQ1473" s="1"/>
  <c r="BQ1474" s="1"/>
  <c r="BQ1475" s="1"/>
  <c r="BQ1476" s="1"/>
  <c r="BQ1477" s="1"/>
  <c r="BQ1478" s="1"/>
  <c r="BQ1479" s="1"/>
  <c r="BQ1480" s="1"/>
  <c r="BQ1481" s="1"/>
  <c r="BQ1482" s="1"/>
  <c r="BQ1483" s="1"/>
  <c r="BQ1484" s="1"/>
  <c r="BQ1485" s="1"/>
  <c r="BQ1486" s="1"/>
  <c r="BQ1487" s="1"/>
  <c r="BQ1488" s="1"/>
  <c r="BQ1489" s="1"/>
  <c r="BQ1490" s="1"/>
  <c r="BQ1491" s="1"/>
  <c r="BQ1492" s="1"/>
  <c r="BQ1493" s="1"/>
  <c r="BQ1494" s="1"/>
  <c r="BQ1495" s="1"/>
  <c r="BQ1496" s="1"/>
  <c r="BQ1497" s="1"/>
  <c r="BQ1498" s="1"/>
  <c r="BQ1499" s="1"/>
  <c r="BQ1500" s="1"/>
  <c r="BQ1501" s="1"/>
  <c r="BQ1502" s="1"/>
  <c r="BM791"/>
  <c r="BA792"/>
  <c r="A1572"/>
  <c r="B1571"/>
  <c r="C1571"/>
  <c r="A1466"/>
  <c r="B1467"/>
  <c r="C1467"/>
  <c r="J940"/>
  <c r="L941"/>
  <c r="BM1044"/>
  <c r="BA1045"/>
  <c r="H939"/>
  <c r="H1346"/>
  <c r="F1347"/>
  <c r="P1202"/>
  <c r="P1203"/>
  <c r="P1204"/>
  <c r="A1628"/>
  <c r="C1627"/>
  <c r="B1627"/>
  <c r="H947"/>
  <c r="F946"/>
  <c r="F1628"/>
  <c r="H1629"/>
  <c r="H1575" l="1"/>
  <c r="F1574"/>
  <c r="I1084"/>
  <c r="K1084" s="1"/>
  <c r="J1084"/>
  <c r="L1084" s="1"/>
  <c r="F1084"/>
  <c r="H1085"/>
  <c r="J1020"/>
  <c r="L1020" s="1"/>
  <c r="F1020"/>
  <c r="I1020"/>
  <c r="K1020" s="1"/>
  <c r="H1021"/>
  <c r="J947"/>
  <c r="L946"/>
  <c r="H948"/>
  <c r="F947"/>
  <c r="H1345"/>
  <c r="F1346"/>
  <c r="BN1044"/>
  <c r="BB1045"/>
  <c r="BC1045" s="1"/>
  <c r="BD1045" s="1"/>
  <c r="BE1045" s="1"/>
  <c r="BF1045" s="1"/>
  <c r="BG1045" s="1"/>
  <c r="BH1045" s="1"/>
  <c r="BI1045" s="1"/>
  <c r="BJ1045" s="1"/>
  <c r="BK1045" s="1"/>
  <c r="BL1045" s="1"/>
  <c r="AZ1046" s="1"/>
  <c r="A1465"/>
  <c r="B1466"/>
  <c r="C1466"/>
  <c r="BN791"/>
  <c r="BB792"/>
  <c r="BC792" s="1"/>
  <c r="BD792" s="1"/>
  <c r="BE792" s="1"/>
  <c r="BF792" s="1"/>
  <c r="BG792" s="1"/>
  <c r="BH792" s="1"/>
  <c r="BI792" s="1"/>
  <c r="BJ792" s="1"/>
  <c r="BK792" s="1"/>
  <c r="BL792" s="1"/>
  <c r="AZ793" s="1"/>
  <c r="F1629"/>
  <c r="H1630"/>
  <c r="A1629"/>
  <c r="C1628"/>
  <c r="B1628"/>
  <c r="H938"/>
  <c r="F939"/>
  <c r="J939"/>
  <c r="L940"/>
  <c r="A1573"/>
  <c r="B1572"/>
  <c r="C1572"/>
  <c r="F1428"/>
  <c r="I1428"/>
  <c r="K1428" s="1"/>
  <c r="H1429"/>
  <c r="J1428"/>
  <c r="L1428" s="1"/>
  <c r="F1245"/>
  <c r="H1246"/>
  <c r="BB1073"/>
  <c r="BC1073" s="1"/>
  <c r="BD1073" s="1"/>
  <c r="BE1073" s="1"/>
  <c r="BF1073" s="1"/>
  <c r="BG1073" s="1"/>
  <c r="BH1073" s="1"/>
  <c r="BI1073" s="1"/>
  <c r="BJ1073" s="1"/>
  <c r="BK1073" s="1"/>
  <c r="BL1073" s="1"/>
  <c r="AZ1074" s="1"/>
  <c r="BN1072"/>
  <c r="H1576" l="1"/>
  <c r="F1575"/>
  <c r="J1085"/>
  <c r="L1085" s="1"/>
  <c r="I1085"/>
  <c r="K1085" s="1"/>
  <c r="F1085"/>
  <c r="H1086"/>
  <c r="F1246"/>
  <c r="H1247"/>
  <c r="F1630"/>
  <c r="H1631"/>
  <c r="BM792"/>
  <c r="BA793"/>
  <c r="A1464"/>
  <c r="B1465"/>
  <c r="C1465"/>
  <c r="F1345"/>
  <c r="AD1345"/>
  <c r="AD1346" s="1"/>
  <c r="AD1347" s="1"/>
  <c r="AD1348" s="1"/>
  <c r="AD1349" s="1"/>
  <c r="AD1350" s="1"/>
  <c r="AD1351" s="1"/>
  <c r="AD1362" s="1"/>
  <c r="AD1363" s="1"/>
  <c r="AD1364" s="1"/>
  <c r="AD1365" s="1"/>
  <c r="AD1366" s="1"/>
  <c r="AD1367" s="1"/>
  <c r="AD1368" s="1"/>
  <c r="AD1369" s="1"/>
  <c r="AD1370" s="1"/>
  <c r="AD1371" s="1"/>
  <c r="AD1372" s="1"/>
  <c r="AD1373" s="1"/>
  <c r="AD1374" s="1"/>
  <c r="AD1375" s="1"/>
  <c r="AD1376" s="1"/>
  <c r="AD1377" s="1"/>
  <c r="AD1378" s="1"/>
  <c r="AD1379" s="1"/>
  <c r="AD1380" s="1"/>
  <c r="AD1381" s="1"/>
  <c r="AD1382" s="1"/>
  <c r="AD1383" s="1"/>
  <c r="AD1384" s="1"/>
  <c r="AD1385" s="1"/>
  <c r="AD1386" s="1"/>
  <c r="AD1387" s="1"/>
  <c r="AD1443" s="1"/>
  <c r="AD1444" s="1"/>
  <c r="AD1445" s="1"/>
  <c r="AD1446" s="1"/>
  <c r="AD1447" s="1"/>
  <c r="AD1448" s="1"/>
  <c r="AD1449" s="1"/>
  <c r="AD1450" s="1"/>
  <c r="AD1451" s="1"/>
  <c r="AD1452" s="1"/>
  <c r="AD1453" s="1"/>
  <c r="AD1454" s="1"/>
  <c r="AD1455" s="1"/>
  <c r="AD1456" s="1"/>
  <c r="AD1457" s="1"/>
  <c r="AD1458" s="1"/>
  <c r="AD1459" s="1"/>
  <c r="AD1460" s="1"/>
  <c r="AD1461" s="1"/>
  <c r="AD1462" s="1"/>
  <c r="AD1463" s="1"/>
  <c r="AD1464" s="1"/>
  <c r="AD1465" s="1"/>
  <c r="AD1466" s="1"/>
  <c r="AD1467" s="1"/>
  <c r="AD1468" s="1"/>
  <c r="AD1469" s="1"/>
  <c r="AD1470" s="1"/>
  <c r="AD1471" s="1"/>
  <c r="AD1472" s="1"/>
  <c r="AD1481" s="1"/>
  <c r="AD1482" s="1"/>
  <c r="AD1483" s="1"/>
  <c r="AD1484" s="1"/>
  <c r="AD1485" s="1"/>
  <c r="AD1486" s="1"/>
  <c r="AD1487" s="1"/>
  <c r="AD1488" s="1"/>
  <c r="AD1489" s="1"/>
  <c r="AD1490" s="1"/>
  <c r="AD1491" s="1"/>
  <c r="AD1492" s="1"/>
  <c r="AD1493" s="1"/>
  <c r="AD1494" s="1"/>
  <c r="AD1495" s="1"/>
  <c r="AD1496" s="1"/>
  <c r="AD1497" s="1"/>
  <c r="AD1498" s="1"/>
  <c r="AD1499" s="1"/>
  <c r="AD1500" s="1"/>
  <c r="AD1501" s="1"/>
  <c r="AD1502" s="1"/>
  <c r="AD1503" s="1"/>
  <c r="AD1504" s="1"/>
  <c r="AD1505" s="1"/>
  <c r="AD1506" s="1"/>
  <c r="AD1507" s="1"/>
  <c r="AD1508" s="1"/>
  <c r="AD1509" s="1"/>
  <c r="AD1510" s="1"/>
  <c r="AD1511" s="1"/>
  <c r="AD1512" s="1"/>
  <c r="AD1513" s="1"/>
  <c r="AD1514" s="1"/>
  <c r="AD1515" s="1"/>
  <c r="AD1516" s="1"/>
  <c r="AD1517" s="1"/>
  <c r="AD1518" s="1"/>
  <c r="AD1519" s="1"/>
  <c r="AD1520" s="1"/>
  <c r="AD1521" s="1"/>
  <c r="AD1522" s="1"/>
  <c r="AD1523" s="1"/>
  <c r="AD1524" s="1"/>
  <c r="AD1525" s="1"/>
  <c r="AD1526" s="1"/>
  <c r="AD1527" s="1"/>
  <c r="AD1528" s="1"/>
  <c r="AD1529" s="1"/>
  <c r="AD1530" s="1"/>
  <c r="AD1531" s="1"/>
  <c r="AD1532" s="1"/>
  <c r="AD1533" s="1"/>
  <c r="AD1534" s="1"/>
  <c r="AD1535" s="1"/>
  <c r="AD1536" s="1"/>
  <c r="AD1537" s="1"/>
  <c r="AD1538" s="1"/>
  <c r="AD1539" s="1"/>
  <c r="AD1540" s="1"/>
  <c r="AD1541" s="1"/>
  <c r="AD1542" s="1"/>
  <c r="AD1543" s="1"/>
  <c r="AD1544" s="1"/>
  <c r="AD1548" s="1"/>
  <c r="AD1549" s="1"/>
  <c r="AD1550" s="1"/>
  <c r="AD1551" s="1"/>
  <c r="AD1552" s="1"/>
  <c r="AD1553" s="1"/>
  <c r="AD1554" s="1"/>
  <c r="AD1555" s="1"/>
  <c r="AD1556" s="1"/>
  <c r="AD1557" s="1"/>
  <c r="AD1558" s="1"/>
  <c r="AD1559" s="1"/>
  <c r="AD1560" s="1"/>
  <c r="AD1561" s="1"/>
  <c r="AD1562" s="1"/>
  <c r="AD1563" s="1"/>
  <c r="AD1564" s="1"/>
  <c r="AD1565" s="1"/>
  <c r="AD1566" s="1"/>
  <c r="AD1567" s="1"/>
  <c r="AD1568" s="1"/>
  <c r="AD1569" s="1"/>
  <c r="AD1570" s="1"/>
  <c r="AD1571" s="1"/>
  <c r="AD1572" s="1"/>
  <c r="AD1573" s="1"/>
  <c r="AD1574" s="1"/>
  <c r="AD1575" s="1"/>
  <c r="AD1576" s="1"/>
  <c r="AD1577" s="1"/>
  <c r="AD1578" s="1"/>
  <c r="AD1579" s="1"/>
  <c r="AD1580" s="1"/>
  <c r="AD1581" s="1"/>
  <c r="AD1582" s="1"/>
  <c r="AD1583" s="1"/>
  <c r="AD1584" s="1"/>
  <c r="AD1585" s="1"/>
  <c r="AD1586" s="1"/>
  <c r="AD1587" s="1"/>
  <c r="AD1588" s="1"/>
  <c r="AD1589" s="1"/>
  <c r="AD1590" s="1"/>
  <c r="AD1591" s="1"/>
  <c r="AD1592" s="1"/>
  <c r="AD1593" s="1"/>
  <c r="AD1594" s="1"/>
  <c r="AD1595" s="1"/>
  <c r="AD1596" s="1"/>
  <c r="AD1597" s="1"/>
  <c r="AD1598" s="1"/>
  <c r="AD1599" s="1"/>
  <c r="AD1600" s="1"/>
  <c r="AD1601" s="1"/>
  <c r="AD1602" s="1"/>
  <c r="AD1603" s="1"/>
  <c r="AD1604" s="1"/>
  <c r="AD1605" s="1"/>
  <c r="AD1606" s="1"/>
  <c r="AD1607" s="1"/>
  <c r="AD1608" s="1"/>
  <c r="AD1609" s="1"/>
  <c r="AD1610" s="1"/>
  <c r="AD1611" s="1"/>
  <c r="AD1612" s="1"/>
  <c r="AD1613" s="1"/>
  <c r="H949"/>
  <c r="F948"/>
  <c r="J948"/>
  <c r="L947"/>
  <c r="A1574"/>
  <c r="B1573"/>
  <c r="C1573"/>
  <c r="J938"/>
  <c r="L939"/>
  <c r="H937"/>
  <c r="F938"/>
  <c r="BA1074"/>
  <c r="BM1073"/>
  <c r="J1429"/>
  <c r="L1429" s="1"/>
  <c r="H1430"/>
  <c r="F1429"/>
  <c r="I1429"/>
  <c r="K1429" s="1"/>
  <c r="A1630"/>
  <c r="C1629"/>
  <c r="B1629"/>
  <c r="BM1045"/>
  <c r="BA1046"/>
  <c r="F1021"/>
  <c r="I1021"/>
  <c r="K1021" s="1"/>
  <c r="H1022"/>
  <c r="J1021"/>
  <c r="L1021" s="1"/>
  <c r="F1576" l="1"/>
  <c r="H1577"/>
  <c r="I1086"/>
  <c r="K1086" s="1"/>
  <c r="H1087"/>
  <c r="F1086"/>
  <c r="J1086"/>
  <c r="L1086" s="1"/>
  <c r="A1463"/>
  <c r="B1464"/>
  <c r="C1464"/>
  <c r="BN1045"/>
  <c r="BB1046"/>
  <c r="BC1046" s="1"/>
  <c r="A1631"/>
  <c r="C1630"/>
  <c r="B1630"/>
  <c r="BN1073"/>
  <c r="BB1074"/>
  <c r="BC1074" s="1"/>
  <c r="BD1074" s="1"/>
  <c r="BE1074" s="1"/>
  <c r="BF1074" s="1"/>
  <c r="BG1074" s="1"/>
  <c r="BH1074" s="1"/>
  <c r="BI1074" s="1"/>
  <c r="BJ1074" s="1"/>
  <c r="BK1074" s="1"/>
  <c r="BL1074" s="1"/>
  <c r="AZ1075" s="1"/>
  <c r="H936"/>
  <c r="F937"/>
  <c r="J937"/>
  <c r="L938"/>
  <c r="J1022"/>
  <c r="L1022" s="1"/>
  <c r="F1022"/>
  <c r="I1022"/>
  <c r="K1022" s="1"/>
  <c r="H1023"/>
  <c r="J1430"/>
  <c r="L1430" s="1"/>
  <c r="F1430"/>
  <c r="I1430"/>
  <c r="K1430" s="1"/>
  <c r="H1431"/>
  <c r="A1575"/>
  <c r="B1574"/>
  <c r="C1574"/>
  <c r="J949"/>
  <c r="L948"/>
  <c r="F949"/>
  <c r="H950"/>
  <c r="BN792"/>
  <c r="BB793"/>
  <c r="BC793" s="1"/>
  <c r="BD793" s="1"/>
  <c r="BE793" s="1"/>
  <c r="BF793" s="1"/>
  <c r="BG793" s="1"/>
  <c r="BH793" s="1"/>
  <c r="BI793" s="1"/>
  <c r="BJ793" s="1"/>
  <c r="BK793" s="1"/>
  <c r="BL793" s="1"/>
  <c r="AZ794" s="1"/>
  <c r="F1631"/>
  <c r="H1632"/>
  <c r="F1247"/>
  <c r="H1248"/>
  <c r="F1087" l="1"/>
  <c r="H1088"/>
  <c r="I1087"/>
  <c r="K1087" s="1"/>
  <c r="J1087"/>
  <c r="L1087" s="1"/>
  <c r="H1578"/>
  <c r="F1577"/>
  <c r="F1248"/>
  <c r="H1249"/>
  <c r="F1632"/>
  <c r="H1633"/>
  <c r="BM793"/>
  <c r="BA794"/>
  <c r="F950"/>
  <c r="H951"/>
  <c r="A1576"/>
  <c r="B1575"/>
  <c r="C1575"/>
  <c r="J936"/>
  <c r="L937"/>
  <c r="H935"/>
  <c r="F936"/>
  <c r="A1462"/>
  <c r="B1463"/>
  <c r="C1463"/>
  <c r="J950"/>
  <c r="L949"/>
  <c r="F1431"/>
  <c r="I1431"/>
  <c r="K1431" s="1"/>
  <c r="H1432"/>
  <c r="J1431"/>
  <c r="L1431" s="1"/>
  <c r="F1023"/>
  <c r="I1023"/>
  <c r="K1023" s="1"/>
  <c r="H1024"/>
  <c r="J1023"/>
  <c r="L1023" s="1"/>
  <c r="BM1074"/>
  <c r="BA1075"/>
  <c r="A1632"/>
  <c r="C1631"/>
  <c r="B1631"/>
  <c r="F1578" l="1"/>
  <c r="H1579"/>
  <c r="F1088"/>
  <c r="H1089"/>
  <c r="J1088"/>
  <c r="L1088" s="1"/>
  <c r="I1088"/>
  <c r="K1088" s="1"/>
  <c r="A1633"/>
  <c r="C1632"/>
  <c r="B1632"/>
  <c r="J1024"/>
  <c r="L1024" s="1"/>
  <c r="F1024"/>
  <c r="I1024"/>
  <c r="K1024" s="1"/>
  <c r="H1025"/>
  <c r="J1432"/>
  <c r="L1432" s="1"/>
  <c r="AN1432"/>
  <c r="AP1432"/>
  <c r="F1432"/>
  <c r="I1432"/>
  <c r="K1432" s="1"/>
  <c r="AM1432"/>
  <c r="AO1432"/>
  <c r="H1433"/>
  <c r="AK1432"/>
  <c r="J951"/>
  <c r="L950"/>
  <c r="A1577"/>
  <c r="B1576"/>
  <c r="C1576"/>
  <c r="BB1075"/>
  <c r="BC1075" s="1"/>
  <c r="BD1075" s="1"/>
  <c r="BE1075" s="1"/>
  <c r="BF1075" s="1"/>
  <c r="BG1075" s="1"/>
  <c r="BH1075" s="1"/>
  <c r="BI1075" s="1"/>
  <c r="BJ1075" s="1"/>
  <c r="BK1075" s="1"/>
  <c r="BL1075" s="1"/>
  <c r="AZ1076" s="1"/>
  <c r="BN1074"/>
  <c r="A1461"/>
  <c r="B1462"/>
  <c r="C1462"/>
  <c r="H934"/>
  <c r="F935"/>
  <c r="J935"/>
  <c r="L936"/>
  <c r="F951"/>
  <c r="H952"/>
  <c r="BN793"/>
  <c r="BB794"/>
  <c r="BC794" s="1"/>
  <c r="BD794" s="1"/>
  <c r="BE794" s="1"/>
  <c r="BF794" s="1"/>
  <c r="BG794" s="1"/>
  <c r="BH794" s="1"/>
  <c r="BI794" s="1"/>
  <c r="BJ794" s="1"/>
  <c r="BK794" s="1"/>
  <c r="BL794" s="1"/>
  <c r="AZ795" s="1"/>
  <c r="F1633"/>
  <c r="H1634"/>
  <c r="F1249"/>
  <c r="H1250"/>
  <c r="I1089" l="1"/>
  <c r="K1089" s="1"/>
  <c r="J1089"/>
  <c r="L1089" s="1"/>
  <c r="F1089"/>
  <c r="H1090"/>
  <c r="H1580"/>
  <c r="F1579"/>
  <c r="BM794"/>
  <c r="BA795"/>
  <c r="B1461"/>
  <c r="C1461"/>
  <c r="A1460"/>
  <c r="J934"/>
  <c r="L935"/>
  <c r="H933"/>
  <c r="F934"/>
  <c r="A1578"/>
  <c r="B1577"/>
  <c r="C1577"/>
  <c r="J952"/>
  <c r="L951"/>
  <c r="F1433"/>
  <c r="I1433"/>
  <c r="K1433" s="1"/>
  <c r="H1434"/>
  <c r="J1433"/>
  <c r="L1433" s="1"/>
  <c r="F1025"/>
  <c r="I1025"/>
  <c r="K1025" s="1"/>
  <c r="J1025"/>
  <c r="L1025" s="1"/>
  <c r="H1026"/>
  <c r="A1634"/>
  <c r="C1633"/>
  <c r="B1633"/>
  <c r="F1250"/>
  <c r="H1251"/>
  <c r="F1634"/>
  <c r="H1635"/>
  <c r="F952"/>
  <c r="H953"/>
  <c r="BA1076"/>
  <c r="BM1075"/>
  <c r="H1581" l="1"/>
  <c r="F1580"/>
  <c r="J1090"/>
  <c r="L1090" s="1"/>
  <c r="I1090"/>
  <c r="K1090" s="1"/>
  <c r="F1090"/>
  <c r="H1091"/>
  <c r="BN1075"/>
  <c r="BB1076"/>
  <c r="BC1076" s="1"/>
  <c r="BD1076" s="1"/>
  <c r="BE1076" s="1"/>
  <c r="BF1076" s="1"/>
  <c r="BG1076" s="1"/>
  <c r="BH1076" s="1"/>
  <c r="BI1076" s="1"/>
  <c r="BJ1076" s="1"/>
  <c r="BK1076" s="1"/>
  <c r="BL1076" s="1"/>
  <c r="AZ1077" s="1"/>
  <c r="F953"/>
  <c r="H954"/>
  <c r="F1635"/>
  <c r="H1636"/>
  <c r="F1251"/>
  <c r="H1252"/>
  <c r="A1635"/>
  <c r="C1634"/>
  <c r="B1634"/>
  <c r="J1434"/>
  <c r="L1434" s="1"/>
  <c r="F1434"/>
  <c r="I1434"/>
  <c r="K1434" s="1"/>
  <c r="H1435"/>
  <c r="J953"/>
  <c r="L952"/>
  <c r="A1459"/>
  <c r="B1460"/>
  <c r="C1460"/>
  <c r="F1026"/>
  <c r="I1026"/>
  <c r="K1026" s="1"/>
  <c r="H1027"/>
  <c r="J1026"/>
  <c r="L1026" s="1"/>
  <c r="A1579"/>
  <c r="B1578"/>
  <c r="C1578"/>
  <c r="H932"/>
  <c r="F933"/>
  <c r="J933"/>
  <c r="L934"/>
  <c r="BN794"/>
  <c r="BB795"/>
  <c r="BC795" s="1"/>
  <c r="BD795" s="1"/>
  <c r="BE795" s="1"/>
  <c r="BF795" s="1"/>
  <c r="BG795" s="1"/>
  <c r="BH795" s="1"/>
  <c r="BI795" s="1"/>
  <c r="BJ795" s="1"/>
  <c r="BK795" s="1"/>
  <c r="BL795" s="1"/>
  <c r="AZ796" s="1"/>
  <c r="H1582" l="1"/>
  <c r="F1581"/>
  <c r="I1091"/>
  <c r="K1091" s="1"/>
  <c r="J1091"/>
  <c r="L1091" s="1"/>
  <c r="F1091"/>
  <c r="H1092"/>
  <c r="J932"/>
  <c r="L933"/>
  <c r="H931"/>
  <c r="F932"/>
  <c r="BM795"/>
  <c r="BA796"/>
  <c r="A1580"/>
  <c r="B1579"/>
  <c r="C1579"/>
  <c r="J1027"/>
  <c r="L1027" s="1"/>
  <c r="F1027"/>
  <c r="I1027"/>
  <c r="K1027" s="1"/>
  <c r="H1028"/>
  <c r="F1435"/>
  <c r="I1435"/>
  <c r="K1435" s="1"/>
  <c r="H1436"/>
  <c r="J1435"/>
  <c r="L1435" s="1"/>
  <c r="A1636"/>
  <c r="C1635"/>
  <c r="B1635"/>
  <c r="A1458"/>
  <c r="B1459"/>
  <c r="C1459"/>
  <c r="J954"/>
  <c r="L953"/>
  <c r="F1252"/>
  <c r="H1253"/>
  <c r="F1636"/>
  <c r="H1637"/>
  <c r="F954"/>
  <c r="H955"/>
  <c r="BM1076"/>
  <c r="BA1077"/>
  <c r="H1583" l="1"/>
  <c r="F1582"/>
  <c r="J1092"/>
  <c r="L1092" s="1"/>
  <c r="I1092"/>
  <c r="K1092" s="1"/>
  <c r="F1092"/>
  <c r="H1093"/>
  <c r="BB1077"/>
  <c r="BC1077" s="1"/>
  <c r="BD1077" s="1"/>
  <c r="BE1077" s="1"/>
  <c r="BF1077" s="1"/>
  <c r="BG1077" s="1"/>
  <c r="BH1077" s="1"/>
  <c r="BI1077" s="1"/>
  <c r="BJ1077" s="1"/>
  <c r="BK1077" s="1"/>
  <c r="BL1077" s="1"/>
  <c r="AZ1078" s="1"/>
  <c r="BN1076"/>
  <c r="F955"/>
  <c r="H956"/>
  <c r="F1637"/>
  <c r="H1638"/>
  <c r="F1253"/>
  <c r="H1254"/>
  <c r="A1457"/>
  <c r="B1458"/>
  <c r="C1458"/>
  <c r="F1028"/>
  <c r="I1028"/>
  <c r="K1028" s="1"/>
  <c r="H1029"/>
  <c r="J1028"/>
  <c r="L1028" s="1"/>
  <c r="A1581"/>
  <c r="B1580"/>
  <c r="C1580"/>
  <c r="H930"/>
  <c r="F931"/>
  <c r="J931"/>
  <c r="L932"/>
  <c r="J955"/>
  <c r="L954"/>
  <c r="A1637"/>
  <c r="C1636"/>
  <c r="B1636"/>
  <c r="J1436"/>
  <c r="L1436" s="1"/>
  <c r="H1437"/>
  <c r="F1436"/>
  <c r="I1436"/>
  <c r="K1436" s="1"/>
  <c r="BN795"/>
  <c r="BB796"/>
  <c r="BC796" s="1"/>
  <c r="BD796" s="1"/>
  <c r="BE796" s="1"/>
  <c r="BF796" s="1"/>
  <c r="BG796" s="1"/>
  <c r="BH796" s="1"/>
  <c r="BI796" s="1"/>
  <c r="BJ796" s="1"/>
  <c r="BK796" s="1"/>
  <c r="BL796" s="1"/>
  <c r="AZ797" s="1"/>
  <c r="F1583" l="1"/>
  <c r="H1584"/>
  <c r="F1093"/>
  <c r="J1093"/>
  <c r="L1093" s="1"/>
  <c r="I1093"/>
  <c r="K1093" s="1"/>
  <c r="H1094"/>
  <c r="BM796"/>
  <c r="BA797"/>
  <c r="J1437"/>
  <c r="L1437" s="1"/>
  <c r="F1437"/>
  <c r="I1437"/>
  <c r="K1437" s="1"/>
  <c r="H1438"/>
  <c r="A1638"/>
  <c r="C1637"/>
  <c r="B1637"/>
  <c r="J956"/>
  <c r="L955"/>
  <c r="J930"/>
  <c r="L931"/>
  <c r="H929"/>
  <c r="F930"/>
  <c r="A1456"/>
  <c r="B1457"/>
  <c r="C1457"/>
  <c r="BA1078"/>
  <c r="BM1077"/>
  <c r="A1582"/>
  <c r="B1581"/>
  <c r="C1581"/>
  <c r="J1029"/>
  <c r="L1029" s="1"/>
  <c r="F1029"/>
  <c r="I1029"/>
  <c r="K1029" s="1"/>
  <c r="H1030"/>
  <c r="F1254"/>
  <c r="H1255"/>
  <c r="F1638"/>
  <c r="H1639"/>
  <c r="F956"/>
  <c r="H957"/>
  <c r="AK956"/>
  <c r="F1094" l="1"/>
  <c r="H1095"/>
  <c r="I1094"/>
  <c r="K1094" s="1"/>
  <c r="J1094"/>
  <c r="L1094" s="1"/>
  <c r="H1585"/>
  <c r="F1584"/>
  <c r="F957"/>
  <c r="H958"/>
  <c r="F1639"/>
  <c r="H1640"/>
  <c r="F1255"/>
  <c r="H1256"/>
  <c r="F1030"/>
  <c r="I1030"/>
  <c r="K1030" s="1"/>
  <c r="H1031"/>
  <c r="J1030"/>
  <c r="L1030" s="1"/>
  <c r="A1583"/>
  <c r="B1582"/>
  <c r="C1582"/>
  <c r="BN1077"/>
  <c r="BB1078"/>
  <c r="BC1078" s="1"/>
  <c r="BD1078" s="1"/>
  <c r="BE1078" s="1"/>
  <c r="BF1078" s="1"/>
  <c r="BG1078" s="1"/>
  <c r="BH1078" s="1"/>
  <c r="BI1078" s="1"/>
  <c r="BJ1078" s="1"/>
  <c r="BK1078" s="1"/>
  <c r="BL1078" s="1"/>
  <c r="AZ1079" s="1"/>
  <c r="A1639"/>
  <c r="C1638"/>
  <c r="B1638"/>
  <c r="A1455"/>
  <c r="B1456"/>
  <c r="C1456"/>
  <c r="H928"/>
  <c r="F929"/>
  <c r="J929"/>
  <c r="L930"/>
  <c r="J957"/>
  <c r="L956"/>
  <c r="F1438"/>
  <c r="I1438"/>
  <c r="K1438" s="1"/>
  <c r="H1439"/>
  <c r="J1438"/>
  <c r="L1438" s="1"/>
  <c r="BN796"/>
  <c r="BB797"/>
  <c r="BC797" s="1"/>
  <c r="BD797" s="1"/>
  <c r="BE797" s="1"/>
  <c r="BF797" s="1"/>
  <c r="BG797" s="1"/>
  <c r="BH797" s="1"/>
  <c r="BI797" s="1"/>
  <c r="BJ797" s="1"/>
  <c r="BK797" s="1"/>
  <c r="BL797" s="1"/>
  <c r="AZ798" s="1"/>
  <c r="F1585" l="1"/>
  <c r="H1586"/>
  <c r="J1095"/>
  <c r="L1095" s="1"/>
  <c r="I1095"/>
  <c r="K1095" s="1"/>
  <c r="F1095"/>
  <c r="H1096"/>
  <c r="BM797"/>
  <c r="BA798"/>
  <c r="A1454"/>
  <c r="B1455"/>
  <c r="C1455"/>
  <c r="BM1078"/>
  <c r="BA1079"/>
  <c r="A1584"/>
  <c r="B1583"/>
  <c r="C1583"/>
  <c r="J1031"/>
  <c r="L1031" s="1"/>
  <c r="F1031"/>
  <c r="I1031"/>
  <c r="K1031" s="1"/>
  <c r="H1032"/>
  <c r="J1439"/>
  <c r="L1439" s="1"/>
  <c r="AN1439"/>
  <c r="AP1439"/>
  <c r="F1439"/>
  <c r="I1439"/>
  <c r="K1439" s="1"/>
  <c r="AM1439"/>
  <c r="AO1439"/>
  <c r="H1440"/>
  <c r="AK1439"/>
  <c r="J958"/>
  <c r="L957"/>
  <c r="J928"/>
  <c r="L929"/>
  <c r="H927"/>
  <c r="F928"/>
  <c r="A1640"/>
  <c r="C1639"/>
  <c r="B1639"/>
  <c r="F1256"/>
  <c r="H1257"/>
  <c r="F1640"/>
  <c r="H1641"/>
  <c r="F958"/>
  <c r="H959"/>
  <c r="I1096" l="1"/>
  <c r="K1096" s="1"/>
  <c r="J1096"/>
  <c r="AI1187"/>
  <c r="AI1188" s="1"/>
  <c r="AI1189" s="1"/>
  <c r="AI1190" s="1"/>
  <c r="AI1191" s="1"/>
  <c r="AI1192" s="1"/>
  <c r="AI1193" s="1"/>
  <c r="AI1194" s="1"/>
  <c r="AI1195" s="1"/>
  <c r="AI1196" s="1"/>
  <c r="AI1197" s="1"/>
  <c r="AI1198" s="1"/>
  <c r="AI1199" s="1"/>
  <c r="AI1200" s="1"/>
  <c r="AI1201" s="1"/>
  <c r="AI1202" s="1"/>
  <c r="AI1203" s="1"/>
  <c r="AI1204" s="1"/>
  <c r="AI1345" s="1"/>
  <c r="AI1346" s="1"/>
  <c r="AI1347" s="1"/>
  <c r="AI1348" s="1"/>
  <c r="AI1349" s="1"/>
  <c r="AI1350" s="1"/>
  <c r="AI1351" s="1"/>
  <c r="AI1362" s="1"/>
  <c r="AI1363" s="1"/>
  <c r="AI1364" s="1"/>
  <c r="AI1365" s="1"/>
  <c r="AI1366" s="1"/>
  <c r="AI1367" s="1"/>
  <c r="AI1368" s="1"/>
  <c r="AI1369" s="1"/>
  <c r="AI1370" s="1"/>
  <c r="AI1371" s="1"/>
  <c r="AI1372" s="1"/>
  <c r="AI1373" s="1"/>
  <c r="AI1374" s="1"/>
  <c r="AI1375" s="1"/>
  <c r="AI1376" s="1"/>
  <c r="AI1377" s="1"/>
  <c r="AI1378" s="1"/>
  <c r="AI1379" s="1"/>
  <c r="AI1380" s="1"/>
  <c r="AI1381" s="1"/>
  <c r="AI1382" s="1"/>
  <c r="AI1383" s="1"/>
  <c r="AI1384" s="1"/>
  <c r="AI1385" s="1"/>
  <c r="AI1386" s="1"/>
  <c r="AI1387" s="1"/>
  <c r="F1096"/>
  <c r="H1097"/>
  <c r="AL1187"/>
  <c r="AL1188" s="1"/>
  <c r="AL1189" s="1"/>
  <c r="AL1190" s="1"/>
  <c r="AL1191" s="1"/>
  <c r="AL1192" s="1"/>
  <c r="AL1193" s="1"/>
  <c r="AL1194" s="1"/>
  <c r="AL1195" s="1"/>
  <c r="AL1196" s="1"/>
  <c r="AL1197" s="1"/>
  <c r="AL1198" s="1"/>
  <c r="AL1199" s="1"/>
  <c r="AL1200" s="1"/>
  <c r="AL1201" s="1"/>
  <c r="AL1202" s="1"/>
  <c r="AL1203" s="1"/>
  <c r="AL1204" s="1"/>
  <c r="AL1345" s="1"/>
  <c r="AL1346" s="1"/>
  <c r="AL1347" s="1"/>
  <c r="AL1348" s="1"/>
  <c r="AL1349" s="1"/>
  <c r="AL1350" s="1"/>
  <c r="AL1351" s="1"/>
  <c r="AL1352" s="1"/>
  <c r="AL1353" s="1"/>
  <c r="AL1354" s="1"/>
  <c r="AL1355" s="1"/>
  <c r="AL1356" s="1"/>
  <c r="AL1357" s="1"/>
  <c r="AL1358" s="1"/>
  <c r="AL1359" s="1"/>
  <c r="AL1360" s="1"/>
  <c r="AL1361" s="1"/>
  <c r="AL1362" s="1"/>
  <c r="AL1363" s="1"/>
  <c r="AL1364" s="1"/>
  <c r="AL1365" s="1"/>
  <c r="AL1366" s="1"/>
  <c r="AL1367" s="1"/>
  <c r="AL1368" s="1"/>
  <c r="AL1369" s="1"/>
  <c r="AL1370" s="1"/>
  <c r="AL1371" s="1"/>
  <c r="AL1372" s="1"/>
  <c r="AL1373" s="1"/>
  <c r="AL1374" s="1"/>
  <c r="AL1375" s="1"/>
  <c r="AL1376" s="1"/>
  <c r="AL1377" s="1"/>
  <c r="AL1378" s="1"/>
  <c r="AL1379" s="1"/>
  <c r="AL1380" s="1"/>
  <c r="AL1381" s="1"/>
  <c r="AL1382" s="1"/>
  <c r="AL1383" s="1"/>
  <c r="AL1384" s="1"/>
  <c r="AL1385" s="1"/>
  <c r="AL1386" s="1"/>
  <c r="AL1387" s="1"/>
  <c r="H1587"/>
  <c r="F1586"/>
  <c r="BN1078"/>
  <c r="BB1079"/>
  <c r="BC1079" s="1"/>
  <c r="BD1079" s="1"/>
  <c r="BE1079" s="1"/>
  <c r="BF1079" s="1"/>
  <c r="BG1079" s="1"/>
  <c r="BH1079" s="1"/>
  <c r="BI1079" s="1"/>
  <c r="BJ1079" s="1"/>
  <c r="BK1079" s="1"/>
  <c r="BL1079" s="1"/>
  <c r="AZ1080" s="1"/>
  <c r="A1453"/>
  <c r="B1454"/>
  <c r="C1454"/>
  <c r="H960"/>
  <c r="F959"/>
  <c r="F1641"/>
  <c r="H1642"/>
  <c r="F1257"/>
  <c r="H1258"/>
  <c r="A1641"/>
  <c r="C1640"/>
  <c r="B1640"/>
  <c r="H926"/>
  <c r="F927"/>
  <c r="J927"/>
  <c r="L928"/>
  <c r="J959"/>
  <c r="L958"/>
  <c r="F1440"/>
  <c r="I1440"/>
  <c r="K1440" s="1"/>
  <c r="H1441"/>
  <c r="J1440"/>
  <c r="L1440" s="1"/>
  <c r="F1032"/>
  <c r="I1032"/>
  <c r="K1032" s="1"/>
  <c r="H1033"/>
  <c r="J1032"/>
  <c r="L1032" s="1"/>
  <c r="A1585"/>
  <c r="B1584"/>
  <c r="C1584"/>
  <c r="BN797"/>
  <c r="BB798"/>
  <c r="BC798" s="1"/>
  <c r="BD798" s="1"/>
  <c r="BE798" s="1"/>
  <c r="BF798" s="1"/>
  <c r="BG798" s="1"/>
  <c r="BH798" s="1"/>
  <c r="BI798" s="1"/>
  <c r="BJ798" s="1"/>
  <c r="BK798" s="1"/>
  <c r="BL798" s="1"/>
  <c r="AZ799" s="1"/>
  <c r="H1588" l="1"/>
  <c r="F1587"/>
  <c r="F1097"/>
  <c r="H1098"/>
  <c r="J1097"/>
  <c r="L1097" s="1"/>
  <c r="I1097"/>
  <c r="K1097" s="1"/>
  <c r="AI1443"/>
  <c r="AI1444" s="1"/>
  <c r="AI1445" s="1"/>
  <c r="AI1446" s="1"/>
  <c r="AI1447" s="1"/>
  <c r="AI1448" s="1"/>
  <c r="AI1449" s="1"/>
  <c r="AI1450" s="1"/>
  <c r="AI1451" s="1"/>
  <c r="AI1452" s="1"/>
  <c r="AI1453" s="1"/>
  <c r="AI1454" s="1"/>
  <c r="AI1455" s="1"/>
  <c r="AI1456" s="1"/>
  <c r="AI1457" s="1"/>
  <c r="AI1458" s="1"/>
  <c r="AI1459" s="1"/>
  <c r="AI1460" s="1"/>
  <c r="AI1461" s="1"/>
  <c r="AI1462" s="1"/>
  <c r="AI1463" s="1"/>
  <c r="AI1464" s="1"/>
  <c r="AI1465" s="1"/>
  <c r="AI1466" s="1"/>
  <c r="AI1467" s="1"/>
  <c r="AI1468" s="1"/>
  <c r="AI1469" s="1"/>
  <c r="AI1470" s="1"/>
  <c r="AI1471" s="1"/>
  <c r="AI1472" s="1"/>
  <c r="AI1473" s="1"/>
  <c r="AI1474" s="1"/>
  <c r="AI1475" s="1"/>
  <c r="AI1476" s="1"/>
  <c r="AI1477" s="1"/>
  <c r="AI1478" s="1"/>
  <c r="AI1479" s="1"/>
  <c r="AI1480" s="1"/>
  <c r="AI1481" s="1"/>
  <c r="AI1482" s="1"/>
  <c r="AI1483" s="1"/>
  <c r="AI1484" s="1"/>
  <c r="AI1485" s="1"/>
  <c r="AI1486" s="1"/>
  <c r="AI1487" s="1"/>
  <c r="AI1488" s="1"/>
  <c r="AI1489" s="1"/>
  <c r="AI1490" s="1"/>
  <c r="AI1491" s="1"/>
  <c r="AI1492" s="1"/>
  <c r="AI1493" s="1"/>
  <c r="AI1494" s="1"/>
  <c r="AI1495" s="1"/>
  <c r="AI1496" s="1"/>
  <c r="AI1497" s="1"/>
  <c r="AI1498" s="1"/>
  <c r="AI1499" s="1"/>
  <c r="AI1500" s="1"/>
  <c r="AI1501" s="1"/>
  <c r="AI1502" s="1"/>
  <c r="AI1503" s="1"/>
  <c r="AI1504" s="1"/>
  <c r="AI1505" s="1"/>
  <c r="AI1506" s="1"/>
  <c r="AI1507" s="1"/>
  <c r="AI1508" s="1"/>
  <c r="AI1509" s="1"/>
  <c r="AI1510" s="1"/>
  <c r="AI1511" s="1"/>
  <c r="AI1512" s="1"/>
  <c r="AI1513" s="1"/>
  <c r="AI1514" s="1"/>
  <c r="AI1515" s="1"/>
  <c r="AI1516" s="1"/>
  <c r="AI1517" s="1"/>
  <c r="AI1518" s="1"/>
  <c r="AI1519" s="1"/>
  <c r="AI1520" s="1"/>
  <c r="AI1521" s="1"/>
  <c r="AI1522" s="1"/>
  <c r="AI1523" s="1"/>
  <c r="AI1524" s="1"/>
  <c r="AI1525" s="1"/>
  <c r="AI1526" s="1"/>
  <c r="AI1527" s="1"/>
  <c r="AI1528" s="1"/>
  <c r="AI1529" s="1"/>
  <c r="AI1530" s="1"/>
  <c r="AI1531" s="1"/>
  <c r="AI1532" s="1"/>
  <c r="AI1533" s="1"/>
  <c r="AI1534" s="1"/>
  <c r="AI1535" s="1"/>
  <c r="AI1536" s="1"/>
  <c r="AI1537" s="1"/>
  <c r="AI1538" s="1"/>
  <c r="AI1539" s="1"/>
  <c r="AI1540" s="1"/>
  <c r="AI1541" s="1"/>
  <c r="AI1542" s="1"/>
  <c r="AI1543" s="1"/>
  <c r="AI1544" s="1"/>
  <c r="AI1545" s="1"/>
  <c r="AI1546" s="1"/>
  <c r="AI1547" s="1"/>
  <c r="AI1548" s="1"/>
  <c r="AI1549" s="1"/>
  <c r="AI1550" s="1"/>
  <c r="AI1551" s="1"/>
  <c r="AI1388"/>
  <c r="AI1389" s="1"/>
  <c r="AI1390" s="1"/>
  <c r="AI1391" s="1"/>
  <c r="AI1392" s="1"/>
  <c r="AI1393" s="1"/>
  <c r="AI1394" s="1"/>
  <c r="AI1395" s="1"/>
  <c r="AI1396" s="1"/>
  <c r="AI1397" s="1"/>
  <c r="AI1398" s="1"/>
  <c r="AI1399" s="1"/>
  <c r="AI1400" s="1"/>
  <c r="AI1401" s="1"/>
  <c r="AI1402" s="1"/>
  <c r="AI1403" s="1"/>
  <c r="AI1404" s="1"/>
  <c r="AI1405" s="1"/>
  <c r="AI1406" s="1"/>
  <c r="AI1407" s="1"/>
  <c r="AI1408" s="1"/>
  <c r="AI1409" s="1"/>
  <c r="AI1410" s="1"/>
  <c r="AI1411" s="1"/>
  <c r="AI1412" s="1"/>
  <c r="AI1413" s="1"/>
  <c r="AI1414" s="1"/>
  <c r="AI1415" s="1"/>
  <c r="AI1416" s="1"/>
  <c r="AI1417" s="1"/>
  <c r="AI1418" s="1"/>
  <c r="AI1419" s="1"/>
  <c r="AI1420" s="1"/>
  <c r="AI1421" s="1"/>
  <c r="AI1422" s="1"/>
  <c r="AI1423" s="1"/>
  <c r="AI1424" s="1"/>
  <c r="AI1425" s="1"/>
  <c r="AI1426" s="1"/>
  <c r="AI1427" s="1"/>
  <c r="AI1428" s="1"/>
  <c r="AI1429" s="1"/>
  <c r="AI1430" s="1"/>
  <c r="AI1431" s="1"/>
  <c r="AI1432" s="1"/>
  <c r="AI1433" s="1"/>
  <c r="AI1434" s="1"/>
  <c r="AI1435" s="1"/>
  <c r="AI1436" s="1"/>
  <c r="AI1437" s="1"/>
  <c r="AI1438" s="1"/>
  <c r="AI1439" s="1"/>
  <c r="AI1440" s="1"/>
  <c r="AI1441" s="1"/>
  <c r="AI1442" s="1"/>
  <c r="AL1388"/>
  <c r="AL1389" s="1"/>
  <c r="AL1390" s="1"/>
  <c r="AL1391" s="1"/>
  <c r="AL1392" s="1"/>
  <c r="AL1393" s="1"/>
  <c r="AL1394" s="1"/>
  <c r="AL1395" s="1"/>
  <c r="AL1396" s="1"/>
  <c r="AL1397" s="1"/>
  <c r="AL1398" s="1"/>
  <c r="AL1399" s="1"/>
  <c r="AL1400" s="1"/>
  <c r="AL1401" s="1"/>
  <c r="AL1402" s="1"/>
  <c r="AL1403" s="1"/>
  <c r="AL1404" s="1"/>
  <c r="AL1405" s="1"/>
  <c r="AL1406" s="1"/>
  <c r="AL1407" s="1"/>
  <c r="AL1408" s="1"/>
  <c r="AL1409" s="1"/>
  <c r="AL1410" s="1"/>
  <c r="AL1411" s="1"/>
  <c r="AL1412" s="1"/>
  <c r="AL1413" s="1"/>
  <c r="AL1414" s="1"/>
  <c r="AL1415" s="1"/>
  <c r="AL1416" s="1"/>
  <c r="AL1417" s="1"/>
  <c r="AL1418" s="1"/>
  <c r="AL1419" s="1"/>
  <c r="AL1420" s="1"/>
  <c r="AL1421" s="1"/>
  <c r="AL1422" s="1"/>
  <c r="AL1423" s="1"/>
  <c r="AL1424" s="1"/>
  <c r="AL1425" s="1"/>
  <c r="AL1426" s="1"/>
  <c r="AL1427" s="1"/>
  <c r="AL1428" s="1"/>
  <c r="AL1429" s="1"/>
  <c r="AL1430" s="1"/>
  <c r="AL1431" s="1"/>
  <c r="AL1432" s="1"/>
  <c r="AL1433" s="1"/>
  <c r="AL1434" s="1"/>
  <c r="AL1435" s="1"/>
  <c r="AL1436" s="1"/>
  <c r="AL1437" s="1"/>
  <c r="AL1438" s="1"/>
  <c r="AL1439" s="1"/>
  <c r="AL1440" s="1"/>
  <c r="AL1441" s="1"/>
  <c r="AL1442" s="1"/>
  <c r="AL1443"/>
  <c r="AL1444" s="1"/>
  <c r="AL1445" s="1"/>
  <c r="AL1446" s="1"/>
  <c r="AL1447" s="1"/>
  <c r="AL1448" s="1"/>
  <c r="AL1449" s="1"/>
  <c r="AL1450" s="1"/>
  <c r="AL1451" s="1"/>
  <c r="AL1452" s="1"/>
  <c r="AL1453" s="1"/>
  <c r="AL1454" s="1"/>
  <c r="AL1455" s="1"/>
  <c r="AL1456" s="1"/>
  <c r="AL1457" s="1"/>
  <c r="AL1458" s="1"/>
  <c r="AL1459" s="1"/>
  <c r="AL1460" s="1"/>
  <c r="AL1461" s="1"/>
  <c r="AL1462" s="1"/>
  <c r="AL1463" s="1"/>
  <c r="AL1464" s="1"/>
  <c r="AL1465" s="1"/>
  <c r="AL1466" s="1"/>
  <c r="AL1467" s="1"/>
  <c r="AL1468" s="1"/>
  <c r="AL1469" s="1"/>
  <c r="AL1470" s="1"/>
  <c r="AL1471" s="1"/>
  <c r="AL1472" s="1"/>
  <c r="AL1473" s="1"/>
  <c r="AL1474" s="1"/>
  <c r="AL1475" s="1"/>
  <c r="AL1476" s="1"/>
  <c r="AL1477" s="1"/>
  <c r="AL1478" s="1"/>
  <c r="AL1479" s="1"/>
  <c r="AL1480" s="1"/>
  <c r="AL1481" s="1"/>
  <c r="AL1482" s="1"/>
  <c r="AL1483" s="1"/>
  <c r="AL1484" s="1"/>
  <c r="AL1485" s="1"/>
  <c r="AL1486" s="1"/>
  <c r="AL1487" s="1"/>
  <c r="AL1488" s="1"/>
  <c r="AL1489" s="1"/>
  <c r="AL1490" s="1"/>
  <c r="AL1491" s="1"/>
  <c r="AL1492" s="1"/>
  <c r="AL1493" s="1"/>
  <c r="AL1494" s="1"/>
  <c r="AL1495" s="1"/>
  <c r="AL1496" s="1"/>
  <c r="AL1497" s="1"/>
  <c r="AL1498" s="1"/>
  <c r="AL1499" s="1"/>
  <c r="AL1500" s="1"/>
  <c r="AL1501" s="1"/>
  <c r="AL1502" s="1"/>
  <c r="AL1503" s="1"/>
  <c r="AL1504" s="1"/>
  <c r="AL1505" s="1"/>
  <c r="AL1506" s="1"/>
  <c r="AL1507" s="1"/>
  <c r="AL1508" s="1"/>
  <c r="AL1509" s="1"/>
  <c r="AL1510" s="1"/>
  <c r="AL1511" s="1"/>
  <c r="AL1512" s="1"/>
  <c r="AL1513" s="1"/>
  <c r="AL1514" s="1"/>
  <c r="AL1515" s="1"/>
  <c r="AL1516" s="1"/>
  <c r="AL1517" s="1"/>
  <c r="AL1518" s="1"/>
  <c r="AL1519" s="1"/>
  <c r="AL1520" s="1"/>
  <c r="AL1521" s="1"/>
  <c r="AL1522" s="1"/>
  <c r="AL1523" s="1"/>
  <c r="AL1524" s="1"/>
  <c r="AL1525" s="1"/>
  <c r="AL1526" s="1"/>
  <c r="AL1527" s="1"/>
  <c r="AL1528" s="1"/>
  <c r="AL1529" s="1"/>
  <c r="AL1530" s="1"/>
  <c r="AL1531" s="1"/>
  <c r="AL1532" s="1"/>
  <c r="AL1533" s="1"/>
  <c r="AL1534" s="1"/>
  <c r="AL1535" s="1"/>
  <c r="AL1536" s="1"/>
  <c r="AL1537" s="1"/>
  <c r="AL1538" s="1"/>
  <c r="AL1539" s="1"/>
  <c r="AL1540" s="1"/>
  <c r="AL1541" s="1"/>
  <c r="AL1542" s="1"/>
  <c r="AL1543" s="1"/>
  <c r="AL1544" s="1"/>
  <c r="AL1545" s="1"/>
  <c r="AL1546" s="1"/>
  <c r="AL1547" s="1"/>
  <c r="AL1548" s="1"/>
  <c r="AL1549" s="1"/>
  <c r="AL1550" s="1"/>
  <c r="AL1551" s="1"/>
  <c r="AV1187"/>
  <c r="AV1188" s="1"/>
  <c r="AV1189" s="1"/>
  <c r="AV1190" s="1"/>
  <c r="AV1191" s="1"/>
  <c r="AV1192" s="1"/>
  <c r="AV1193" s="1"/>
  <c r="AV1194" s="1"/>
  <c r="AV1195" s="1"/>
  <c r="AV1196" s="1"/>
  <c r="AV1197" s="1"/>
  <c r="AV1198" s="1"/>
  <c r="AV1199" s="1"/>
  <c r="AV1200" s="1"/>
  <c r="AV1201" s="1"/>
  <c r="AV1202" s="1"/>
  <c r="AV1203" s="1"/>
  <c r="AV1204" s="1"/>
  <c r="AV1345" s="1"/>
  <c r="AV1346" s="1"/>
  <c r="AV1347" s="1"/>
  <c r="AV1348" s="1"/>
  <c r="AV1349" s="1"/>
  <c r="AV1350" s="1"/>
  <c r="AV1351" s="1"/>
  <c r="AV1352" s="1"/>
  <c r="AV1353" s="1"/>
  <c r="AV1354" s="1"/>
  <c r="AV1355" s="1"/>
  <c r="AV1356" s="1"/>
  <c r="AV1357" s="1"/>
  <c r="AV1358" s="1"/>
  <c r="AV1359" s="1"/>
  <c r="AV1360" s="1"/>
  <c r="AV1361" s="1"/>
  <c r="AV1362" s="1"/>
  <c r="AV1363" s="1"/>
  <c r="AV1364" s="1"/>
  <c r="AV1365" s="1"/>
  <c r="AV1366" s="1"/>
  <c r="AV1367" s="1"/>
  <c r="AV1368" s="1"/>
  <c r="AV1369" s="1"/>
  <c r="AV1370" s="1"/>
  <c r="AV1371" s="1"/>
  <c r="AV1372" s="1"/>
  <c r="AV1373" s="1"/>
  <c r="AV1374" s="1"/>
  <c r="AV1375" s="1"/>
  <c r="AV1376" s="1"/>
  <c r="AV1377" s="1"/>
  <c r="AV1378" s="1"/>
  <c r="AV1379" s="1"/>
  <c r="AV1380" s="1"/>
  <c r="AV1381" s="1"/>
  <c r="AV1382" s="1"/>
  <c r="AV1383" s="1"/>
  <c r="AV1384" s="1"/>
  <c r="AV1385" s="1"/>
  <c r="AV1386" s="1"/>
  <c r="AV1387" s="1"/>
  <c r="L1096"/>
  <c r="F1258"/>
  <c r="H1259"/>
  <c r="F1642"/>
  <c r="H1643"/>
  <c r="A1452"/>
  <c r="B1453"/>
  <c r="C1453"/>
  <c r="BM798"/>
  <c r="BA799"/>
  <c r="A1586"/>
  <c r="B1585"/>
  <c r="C1585"/>
  <c r="J1033"/>
  <c r="L1033" s="1"/>
  <c r="F1033"/>
  <c r="I1033"/>
  <c r="K1033" s="1"/>
  <c r="H1034"/>
  <c r="J1441"/>
  <c r="L1441" s="1"/>
  <c r="F1441"/>
  <c r="I1441"/>
  <c r="K1441" s="1"/>
  <c r="H1442"/>
  <c r="J960"/>
  <c r="L959"/>
  <c r="J926"/>
  <c r="L927"/>
  <c r="H925"/>
  <c r="F926"/>
  <c r="A1642"/>
  <c r="C1641"/>
  <c r="B1641"/>
  <c r="H961"/>
  <c r="F960"/>
  <c r="BM1079"/>
  <c r="BA1080"/>
  <c r="AV1388" l="1"/>
  <c r="AV1389" s="1"/>
  <c r="AV1390" s="1"/>
  <c r="AV1391" s="1"/>
  <c r="AV1392" s="1"/>
  <c r="AV1393" s="1"/>
  <c r="AV1394" s="1"/>
  <c r="AV1395" s="1"/>
  <c r="AV1396" s="1"/>
  <c r="AV1397" s="1"/>
  <c r="AV1398" s="1"/>
  <c r="AV1399" s="1"/>
  <c r="AV1400" s="1"/>
  <c r="AV1401" s="1"/>
  <c r="AV1402" s="1"/>
  <c r="AV1403" s="1"/>
  <c r="AV1404" s="1"/>
  <c r="AV1405" s="1"/>
  <c r="AV1406" s="1"/>
  <c r="AV1407" s="1"/>
  <c r="AV1408" s="1"/>
  <c r="AV1409" s="1"/>
  <c r="AV1410" s="1"/>
  <c r="AV1411" s="1"/>
  <c r="AV1412" s="1"/>
  <c r="AV1413" s="1"/>
  <c r="AV1414" s="1"/>
  <c r="AV1415" s="1"/>
  <c r="AV1416" s="1"/>
  <c r="AV1417" s="1"/>
  <c r="AV1418" s="1"/>
  <c r="AV1419" s="1"/>
  <c r="AV1420" s="1"/>
  <c r="AV1421" s="1"/>
  <c r="AV1422" s="1"/>
  <c r="AV1423" s="1"/>
  <c r="AV1424" s="1"/>
  <c r="AV1425" s="1"/>
  <c r="AV1426" s="1"/>
  <c r="AV1427" s="1"/>
  <c r="AV1428" s="1"/>
  <c r="AV1429" s="1"/>
  <c r="AV1430" s="1"/>
  <c r="AV1431" s="1"/>
  <c r="AV1432" s="1"/>
  <c r="AV1433" s="1"/>
  <c r="AV1434" s="1"/>
  <c r="AV1435" s="1"/>
  <c r="AV1436" s="1"/>
  <c r="AV1437" s="1"/>
  <c r="AV1438" s="1"/>
  <c r="AV1439" s="1"/>
  <c r="AV1440" s="1"/>
  <c r="AV1441" s="1"/>
  <c r="AV1442" s="1"/>
  <c r="AV1443"/>
  <c r="AV1444" s="1"/>
  <c r="AV1445" s="1"/>
  <c r="AV1446" s="1"/>
  <c r="AV1447" s="1"/>
  <c r="AV1448" s="1"/>
  <c r="AV1449" s="1"/>
  <c r="AV1450" s="1"/>
  <c r="AV1451" s="1"/>
  <c r="AV1452" s="1"/>
  <c r="AV1453" s="1"/>
  <c r="AV1454" s="1"/>
  <c r="AV1455" s="1"/>
  <c r="AV1456" s="1"/>
  <c r="AV1457" s="1"/>
  <c r="AV1458" s="1"/>
  <c r="AV1459" s="1"/>
  <c r="AV1460" s="1"/>
  <c r="AV1461" s="1"/>
  <c r="AV1462" s="1"/>
  <c r="AV1463" s="1"/>
  <c r="AV1464" s="1"/>
  <c r="AV1465" s="1"/>
  <c r="AV1466" s="1"/>
  <c r="AV1467" s="1"/>
  <c r="AV1468" s="1"/>
  <c r="AV1469" s="1"/>
  <c r="AV1470" s="1"/>
  <c r="AV1471" s="1"/>
  <c r="AV1472" s="1"/>
  <c r="AV1473" s="1"/>
  <c r="AV1474" s="1"/>
  <c r="AV1475" s="1"/>
  <c r="AV1476" s="1"/>
  <c r="AV1477" s="1"/>
  <c r="AV1478" s="1"/>
  <c r="AV1479" s="1"/>
  <c r="AV1480" s="1"/>
  <c r="AV1481" s="1"/>
  <c r="AV1482" s="1"/>
  <c r="AV1483" s="1"/>
  <c r="AV1484" s="1"/>
  <c r="AV1485" s="1"/>
  <c r="AV1486" s="1"/>
  <c r="AV1487" s="1"/>
  <c r="AV1488" s="1"/>
  <c r="AV1489" s="1"/>
  <c r="AV1490" s="1"/>
  <c r="AV1491" s="1"/>
  <c r="AV1492" s="1"/>
  <c r="AV1493" s="1"/>
  <c r="AV1494" s="1"/>
  <c r="AV1495" s="1"/>
  <c r="AV1496" s="1"/>
  <c r="AV1497" s="1"/>
  <c r="AV1498" s="1"/>
  <c r="AV1499" s="1"/>
  <c r="AV1500" s="1"/>
  <c r="AV1501" s="1"/>
  <c r="AV1502" s="1"/>
  <c r="AV1503" s="1"/>
  <c r="AV1504" s="1"/>
  <c r="AV1505" s="1"/>
  <c r="AV1506" s="1"/>
  <c r="AV1507" s="1"/>
  <c r="AV1508" s="1"/>
  <c r="AV1509" s="1"/>
  <c r="AV1510" s="1"/>
  <c r="AV1511" s="1"/>
  <c r="AV1512" s="1"/>
  <c r="AV1513" s="1"/>
  <c r="AV1514" s="1"/>
  <c r="AV1515" s="1"/>
  <c r="AV1516" s="1"/>
  <c r="AV1517" s="1"/>
  <c r="AV1518" s="1"/>
  <c r="AV1519" s="1"/>
  <c r="AV1520" s="1"/>
  <c r="AV1521" s="1"/>
  <c r="AV1522" s="1"/>
  <c r="AV1523" s="1"/>
  <c r="AV1524" s="1"/>
  <c r="AV1525" s="1"/>
  <c r="AV1526" s="1"/>
  <c r="AV1527" s="1"/>
  <c r="AV1528" s="1"/>
  <c r="AV1529" s="1"/>
  <c r="AV1530" s="1"/>
  <c r="AV1531" s="1"/>
  <c r="AV1532" s="1"/>
  <c r="AV1533" s="1"/>
  <c r="AV1534" s="1"/>
  <c r="AV1535" s="1"/>
  <c r="AV1536" s="1"/>
  <c r="AV1537" s="1"/>
  <c r="AV1538" s="1"/>
  <c r="AV1539" s="1"/>
  <c r="AV1540" s="1"/>
  <c r="AV1541" s="1"/>
  <c r="AV1542" s="1"/>
  <c r="AV1543" s="1"/>
  <c r="AV1544" s="1"/>
  <c r="AV1545" s="1"/>
  <c r="AV1546" s="1"/>
  <c r="AV1547" s="1"/>
  <c r="AV1548" s="1"/>
  <c r="AV1549" s="1"/>
  <c r="AV1550" s="1"/>
  <c r="AV1551" s="1"/>
  <c r="AV1552" s="1"/>
  <c r="AV1553" s="1"/>
  <c r="AV1554" s="1"/>
  <c r="AV1555" s="1"/>
  <c r="AV1556" s="1"/>
  <c r="AV1557" s="1"/>
  <c r="AV1558" s="1"/>
  <c r="AV1559" s="1"/>
  <c r="AV1560" s="1"/>
  <c r="AV1561" s="1"/>
  <c r="AV1562" s="1"/>
  <c r="AV1563" s="1"/>
  <c r="F1588"/>
  <c r="H1589"/>
  <c r="F1098"/>
  <c r="H1099"/>
  <c r="I1098"/>
  <c r="K1098" s="1"/>
  <c r="J1098"/>
  <c r="L1098" s="1"/>
  <c r="H962"/>
  <c r="F962" s="1"/>
  <c r="F961"/>
  <c r="BB1080"/>
  <c r="BC1080" s="1"/>
  <c r="BD1080" s="1"/>
  <c r="BE1080" s="1"/>
  <c r="BF1080" s="1"/>
  <c r="BG1080" s="1"/>
  <c r="BH1080" s="1"/>
  <c r="BI1080" s="1"/>
  <c r="BJ1080" s="1"/>
  <c r="BK1080" s="1"/>
  <c r="BL1080" s="1"/>
  <c r="AZ1081" s="1"/>
  <c r="BN1079"/>
  <c r="A1643"/>
  <c r="C1642"/>
  <c r="B1642"/>
  <c r="H924"/>
  <c r="F925"/>
  <c r="J925"/>
  <c r="L926"/>
  <c r="J961"/>
  <c r="L960"/>
  <c r="BN798"/>
  <c r="BB799"/>
  <c r="BC799" s="1"/>
  <c r="BD799" s="1"/>
  <c r="BE799" s="1"/>
  <c r="BF799" s="1"/>
  <c r="BG799" s="1"/>
  <c r="BH799" s="1"/>
  <c r="BI799" s="1"/>
  <c r="BJ799" s="1"/>
  <c r="BK799" s="1"/>
  <c r="BL799" s="1"/>
  <c r="AZ800" s="1"/>
  <c r="A1451"/>
  <c r="B1452"/>
  <c r="C1452"/>
  <c r="F1442"/>
  <c r="I1442"/>
  <c r="K1442" s="1"/>
  <c r="J1442"/>
  <c r="L1442" s="1"/>
  <c r="F1034"/>
  <c r="I1034"/>
  <c r="K1034" s="1"/>
  <c r="H1035"/>
  <c r="J1034"/>
  <c r="L1034" s="1"/>
  <c r="A1587"/>
  <c r="B1586"/>
  <c r="C1586"/>
  <c r="F1643"/>
  <c r="H1644"/>
  <c r="F1259"/>
  <c r="H1260"/>
  <c r="F1099" l="1"/>
  <c r="H1100"/>
  <c r="J1099"/>
  <c r="L1099" s="1"/>
  <c r="I1099"/>
  <c r="K1099" s="1"/>
  <c r="H1590"/>
  <c r="F1589"/>
  <c r="BM799"/>
  <c r="BA800"/>
  <c r="A1644"/>
  <c r="C1643"/>
  <c r="B1643"/>
  <c r="BA1081"/>
  <c r="BM1080"/>
  <c r="F1260"/>
  <c r="H1261"/>
  <c r="F1644"/>
  <c r="H1645"/>
  <c r="A1588"/>
  <c r="B1587"/>
  <c r="C1587"/>
  <c r="J1035"/>
  <c r="L1035" s="1"/>
  <c r="F1035"/>
  <c r="I1035"/>
  <c r="K1035" s="1"/>
  <c r="H1036"/>
  <c r="A1450"/>
  <c r="B1451"/>
  <c r="C1451"/>
  <c r="J962"/>
  <c r="L962" s="1"/>
  <c r="L961"/>
  <c r="J924"/>
  <c r="L925"/>
  <c r="H923"/>
  <c r="F924"/>
  <c r="F1590" l="1"/>
  <c r="H1591"/>
  <c r="I1100"/>
  <c r="K1100" s="1"/>
  <c r="J1100"/>
  <c r="L1100" s="1"/>
  <c r="F1100"/>
  <c r="H1101"/>
  <c r="H922"/>
  <c r="F923"/>
  <c r="J923"/>
  <c r="L924"/>
  <c r="A1449"/>
  <c r="B1450"/>
  <c r="C1450"/>
  <c r="F1645"/>
  <c r="H1646"/>
  <c r="F1261"/>
  <c r="H1262"/>
  <c r="A1645"/>
  <c r="C1644"/>
  <c r="B1644"/>
  <c r="F1036"/>
  <c r="I1036"/>
  <c r="K1036" s="1"/>
  <c r="H1037"/>
  <c r="J1036"/>
  <c r="L1036" s="1"/>
  <c r="A1589"/>
  <c r="B1588"/>
  <c r="C1588"/>
  <c r="BN1080"/>
  <c r="BB1081"/>
  <c r="BC1081" s="1"/>
  <c r="BD1081" s="1"/>
  <c r="BE1081" s="1"/>
  <c r="BF1081" s="1"/>
  <c r="BG1081" s="1"/>
  <c r="BH1081" s="1"/>
  <c r="BI1081" s="1"/>
  <c r="BJ1081" s="1"/>
  <c r="BK1081" s="1"/>
  <c r="BL1081" s="1"/>
  <c r="AZ1082" s="1"/>
  <c r="BN799"/>
  <c r="BB800"/>
  <c r="BC800" s="1"/>
  <c r="BD800" s="1"/>
  <c r="BE800" s="1"/>
  <c r="BF800" s="1"/>
  <c r="BG800" s="1"/>
  <c r="BH800" s="1"/>
  <c r="BI800" s="1"/>
  <c r="BJ800" s="1"/>
  <c r="BK800" s="1"/>
  <c r="BL800" s="1"/>
  <c r="AZ801" s="1"/>
  <c r="F1101" l="1"/>
  <c r="H1102"/>
  <c r="J1101"/>
  <c r="L1101" s="1"/>
  <c r="I1101"/>
  <c r="K1101" s="1"/>
  <c r="F1591"/>
  <c r="H1592"/>
  <c r="BM800"/>
  <c r="BA801"/>
  <c r="BM1081"/>
  <c r="BA1082"/>
  <c r="A1590"/>
  <c r="B1589"/>
  <c r="C1589"/>
  <c r="J1037"/>
  <c r="L1037" s="1"/>
  <c r="F1037"/>
  <c r="I1037"/>
  <c r="K1037" s="1"/>
  <c r="H1038"/>
  <c r="F1262"/>
  <c r="H1263"/>
  <c r="F1646"/>
  <c r="H1647"/>
  <c r="A1448"/>
  <c r="B1449"/>
  <c r="C1449"/>
  <c r="J922"/>
  <c r="L923"/>
  <c r="H921"/>
  <c r="F922"/>
  <c r="A1646"/>
  <c r="C1645"/>
  <c r="B1645"/>
  <c r="F1592" l="1"/>
  <c r="H1593"/>
  <c r="I1102"/>
  <c r="K1102" s="1"/>
  <c r="J1102"/>
  <c r="L1102" s="1"/>
  <c r="F1102"/>
  <c r="H1103"/>
  <c r="A1647"/>
  <c r="C1646"/>
  <c r="B1646"/>
  <c r="H920"/>
  <c r="F921"/>
  <c r="J921"/>
  <c r="L922"/>
  <c r="F1647"/>
  <c r="H1648"/>
  <c r="F1263"/>
  <c r="H1264"/>
  <c r="F1038"/>
  <c r="I1038"/>
  <c r="K1038" s="1"/>
  <c r="H1039"/>
  <c r="J1038"/>
  <c r="L1038" s="1"/>
  <c r="A1591"/>
  <c r="B1590"/>
  <c r="C1590"/>
  <c r="A1447"/>
  <c r="B1448"/>
  <c r="C1448"/>
  <c r="BB1082"/>
  <c r="BC1082" s="1"/>
  <c r="BD1082" s="1"/>
  <c r="BE1082" s="1"/>
  <c r="BF1082" s="1"/>
  <c r="BG1082" s="1"/>
  <c r="BH1082" s="1"/>
  <c r="BI1082" s="1"/>
  <c r="BJ1082" s="1"/>
  <c r="BK1082" s="1"/>
  <c r="BL1082" s="1"/>
  <c r="AZ1083" s="1"/>
  <c r="BN1081"/>
  <c r="BN800"/>
  <c r="BB801"/>
  <c r="BC801" s="1"/>
  <c r="BD801" s="1"/>
  <c r="BE801" s="1"/>
  <c r="BF801" s="1"/>
  <c r="BG801" s="1"/>
  <c r="BH801" s="1"/>
  <c r="BI801" s="1"/>
  <c r="BJ801" s="1"/>
  <c r="BK801" s="1"/>
  <c r="BL801" s="1"/>
  <c r="AZ802" s="1"/>
  <c r="J1103" l="1"/>
  <c r="L1103" s="1"/>
  <c r="I1103"/>
  <c r="K1103" s="1"/>
  <c r="F1103"/>
  <c r="H1104"/>
  <c r="F1593"/>
  <c r="H1594"/>
  <c r="BM801"/>
  <c r="BA802"/>
  <c r="A1446"/>
  <c r="B1447"/>
  <c r="C1447"/>
  <c r="F1264"/>
  <c r="H1265"/>
  <c r="F1648"/>
  <c r="H1649"/>
  <c r="A1648"/>
  <c r="C1647"/>
  <c r="B1647"/>
  <c r="BA1083"/>
  <c r="BM1082"/>
  <c r="A1592"/>
  <c r="B1591"/>
  <c r="C1591"/>
  <c r="J1039"/>
  <c r="L1039" s="1"/>
  <c r="F1039"/>
  <c r="I1039"/>
  <c r="K1039" s="1"/>
  <c r="H1040"/>
  <c r="J920"/>
  <c r="L921"/>
  <c r="H919"/>
  <c r="F920"/>
  <c r="F1594" l="1"/>
  <c r="H1595"/>
  <c r="F1104"/>
  <c r="H1105"/>
  <c r="I1104"/>
  <c r="K1104" s="1"/>
  <c r="J1104"/>
  <c r="L1104" s="1"/>
  <c r="J919"/>
  <c r="L920"/>
  <c r="F1040"/>
  <c r="I1040"/>
  <c r="K1040" s="1"/>
  <c r="H1041"/>
  <c r="J1040"/>
  <c r="L1040" s="1"/>
  <c r="A1593"/>
  <c r="B1592"/>
  <c r="C1592"/>
  <c r="BN1082"/>
  <c r="BB1083"/>
  <c r="BC1083" s="1"/>
  <c r="BD1083" s="1"/>
  <c r="BE1083" s="1"/>
  <c r="BF1083" s="1"/>
  <c r="BG1083" s="1"/>
  <c r="BH1083" s="1"/>
  <c r="BI1083" s="1"/>
  <c r="BJ1083" s="1"/>
  <c r="BK1083" s="1"/>
  <c r="BL1083" s="1"/>
  <c r="AZ1084" s="1"/>
  <c r="F1649"/>
  <c r="H1650"/>
  <c r="F1265"/>
  <c r="H1266"/>
  <c r="A1445"/>
  <c r="B1446"/>
  <c r="C1446"/>
  <c r="H918"/>
  <c r="F919"/>
  <c r="A1649"/>
  <c r="C1648"/>
  <c r="B1648"/>
  <c r="BN801"/>
  <c r="BB802"/>
  <c r="BC802" s="1"/>
  <c r="BD802" s="1"/>
  <c r="BE802" s="1"/>
  <c r="BF802" s="1"/>
  <c r="BG802" s="1"/>
  <c r="BH802" s="1"/>
  <c r="BI802" s="1"/>
  <c r="BJ802" s="1"/>
  <c r="BK802" s="1"/>
  <c r="BL802" s="1"/>
  <c r="AZ803" s="1"/>
  <c r="F1105" l="1"/>
  <c r="H1106"/>
  <c r="J1105"/>
  <c r="L1105" s="1"/>
  <c r="I1105"/>
  <c r="K1105" s="1"/>
  <c r="F1595"/>
  <c r="H1596"/>
  <c r="BM802"/>
  <c r="BA803"/>
  <c r="A1650"/>
  <c r="C1649"/>
  <c r="B1649"/>
  <c r="H917"/>
  <c r="F918"/>
  <c r="F1266"/>
  <c r="H1267"/>
  <c r="F1650"/>
  <c r="H1651"/>
  <c r="BM1083"/>
  <c r="BA1084"/>
  <c r="A1594"/>
  <c r="B1593"/>
  <c r="C1593"/>
  <c r="J1041"/>
  <c r="L1041" s="1"/>
  <c r="F1041"/>
  <c r="I1041"/>
  <c r="K1041" s="1"/>
  <c r="H1042"/>
  <c r="J918"/>
  <c r="L919"/>
  <c r="A1444"/>
  <c r="B1445"/>
  <c r="C1445"/>
  <c r="F1596" l="1"/>
  <c r="H1597"/>
  <c r="I1106"/>
  <c r="K1106" s="1"/>
  <c r="J1106"/>
  <c r="L1106" s="1"/>
  <c r="F1106"/>
  <c r="H1107"/>
  <c r="A1443"/>
  <c r="B1444"/>
  <c r="C1444"/>
  <c r="J917"/>
  <c r="L918"/>
  <c r="BB1084"/>
  <c r="BC1084" s="1"/>
  <c r="BD1084" s="1"/>
  <c r="BE1084" s="1"/>
  <c r="BF1084" s="1"/>
  <c r="BG1084" s="1"/>
  <c r="BH1084" s="1"/>
  <c r="BI1084" s="1"/>
  <c r="BJ1084" s="1"/>
  <c r="BK1084" s="1"/>
  <c r="BL1084" s="1"/>
  <c r="AZ1085" s="1"/>
  <c r="BN1083"/>
  <c r="H1652"/>
  <c r="F1651"/>
  <c r="F1267"/>
  <c r="H1268"/>
  <c r="A1651"/>
  <c r="C1650"/>
  <c r="B1650"/>
  <c r="F1042"/>
  <c r="I1042"/>
  <c r="K1042" s="1"/>
  <c r="H1043"/>
  <c r="J1042"/>
  <c r="L1042" s="1"/>
  <c r="A1595"/>
  <c r="B1594"/>
  <c r="C1594"/>
  <c r="H916"/>
  <c r="F917"/>
  <c r="BN802"/>
  <c r="BB803"/>
  <c r="BC803" s="1"/>
  <c r="BD803" s="1"/>
  <c r="BE803" s="1"/>
  <c r="BF803" s="1"/>
  <c r="BG803" s="1"/>
  <c r="BH803" s="1"/>
  <c r="BI803" s="1"/>
  <c r="BJ803" s="1"/>
  <c r="BK803" s="1"/>
  <c r="BL803" s="1"/>
  <c r="AZ804" s="1"/>
  <c r="F1107" l="1"/>
  <c r="H1108"/>
  <c r="J1107"/>
  <c r="L1107" s="1"/>
  <c r="I1107"/>
  <c r="K1107" s="1"/>
  <c r="F1597"/>
  <c r="H1598"/>
  <c r="BM803"/>
  <c r="BA804"/>
  <c r="A1596"/>
  <c r="B1595"/>
  <c r="C1595"/>
  <c r="J1043"/>
  <c r="L1043" s="1"/>
  <c r="F1043"/>
  <c r="I1043"/>
  <c r="K1043" s="1"/>
  <c r="H1044"/>
  <c r="F1268"/>
  <c r="H1269"/>
  <c r="A1442"/>
  <c r="B1443"/>
  <c r="C1443"/>
  <c r="H915"/>
  <c r="F916"/>
  <c r="A1652"/>
  <c r="C1651"/>
  <c r="B1651"/>
  <c r="H1653"/>
  <c r="F1652"/>
  <c r="BA1085"/>
  <c r="BM1084"/>
  <c r="J916"/>
  <c r="L917"/>
  <c r="F1598" l="1"/>
  <c r="H1599"/>
  <c r="I1108"/>
  <c r="K1108" s="1"/>
  <c r="J1108"/>
  <c r="L1108" s="1"/>
  <c r="F1108"/>
  <c r="H1109"/>
  <c r="J915"/>
  <c r="L916"/>
  <c r="H1654"/>
  <c r="F1653"/>
  <c r="A1653"/>
  <c r="C1652"/>
  <c r="B1652"/>
  <c r="H914"/>
  <c r="F915"/>
  <c r="F1269"/>
  <c r="H1270"/>
  <c r="F1044"/>
  <c r="I1044"/>
  <c r="K1044" s="1"/>
  <c r="H1045"/>
  <c r="J1044"/>
  <c r="L1044" s="1"/>
  <c r="A1597"/>
  <c r="B1596"/>
  <c r="C1596"/>
  <c r="BN1084"/>
  <c r="BB1085"/>
  <c r="BC1085" s="1"/>
  <c r="BD1085" s="1"/>
  <c r="BE1085" s="1"/>
  <c r="BF1085" s="1"/>
  <c r="BG1085" s="1"/>
  <c r="BH1085" s="1"/>
  <c r="BI1085" s="1"/>
  <c r="BJ1085" s="1"/>
  <c r="BK1085" s="1"/>
  <c r="BL1085" s="1"/>
  <c r="AZ1086" s="1"/>
  <c r="A1441"/>
  <c r="B1442"/>
  <c r="C1442"/>
  <c r="BN803"/>
  <c r="BB804"/>
  <c r="BC804" s="1"/>
  <c r="BD804" s="1"/>
  <c r="BE804" s="1"/>
  <c r="BF804" s="1"/>
  <c r="BG804" s="1"/>
  <c r="BH804" s="1"/>
  <c r="BI804" s="1"/>
  <c r="BJ804" s="1"/>
  <c r="BK804" s="1"/>
  <c r="BL804" s="1"/>
  <c r="AZ805" s="1"/>
  <c r="J1109" l="1"/>
  <c r="L1109" s="1"/>
  <c r="I1109"/>
  <c r="K1109" s="1"/>
  <c r="F1109"/>
  <c r="H1110"/>
  <c r="F1599"/>
  <c r="H1600"/>
  <c r="BM804"/>
  <c r="BA805"/>
  <c r="A1440"/>
  <c r="B1441"/>
  <c r="C1441"/>
  <c r="F1270"/>
  <c r="H1271"/>
  <c r="A1654"/>
  <c r="C1653"/>
  <c r="B1653"/>
  <c r="H1655"/>
  <c r="F1654"/>
  <c r="J914"/>
  <c r="L915"/>
  <c r="BM1085"/>
  <c r="BA1086"/>
  <c r="A1598"/>
  <c r="B1597"/>
  <c r="C1597"/>
  <c r="J1045"/>
  <c r="L1045" s="1"/>
  <c r="H1046"/>
  <c r="F1045"/>
  <c r="I1045"/>
  <c r="K1045" s="1"/>
  <c r="H913"/>
  <c r="F914"/>
  <c r="F1600" l="1"/>
  <c r="H1601"/>
  <c r="F1110"/>
  <c r="H1111"/>
  <c r="I1110"/>
  <c r="K1110" s="1"/>
  <c r="J1110"/>
  <c r="L1110" s="1"/>
  <c r="J1046"/>
  <c r="L1046" s="1"/>
  <c r="H1047"/>
  <c r="F1046"/>
  <c r="I1046"/>
  <c r="K1046" s="1"/>
  <c r="A1599"/>
  <c r="B1598"/>
  <c r="C1598"/>
  <c r="J913"/>
  <c r="L914"/>
  <c r="H1656"/>
  <c r="F1655"/>
  <c r="F1271"/>
  <c r="H1272"/>
  <c r="A1439"/>
  <c r="B1440"/>
  <c r="C1440"/>
  <c r="H912"/>
  <c r="F913"/>
  <c r="BN1085"/>
  <c r="BB1086"/>
  <c r="BC1086" s="1"/>
  <c r="BD1086" s="1"/>
  <c r="BE1086" s="1"/>
  <c r="BF1086" s="1"/>
  <c r="BG1086" s="1"/>
  <c r="BH1086" s="1"/>
  <c r="BI1086" s="1"/>
  <c r="BJ1086" s="1"/>
  <c r="BK1086" s="1"/>
  <c r="BL1086" s="1"/>
  <c r="AZ1087" s="1"/>
  <c r="A1655"/>
  <c r="C1654"/>
  <c r="B1654"/>
  <c r="BN804"/>
  <c r="BB805"/>
  <c r="BC805" s="1"/>
  <c r="BD805" s="1"/>
  <c r="BE805" s="1"/>
  <c r="BF805" s="1"/>
  <c r="BG805" s="1"/>
  <c r="BH805" s="1"/>
  <c r="BI805" s="1"/>
  <c r="BJ805" s="1"/>
  <c r="BK805" s="1"/>
  <c r="BL805" s="1"/>
  <c r="AZ806" s="1"/>
  <c r="J1111" l="1"/>
  <c r="L1111" s="1"/>
  <c r="F1111"/>
  <c r="H1112"/>
  <c r="I1111"/>
  <c r="K1111" s="1"/>
  <c r="F1601"/>
  <c r="H1602"/>
  <c r="BM805"/>
  <c r="BA806"/>
  <c r="A1656"/>
  <c r="C1655"/>
  <c r="B1655"/>
  <c r="H911"/>
  <c r="F912"/>
  <c r="F1272"/>
  <c r="H1273"/>
  <c r="A1600"/>
  <c r="B1599"/>
  <c r="C1599"/>
  <c r="BM1086"/>
  <c r="BA1087"/>
  <c r="A1438"/>
  <c r="B1439"/>
  <c r="C1439"/>
  <c r="H1657"/>
  <c r="F1656"/>
  <c r="J912"/>
  <c r="L913"/>
  <c r="AS1034"/>
  <c r="AS1035" s="1"/>
  <c r="AS1036" s="1"/>
  <c r="AS1037" s="1"/>
  <c r="AS1038" s="1"/>
  <c r="AS1039" s="1"/>
  <c r="AS1040" s="1"/>
  <c r="AS1041" s="1"/>
  <c r="AS1042" s="1"/>
  <c r="AS1043" s="1"/>
  <c r="AS1044" s="1"/>
  <c r="AS1045" s="1"/>
  <c r="AS1046" s="1"/>
  <c r="AS1047" s="1"/>
  <c r="AS1048" s="1"/>
  <c r="AS1049" s="1"/>
  <c r="AS1050" s="1"/>
  <c r="AS1051" s="1"/>
  <c r="AS1052" s="1"/>
  <c r="AS1053" s="1"/>
  <c r="AS1054" s="1"/>
  <c r="AS1055" s="1"/>
  <c r="AS1056" s="1"/>
  <c r="AS1057" s="1"/>
  <c r="AS1058" s="1"/>
  <c r="AS1059" s="1"/>
  <c r="AS1060" s="1"/>
  <c r="AS1061" s="1"/>
  <c r="AS1062" s="1"/>
  <c r="AS1063" s="1"/>
  <c r="AS1064" s="1"/>
  <c r="AS1065" s="1"/>
  <c r="AS1066" s="1"/>
  <c r="AS1067" s="1"/>
  <c r="AS1068" s="1"/>
  <c r="AS1069" s="1"/>
  <c r="AS1070" s="1"/>
  <c r="AS1071" s="1"/>
  <c r="AS1072" s="1"/>
  <c r="AS1073" s="1"/>
  <c r="AS1074" s="1"/>
  <c r="AS1075" s="1"/>
  <c r="AS1076" s="1"/>
  <c r="AS1077" s="1"/>
  <c r="AS1078" s="1"/>
  <c r="AS1079" s="1"/>
  <c r="AS1080" s="1"/>
  <c r="AS1081" s="1"/>
  <c r="AS1082" s="1"/>
  <c r="AS1083" s="1"/>
  <c r="AS1084" s="1"/>
  <c r="AS1085" s="1"/>
  <c r="AS1086" s="1"/>
  <c r="AS1087" s="1"/>
  <c r="AS1088" s="1"/>
  <c r="AS1089" s="1"/>
  <c r="AS1090" s="1"/>
  <c r="AS1091" s="1"/>
  <c r="AS1092" s="1"/>
  <c r="AS1093" s="1"/>
  <c r="AS1094" s="1"/>
  <c r="AS1095" s="1"/>
  <c r="AS1096" s="1"/>
  <c r="J1047"/>
  <c r="L1047" s="1"/>
  <c r="AM1047"/>
  <c r="AO1047"/>
  <c r="AR1040" s="1"/>
  <c r="AR1047" s="1"/>
  <c r="AR1054" s="1"/>
  <c r="AR1061" s="1"/>
  <c r="AR1068" s="1"/>
  <c r="AR1075" s="1"/>
  <c r="AR1082" s="1"/>
  <c r="AR1089" s="1"/>
  <c r="AR1096" s="1"/>
  <c r="AJ1051"/>
  <c r="F1047"/>
  <c r="I1047"/>
  <c r="K1047" s="1"/>
  <c r="AN1047"/>
  <c r="AJ1058"/>
  <c r="AJ1065" s="1"/>
  <c r="AJ1072" s="1"/>
  <c r="AJ1079" s="1"/>
  <c r="AJ1086" s="1"/>
  <c r="AJ1093" s="1"/>
  <c r="AJ1191"/>
  <c r="AJ1198"/>
  <c r="AJ1366"/>
  <c r="AJ1373"/>
  <c r="AJ1380"/>
  <c r="AJ1387" s="1"/>
  <c r="AJ1394" s="1"/>
  <c r="AJ1401" s="1"/>
  <c r="AJ1408" s="1"/>
  <c r="AJ1415" s="1"/>
  <c r="AJ1422" s="1"/>
  <c r="AJ1429" s="1"/>
  <c r="AJ1436" s="1"/>
  <c r="AJ1464"/>
  <c r="AJ1345"/>
  <c r="AJ1443"/>
  <c r="AJ1450"/>
  <c r="AJ1457"/>
  <c r="AJ1485"/>
  <c r="AJ1492"/>
  <c r="AJ1499"/>
  <c r="AJ1506"/>
  <c r="AJ1471"/>
  <c r="AJ1478"/>
  <c r="AJ1513"/>
  <c r="AJ1520" s="1"/>
  <c r="AJ1527" s="1"/>
  <c r="AJ1534" s="1"/>
  <c r="AJ1540" s="1"/>
  <c r="AJ1547" s="1"/>
  <c r="AQ1040"/>
  <c r="AQ1041" s="1"/>
  <c r="AQ1042" s="1"/>
  <c r="AQ1043" s="1"/>
  <c r="AQ1044" s="1"/>
  <c r="AQ1045" s="1"/>
  <c r="AQ1046" s="1"/>
  <c r="AQ1047" s="1"/>
  <c r="AQ1048" s="1"/>
  <c r="AQ1049" s="1"/>
  <c r="AQ1050" s="1"/>
  <c r="AQ1051" s="1"/>
  <c r="AQ1052" s="1"/>
  <c r="AQ1053" s="1"/>
  <c r="AQ1054" s="1"/>
  <c r="AQ1055" s="1"/>
  <c r="AQ1056" s="1"/>
  <c r="AQ1057" s="1"/>
  <c r="AQ1058" s="1"/>
  <c r="AQ1059" s="1"/>
  <c r="AQ1060" s="1"/>
  <c r="AQ1061" s="1"/>
  <c r="AQ1062" s="1"/>
  <c r="AQ1063" s="1"/>
  <c r="AQ1064" s="1"/>
  <c r="AQ1065" s="1"/>
  <c r="AQ1066" s="1"/>
  <c r="AQ1067" s="1"/>
  <c r="AQ1068" s="1"/>
  <c r="AQ1069" s="1"/>
  <c r="AQ1070" s="1"/>
  <c r="AQ1071" s="1"/>
  <c r="AQ1072" s="1"/>
  <c r="AQ1073" s="1"/>
  <c r="AQ1074" s="1"/>
  <c r="AQ1075" s="1"/>
  <c r="AQ1076" s="1"/>
  <c r="AQ1077" s="1"/>
  <c r="AQ1078" s="1"/>
  <c r="AQ1079" s="1"/>
  <c r="AQ1080" s="1"/>
  <c r="AQ1081" s="1"/>
  <c r="AQ1082" s="1"/>
  <c r="AQ1083" s="1"/>
  <c r="AQ1084" s="1"/>
  <c r="AQ1085" s="1"/>
  <c r="AQ1086" s="1"/>
  <c r="AQ1087" s="1"/>
  <c r="AQ1088" s="1"/>
  <c r="AQ1089" s="1"/>
  <c r="AQ1090" s="1"/>
  <c r="AQ1091" s="1"/>
  <c r="AQ1092" s="1"/>
  <c r="AQ1093" s="1"/>
  <c r="AQ1094" s="1"/>
  <c r="AQ1095" s="1"/>
  <c r="AQ1096" s="1"/>
  <c r="AK1047"/>
  <c r="I1112" l="1"/>
  <c r="K1112" s="1"/>
  <c r="J1112"/>
  <c r="L1112" s="1"/>
  <c r="F1112"/>
  <c r="H1113"/>
  <c r="F1602"/>
  <c r="H1603"/>
  <c r="AR1103"/>
  <c r="AR1110" s="1"/>
  <c r="AR1117" s="1"/>
  <c r="AR1124" s="1"/>
  <c r="AR1131" s="1"/>
  <c r="AR1138" s="1"/>
  <c r="AR1145" s="1"/>
  <c r="AR1152" s="1"/>
  <c r="AR1159" s="1"/>
  <c r="AR1166" s="1"/>
  <c r="AR1173" s="1"/>
  <c r="AR1180" s="1"/>
  <c r="AR1187"/>
  <c r="AR1194" s="1"/>
  <c r="AR1201" s="1"/>
  <c r="AR1348" s="1"/>
  <c r="AR1355" s="1"/>
  <c r="AR1362" s="1"/>
  <c r="AR1369" s="1"/>
  <c r="AR1376" s="1"/>
  <c r="AR1383" s="1"/>
  <c r="A1437"/>
  <c r="B1438"/>
  <c r="C1438"/>
  <c r="F1273"/>
  <c r="H1274"/>
  <c r="A1657"/>
  <c r="C1656"/>
  <c r="B1656"/>
  <c r="AQ1097"/>
  <c r="AQ1098" s="1"/>
  <c r="AQ1099" s="1"/>
  <c r="AQ1100" s="1"/>
  <c r="AQ1101" s="1"/>
  <c r="AQ1102" s="1"/>
  <c r="AQ1103" s="1"/>
  <c r="AQ1104" s="1"/>
  <c r="AQ1105" s="1"/>
  <c r="AQ1106" s="1"/>
  <c r="AQ1107" s="1"/>
  <c r="AQ1108" s="1"/>
  <c r="AQ1109" s="1"/>
  <c r="AQ1110" s="1"/>
  <c r="AQ1111" s="1"/>
  <c r="AQ1112" s="1"/>
  <c r="AQ1113" s="1"/>
  <c r="AQ1114" s="1"/>
  <c r="AQ1115" s="1"/>
  <c r="AQ1116" s="1"/>
  <c r="AQ1117" s="1"/>
  <c r="AQ1118" s="1"/>
  <c r="AQ1119" s="1"/>
  <c r="AQ1120" s="1"/>
  <c r="AQ1121" s="1"/>
  <c r="AQ1122" s="1"/>
  <c r="AQ1123" s="1"/>
  <c r="AQ1124" s="1"/>
  <c r="AQ1125" s="1"/>
  <c r="AQ1126" s="1"/>
  <c r="AQ1127" s="1"/>
  <c r="AQ1128" s="1"/>
  <c r="AQ1129" s="1"/>
  <c r="AQ1130" s="1"/>
  <c r="AQ1131" s="1"/>
  <c r="AQ1132" s="1"/>
  <c r="AQ1133" s="1"/>
  <c r="AQ1134" s="1"/>
  <c r="AQ1135" s="1"/>
  <c r="AQ1136" s="1"/>
  <c r="AQ1137" s="1"/>
  <c r="AQ1138" s="1"/>
  <c r="AQ1139" s="1"/>
  <c r="AQ1140" s="1"/>
  <c r="AQ1141" s="1"/>
  <c r="AQ1142" s="1"/>
  <c r="AQ1143" s="1"/>
  <c r="AQ1144" s="1"/>
  <c r="AQ1145" s="1"/>
  <c r="AQ1146" s="1"/>
  <c r="AQ1147" s="1"/>
  <c r="AQ1148" s="1"/>
  <c r="AQ1149" s="1"/>
  <c r="AQ1150" s="1"/>
  <c r="AQ1151" s="1"/>
  <c r="AQ1152" s="1"/>
  <c r="AQ1153" s="1"/>
  <c r="AQ1154" s="1"/>
  <c r="AQ1155" s="1"/>
  <c r="AQ1156" s="1"/>
  <c r="AQ1157" s="1"/>
  <c r="AQ1158" s="1"/>
  <c r="AQ1159" s="1"/>
  <c r="AQ1160" s="1"/>
  <c r="AQ1161" s="1"/>
  <c r="AQ1162" s="1"/>
  <c r="AQ1163" s="1"/>
  <c r="AQ1164" s="1"/>
  <c r="AQ1165" s="1"/>
  <c r="AQ1166" s="1"/>
  <c r="AQ1167" s="1"/>
  <c r="AQ1168" s="1"/>
  <c r="AQ1169" s="1"/>
  <c r="AQ1170" s="1"/>
  <c r="AQ1171" s="1"/>
  <c r="AQ1172" s="1"/>
  <c r="AQ1173" s="1"/>
  <c r="AQ1174" s="1"/>
  <c r="AQ1175" s="1"/>
  <c r="AQ1176" s="1"/>
  <c r="AQ1177" s="1"/>
  <c r="AQ1178" s="1"/>
  <c r="AQ1179" s="1"/>
  <c r="AQ1180" s="1"/>
  <c r="AQ1181" s="1"/>
  <c r="AQ1182" s="1"/>
  <c r="AQ1183" s="1"/>
  <c r="AQ1184" s="1"/>
  <c r="AQ1185" s="1"/>
  <c r="AQ1186" s="1"/>
  <c r="AQ1187"/>
  <c r="AQ1188" s="1"/>
  <c r="AQ1189" s="1"/>
  <c r="AQ1190" s="1"/>
  <c r="AQ1191" s="1"/>
  <c r="AQ1192" s="1"/>
  <c r="AQ1193" s="1"/>
  <c r="AQ1194" s="1"/>
  <c r="AQ1195" s="1"/>
  <c r="AQ1196" s="1"/>
  <c r="AQ1197" s="1"/>
  <c r="AQ1198" s="1"/>
  <c r="AQ1199" s="1"/>
  <c r="AQ1200" s="1"/>
  <c r="AQ1201" s="1"/>
  <c r="AQ1202" s="1"/>
  <c r="AQ1203" s="1"/>
  <c r="AQ1204" s="1"/>
  <c r="AS1097"/>
  <c r="AS1098" s="1"/>
  <c r="AS1099" s="1"/>
  <c r="AS1100" s="1"/>
  <c r="AS1101" s="1"/>
  <c r="AS1102" s="1"/>
  <c r="AS1103" s="1"/>
  <c r="AS1104" s="1"/>
  <c r="AS1105" s="1"/>
  <c r="AS1106" s="1"/>
  <c r="AS1107" s="1"/>
  <c r="AS1108" s="1"/>
  <c r="AS1109" s="1"/>
  <c r="AS1110" s="1"/>
  <c r="AS1111" s="1"/>
  <c r="AS1112" s="1"/>
  <c r="AS1113" s="1"/>
  <c r="AS1114" s="1"/>
  <c r="AS1115" s="1"/>
  <c r="AS1116" s="1"/>
  <c r="AS1117" s="1"/>
  <c r="AS1118" s="1"/>
  <c r="AS1119" s="1"/>
  <c r="AS1120" s="1"/>
  <c r="AS1121" s="1"/>
  <c r="AS1122" s="1"/>
  <c r="AS1123" s="1"/>
  <c r="AS1124" s="1"/>
  <c r="AS1125" s="1"/>
  <c r="AS1126" s="1"/>
  <c r="AS1127" s="1"/>
  <c r="AS1128" s="1"/>
  <c r="AS1129" s="1"/>
  <c r="AS1130" s="1"/>
  <c r="AS1131" s="1"/>
  <c r="AS1132" s="1"/>
  <c r="AS1133" s="1"/>
  <c r="AS1134" s="1"/>
  <c r="AS1135" s="1"/>
  <c r="AS1136" s="1"/>
  <c r="AS1137" s="1"/>
  <c r="AS1138" s="1"/>
  <c r="AS1139" s="1"/>
  <c r="AS1140" s="1"/>
  <c r="AS1141" s="1"/>
  <c r="AS1142" s="1"/>
  <c r="AS1143" s="1"/>
  <c r="AS1144" s="1"/>
  <c r="AS1145" s="1"/>
  <c r="AS1146" s="1"/>
  <c r="AS1147" s="1"/>
  <c r="AS1148" s="1"/>
  <c r="AS1149" s="1"/>
  <c r="AS1150" s="1"/>
  <c r="AS1151" s="1"/>
  <c r="AS1152" s="1"/>
  <c r="AS1153" s="1"/>
  <c r="AS1154" s="1"/>
  <c r="AS1155" s="1"/>
  <c r="AS1156" s="1"/>
  <c r="AS1157" s="1"/>
  <c r="AS1158" s="1"/>
  <c r="AS1159" s="1"/>
  <c r="AS1160" s="1"/>
  <c r="AS1161" s="1"/>
  <c r="AS1162" s="1"/>
  <c r="AS1163" s="1"/>
  <c r="AS1164" s="1"/>
  <c r="AS1165" s="1"/>
  <c r="AS1166" s="1"/>
  <c r="AS1167" s="1"/>
  <c r="AS1168" s="1"/>
  <c r="AS1169" s="1"/>
  <c r="AS1170" s="1"/>
  <c r="AS1171" s="1"/>
  <c r="AS1172" s="1"/>
  <c r="AS1173" s="1"/>
  <c r="AS1174" s="1"/>
  <c r="AS1175" s="1"/>
  <c r="AS1176" s="1"/>
  <c r="AS1177" s="1"/>
  <c r="AS1178" s="1"/>
  <c r="AS1179" s="1"/>
  <c r="AS1180" s="1"/>
  <c r="AS1181" s="1"/>
  <c r="AS1182" s="1"/>
  <c r="AS1183" s="1"/>
  <c r="AS1184" s="1"/>
  <c r="AS1185" s="1"/>
  <c r="AS1186" s="1"/>
  <c r="AS1187"/>
  <c r="AS1188" s="1"/>
  <c r="AS1189" s="1"/>
  <c r="AS1190" s="1"/>
  <c r="AS1191" s="1"/>
  <c r="AS1192" s="1"/>
  <c r="AS1193" s="1"/>
  <c r="AS1194" s="1"/>
  <c r="AS1195" s="1"/>
  <c r="AS1196" s="1"/>
  <c r="AS1197" s="1"/>
  <c r="AS1198" s="1"/>
  <c r="AS1199" s="1"/>
  <c r="AS1200" s="1"/>
  <c r="AS1201" s="1"/>
  <c r="AS1202" s="1"/>
  <c r="AS1203" s="1"/>
  <c r="AS1204" s="1"/>
  <c r="AS1345" s="1"/>
  <c r="AS1346" s="1"/>
  <c r="AS1347" s="1"/>
  <c r="AS1348" s="1"/>
  <c r="AS1349" s="1"/>
  <c r="AS1350" s="1"/>
  <c r="AS1351" s="1"/>
  <c r="AS1352" s="1"/>
  <c r="AS1353" s="1"/>
  <c r="AS1354" s="1"/>
  <c r="AS1355" s="1"/>
  <c r="AS1356" s="1"/>
  <c r="AS1357" s="1"/>
  <c r="AS1358" s="1"/>
  <c r="AS1359" s="1"/>
  <c r="AS1360" s="1"/>
  <c r="AS1361" s="1"/>
  <c r="AS1362" s="1"/>
  <c r="AS1363" s="1"/>
  <c r="AS1364" s="1"/>
  <c r="AS1365" s="1"/>
  <c r="AS1366" s="1"/>
  <c r="AS1367" s="1"/>
  <c r="AS1368" s="1"/>
  <c r="AS1369" s="1"/>
  <c r="AS1370" s="1"/>
  <c r="AS1371" s="1"/>
  <c r="AS1372" s="1"/>
  <c r="AS1373" s="1"/>
  <c r="AS1374" s="1"/>
  <c r="AS1375" s="1"/>
  <c r="AS1376" s="1"/>
  <c r="AS1377" s="1"/>
  <c r="AS1378" s="1"/>
  <c r="AS1379" s="1"/>
  <c r="AS1380" s="1"/>
  <c r="AS1381" s="1"/>
  <c r="AS1382" s="1"/>
  <c r="AS1383" s="1"/>
  <c r="AS1384" s="1"/>
  <c r="AS1385" s="1"/>
  <c r="AS1386" s="1"/>
  <c r="AS1387" s="1"/>
  <c r="J911"/>
  <c r="L912"/>
  <c r="H1658"/>
  <c r="F1657"/>
  <c r="BB1087"/>
  <c r="BC1087" s="1"/>
  <c r="BD1087" s="1"/>
  <c r="BE1087" s="1"/>
  <c r="BF1087" s="1"/>
  <c r="BG1087" s="1"/>
  <c r="BH1087" s="1"/>
  <c r="BI1087" s="1"/>
  <c r="BJ1087" s="1"/>
  <c r="BK1087" s="1"/>
  <c r="BL1087" s="1"/>
  <c r="AZ1088" s="1"/>
  <c r="BN1086"/>
  <c r="A1601"/>
  <c r="B1600"/>
  <c r="C1600"/>
  <c r="H910"/>
  <c r="F911"/>
  <c r="BN805"/>
  <c r="BB806"/>
  <c r="BC806" s="1"/>
  <c r="BD806" s="1"/>
  <c r="BE806" s="1"/>
  <c r="BF806" s="1"/>
  <c r="BG806" s="1"/>
  <c r="BH806" s="1"/>
  <c r="BI806" s="1"/>
  <c r="BJ806" s="1"/>
  <c r="BK806" s="1"/>
  <c r="BL806" s="1"/>
  <c r="AZ807" s="1"/>
  <c r="F1603" l="1"/>
  <c r="H1604"/>
  <c r="F1113"/>
  <c r="H1114"/>
  <c r="J1113"/>
  <c r="L1113" s="1"/>
  <c r="I1113"/>
  <c r="K1113" s="1"/>
  <c r="BM806"/>
  <c r="BA807"/>
  <c r="A1602"/>
  <c r="B1601"/>
  <c r="C1601"/>
  <c r="BA1088"/>
  <c r="BM1087"/>
  <c r="H1659"/>
  <c r="F1658"/>
  <c r="J910"/>
  <c r="L911"/>
  <c r="F1274"/>
  <c r="H1275"/>
  <c r="A1436"/>
  <c r="B1437"/>
  <c r="C1437"/>
  <c r="H909"/>
  <c r="F910"/>
  <c r="AS1443"/>
  <c r="AS1444" s="1"/>
  <c r="AS1445" s="1"/>
  <c r="AS1446" s="1"/>
  <c r="AS1447" s="1"/>
  <c r="AS1448" s="1"/>
  <c r="AS1449" s="1"/>
  <c r="AS1450" s="1"/>
  <c r="AS1451" s="1"/>
  <c r="AS1452" s="1"/>
  <c r="AS1453" s="1"/>
  <c r="AS1454" s="1"/>
  <c r="AS1455" s="1"/>
  <c r="AS1456" s="1"/>
  <c r="AS1457" s="1"/>
  <c r="AS1458" s="1"/>
  <c r="AS1459" s="1"/>
  <c r="AS1460" s="1"/>
  <c r="AS1461" s="1"/>
  <c r="AS1462" s="1"/>
  <c r="AS1463" s="1"/>
  <c r="AS1464" s="1"/>
  <c r="AS1465" s="1"/>
  <c r="AS1466" s="1"/>
  <c r="AS1467" s="1"/>
  <c r="AS1468" s="1"/>
  <c r="AS1469" s="1"/>
  <c r="AS1470" s="1"/>
  <c r="AS1471" s="1"/>
  <c r="AS1472" s="1"/>
  <c r="AS1473" s="1"/>
  <c r="AS1474" s="1"/>
  <c r="AS1475" s="1"/>
  <c r="AS1476" s="1"/>
  <c r="AS1477" s="1"/>
  <c r="AS1478" s="1"/>
  <c r="AS1479" s="1"/>
  <c r="AS1480" s="1"/>
  <c r="AS1481" s="1"/>
  <c r="AS1482" s="1"/>
  <c r="AS1483" s="1"/>
  <c r="AS1484" s="1"/>
  <c r="AS1485" s="1"/>
  <c r="AS1486" s="1"/>
  <c r="AS1487" s="1"/>
  <c r="AS1488" s="1"/>
  <c r="AS1489" s="1"/>
  <c r="AS1490" s="1"/>
  <c r="AS1491" s="1"/>
  <c r="AS1492" s="1"/>
  <c r="AS1493" s="1"/>
  <c r="AS1494" s="1"/>
  <c r="AS1495" s="1"/>
  <c r="AS1496" s="1"/>
  <c r="AS1497" s="1"/>
  <c r="AS1498" s="1"/>
  <c r="AS1499" s="1"/>
  <c r="AS1500" s="1"/>
  <c r="AS1501" s="1"/>
  <c r="AS1502" s="1"/>
  <c r="AS1503" s="1"/>
  <c r="AS1504" s="1"/>
  <c r="AS1505" s="1"/>
  <c r="AS1506" s="1"/>
  <c r="AS1507" s="1"/>
  <c r="AS1508" s="1"/>
  <c r="AS1509" s="1"/>
  <c r="AS1510" s="1"/>
  <c r="AS1511" s="1"/>
  <c r="AS1512" s="1"/>
  <c r="AS1513" s="1"/>
  <c r="AS1514" s="1"/>
  <c r="AS1515" s="1"/>
  <c r="AS1516" s="1"/>
  <c r="AS1517" s="1"/>
  <c r="AS1518" s="1"/>
  <c r="AS1519" s="1"/>
  <c r="AS1520" s="1"/>
  <c r="AS1521" s="1"/>
  <c r="AS1522" s="1"/>
  <c r="AS1523" s="1"/>
  <c r="AS1524" s="1"/>
  <c r="AS1525" s="1"/>
  <c r="AS1526" s="1"/>
  <c r="AS1527" s="1"/>
  <c r="AS1528" s="1"/>
  <c r="AS1529" s="1"/>
  <c r="AS1530" s="1"/>
  <c r="AS1531" s="1"/>
  <c r="AS1532" s="1"/>
  <c r="AS1533" s="1"/>
  <c r="AS1534" s="1"/>
  <c r="AS1535" s="1"/>
  <c r="AS1536" s="1"/>
  <c r="AS1537" s="1"/>
  <c r="AS1538" s="1"/>
  <c r="AS1539" s="1"/>
  <c r="AS1388"/>
  <c r="AS1389" s="1"/>
  <c r="AS1390" s="1"/>
  <c r="AS1391" s="1"/>
  <c r="AS1392" s="1"/>
  <c r="AS1393" s="1"/>
  <c r="AS1394" s="1"/>
  <c r="AS1395" s="1"/>
  <c r="AS1396" s="1"/>
  <c r="AS1397" s="1"/>
  <c r="AS1398" s="1"/>
  <c r="AS1399" s="1"/>
  <c r="AS1400" s="1"/>
  <c r="AS1401" s="1"/>
  <c r="AS1402" s="1"/>
  <c r="AS1403" s="1"/>
  <c r="AS1404" s="1"/>
  <c r="AS1405" s="1"/>
  <c r="AS1406" s="1"/>
  <c r="AS1407" s="1"/>
  <c r="AS1408" s="1"/>
  <c r="AS1409" s="1"/>
  <c r="AS1410" s="1"/>
  <c r="AS1411" s="1"/>
  <c r="AS1412" s="1"/>
  <c r="AS1413" s="1"/>
  <c r="AS1414" s="1"/>
  <c r="AS1415" s="1"/>
  <c r="AS1416" s="1"/>
  <c r="AS1417" s="1"/>
  <c r="AS1418" s="1"/>
  <c r="AS1419" s="1"/>
  <c r="AS1420" s="1"/>
  <c r="AS1421" s="1"/>
  <c r="AS1422" s="1"/>
  <c r="AS1423" s="1"/>
  <c r="AS1424" s="1"/>
  <c r="AS1425" s="1"/>
  <c r="AS1426" s="1"/>
  <c r="AS1427" s="1"/>
  <c r="AS1428" s="1"/>
  <c r="AS1429" s="1"/>
  <c r="AS1430" s="1"/>
  <c r="AS1431" s="1"/>
  <c r="AS1432" s="1"/>
  <c r="AS1433" s="1"/>
  <c r="AS1434" s="1"/>
  <c r="AS1435" s="1"/>
  <c r="AS1436" s="1"/>
  <c r="AS1437" s="1"/>
  <c r="AS1438" s="1"/>
  <c r="AS1439" s="1"/>
  <c r="AS1440" s="1"/>
  <c r="AS1441" s="1"/>
  <c r="AS1442" s="1"/>
  <c r="AQ1205"/>
  <c r="AQ1206" s="1"/>
  <c r="AQ1207" s="1"/>
  <c r="AQ1208" s="1"/>
  <c r="AQ1209" s="1"/>
  <c r="AQ1210" s="1"/>
  <c r="AQ1211" s="1"/>
  <c r="AQ1212" s="1"/>
  <c r="AQ1213" s="1"/>
  <c r="AQ1214" s="1"/>
  <c r="AQ1215" s="1"/>
  <c r="AQ1216" s="1"/>
  <c r="AQ1217" s="1"/>
  <c r="AQ1218" s="1"/>
  <c r="AQ1219" s="1"/>
  <c r="AQ1220" s="1"/>
  <c r="AQ1221" s="1"/>
  <c r="AQ1222" s="1"/>
  <c r="AQ1223" s="1"/>
  <c r="AQ1224" s="1"/>
  <c r="AQ1225" s="1"/>
  <c r="AQ1226" s="1"/>
  <c r="AQ1227" s="1"/>
  <c r="AQ1228" s="1"/>
  <c r="AQ1229" s="1"/>
  <c r="AQ1230" s="1"/>
  <c r="AQ1231" s="1"/>
  <c r="AQ1232" s="1"/>
  <c r="AQ1233" s="1"/>
  <c r="AQ1234" s="1"/>
  <c r="AQ1235" s="1"/>
  <c r="AQ1236" s="1"/>
  <c r="AQ1237" s="1"/>
  <c r="AQ1238" s="1"/>
  <c r="AQ1239" s="1"/>
  <c r="AQ1240" s="1"/>
  <c r="AQ1241" s="1"/>
  <c r="AQ1242" s="1"/>
  <c r="AQ1243" s="1"/>
  <c r="AQ1244" s="1"/>
  <c r="AQ1245" s="1"/>
  <c r="AQ1246" s="1"/>
  <c r="AQ1247" s="1"/>
  <c r="AQ1248" s="1"/>
  <c r="AQ1249" s="1"/>
  <c r="AQ1250" s="1"/>
  <c r="AQ1251" s="1"/>
  <c r="AQ1252" s="1"/>
  <c r="AQ1253" s="1"/>
  <c r="AQ1254" s="1"/>
  <c r="AQ1255" s="1"/>
  <c r="AQ1256" s="1"/>
  <c r="AQ1257" s="1"/>
  <c r="AQ1258" s="1"/>
  <c r="AQ1259" s="1"/>
  <c r="AQ1260" s="1"/>
  <c r="AQ1261" s="1"/>
  <c r="AQ1262" s="1"/>
  <c r="AQ1263" s="1"/>
  <c r="AQ1264" s="1"/>
  <c r="AQ1265" s="1"/>
  <c r="AQ1266" s="1"/>
  <c r="AQ1267" s="1"/>
  <c r="AQ1268" s="1"/>
  <c r="AQ1269" s="1"/>
  <c r="AQ1270" s="1"/>
  <c r="AQ1271" s="1"/>
  <c r="AQ1272" s="1"/>
  <c r="AQ1273" s="1"/>
  <c r="AQ1274" s="1"/>
  <c r="AQ1275" s="1"/>
  <c r="AQ1276" s="1"/>
  <c r="AQ1277" s="1"/>
  <c r="AQ1278" s="1"/>
  <c r="AQ1279" s="1"/>
  <c r="AQ1280" s="1"/>
  <c r="AQ1281" s="1"/>
  <c r="AQ1282" s="1"/>
  <c r="AQ1283" s="1"/>
  <c r="AQ1284" s="1"/>
  <c r="AQ1285" s="1"/>
  <c r="AQ1286" s="1"/>
  <c r="AQ1287" s="1"/>
  <c r="AQ1288" s="1"/>
  <c r="AQ1289" s="1"/>
  <c r="AQ1290" s="1"/>
  <c r="AQ1291" s="1"/>
  <c r="AQ1292" s="1"/>
  <c r="AQ1293" s="1"/>
  <c r="AQ1294" s="1"/>
  <c r="AQ1295" s="1"/>
  <c r="AQ1296" s="1"/>
  <c r="AQ1297" s="1"/>
  <c r="AQ1298" s="1"/>
  <c r="AQ1299" s="1"/>
  <c r="AQ1300" s="1"/>
  <c r="AQ1301" s="1"/>
  <c r="AQ1302" s="1"/>
  <c r="AQ1303" s="1"/>
  <c r="AQ1304" s="1"/>
  <c r="AQ1305" s="1"/>
  <c r="AQ1306" s="1"/>
  <c r="AQ1307" s="1"/>
  <c r="AQ1308" s="1"/>
  <c r="AQ1309" s="1"/>
  <c r="AQ1310" s="1"/>
  <c r="AQ1311" s="1"/>
  <c r="AQ1312" s="1"/>
  <c r="AQ1313" s="1"/>
  <c r="AQ1314" s="1"/>
  <c r="AQ1315" s="1"/>
  <c r="AQ1316" s="1"/>
  <c r="AQ1317" s="1"/>
  <c r="AQ1318" s="1"/>
  <c r="AQ1319" s="1"/>
  <c r="AQ1320" s="1"/>
  <c r="AQ1321" s="1"/>
  <c r="AQ1322" s="1"/>
  <c r="AQ1323" s="1"/>
  <c r="AQ1324" s="1"/>
  <c r="AQ1325" s="1"/>
  <c r="AQ1326" s="1"/>
  <c r="AQ1327" s="1"/>
  <c r="AQ1328" s="1"/>
  <c r="AQ1329" s="1"/>
  <c r="AQ1330" s="1"/>
  <c r="AQ1331" s="1"/>
  <c r="AQ1332" s="1"/>
  <c r="AQ1333" s="1"/>
  <c r="AQ1334" s="1"/>
  <c r="AQ1335" s="1"/>
  <c r="AQ1336" s="1"/>
  <c r="AQ1337" s="1"/>
  <c r="AQ1338" s="1"/>
  <c r="AQ1339" s="1"/>
  <c r="AQ1340" s="1"/>
  <c r="AQ1341" s="1"/>
  <c r="AQ1342" s="1"/>
  <c r="AQ1343" s="1"/>
  <c r="AQ1344" s="1"/>
  <c r="AQ1345"/>
  <c r="AQ1346" s="1"/>
  <c r="AQ1347" s="1"/>
  <c r="AQ1348" s="1"/>
  <c r="AQ1349" s="1"/>
  <c r="AQ1350" s="1"/>
  <c r="AQ1351" s="1"/>
  <c r="AQ1352" s="1"/>
  <c r="AQ1353" s="1"/>
  <c r="AQ1354" s="1"/>
  <c r="AQ1355" s="1"/>
  <c r="AQ1356" s="1"/>
  <c r="AQ1357" s="1"/>
  <c r="AQ1358" s="1"/>
  <c r="AQ1359" s="1"/>
  <c r="AQ1360" s="1"/>
  <c r="AQ1361" s="1"/>
  <c r="AQ1362" s="1"/>
  <c r="AQ1363" s="1"/>
  <c r="AQ1364" s="1"/>
  <c r="AQ1365" s="1"/>
  <c r="AQ1366" s="1"/>
  <c r="AQ1367" s="1"/>
  <c r="AQ1368" s="1"/>
  <c r="AQ1369" s="1"/>
  <c r="AQ1370" s="1"/>
  <c r="AQ1371" s="1"/>
  <c r="AQ1372" s="1"/>
  <c r="AQ1373" s="1"/>
  <c r="AQ1374" s="1"/>
  <c r="AQ1375" s="1"/>
  <c r="AQ1376" s="1"/>
  <c r="AQ1377" s="1"/>
  <c r="AQ1378" s="1"/>
  <c r="AQ1379" s="1"/>
  <c r="AQ1380" s="1"/>
  <c r="AQ1381" s="1"/>
  <c r="AQ1382" s="1"/>
  <c r="AQ1383" s="1"/>
  <c r="AQ1384" s="1"/>
  <c r="AQ1385" s="1"/>
  <c r="AQ1386" s="1"/>
  <c r="AQ1387" s="1"/>
  <c r="A1658"/>
  <c r="C1657"/>
  <c r="B1657"/>
  <c r="AR1390"/>
  <c r="AR1397" s="1"/>
  <c r="AR1404" s="1"/>
  <c r="AR1411" s="1"/>
  <c r="AR1418" s="1"/>
  <c r="AR1425" s="1"/>
  <c r="AR1432" s="1"/>
  <c r="AR1439" s="1"/>
  <c r="AR1446"/>
  <c r="AR1453" s="1"/>
  <c r="AR1460" s="1"/>
  <c r="AR1467" s="1"/>
  <c r="AR1474" s="1"/>
  <c r="AR1481" s="1"/>
  <c r="AR1488" s="1"/>
  <c r="AR1495" s="1"/>
  <c r="AR1502" s="1"/>
  <c r="AR1509" s="1"/>
  <c r="AR1516" s="1"/>
  <c r="AR1523" s="1"/>
  <c r="AR1530" s="1"/>
  <c r="AR1537" s="1"/>
  <c r="AR1544" s="1"/>
  <c r="I1114" l="1"/>
  <c r="K1114" s="1"/>
  <c r="J1114"/>
  <c r="L1114" s="1"/>
  <c r="F1114"/>
  <c r="H1115"/>
  <c r="F1604"/>
  <c r="H1605"/>
  <c r="A1659"/>
  <c r="C1658"/>
  <c r="B1658"/>
  <c r="H908"/>
  <c r="F909"/>
  <c r="F1275"/>
  <c r="H1276"/>
  <c r="A1603"/>
  <c r="B1602"/>
  <c r="C1602"/>
  <c r="AQ1388"/>
  <c r="AQ1389" s="1"/>
  <c r="AQ1390" s="1"/>
  <c r="AQ1391" s="1"/>
  <c r="AQ1392" s="1"/>
  <c r="AQ1393" s="1"/>
  <c r="AQ1394" s="1"/>
  <c r="AQ1395" s="1"/>
  <c r="AQ1396" s="1"/>
  <c r="AQ1397" s="1"/>
  <c r="AQ1398" s="1"/>
  <c r="AQ1399" s="1"/>
  <c r="AQ1400" s="1"/>
  <c r="AQ1401" s="1"/>
  <c r="AQ1402" s="1"/>
  <c r="AQ1403" s="1"/>
  <c r="AQ1404" s="1"/>
  <c r="AQ1405" s="1"/>
  <c r="AQ1406" s="1"/>
  <c r="AQ1407" s="1"/>
  <c r="AQ1408" s="1"/>
  <c r="AQ1409" s="1"/>
  <c r="AQ1410" s="1"/>
  <c r="AQ1411" s="1"/>
  <c r="AQ1412" s="1"/>
  <c r="AQ1413" s="1"/>
  <c r="AQ1414" s="1"/>
  <c r="AQ1415" s="1"/>
  <c r="AQ1416" s="1"/>
  <c r="AQ1417" s="1"/>
  <c r="AQ1418" s="1"/>
  <c r="AQ1419" s="1"/>
  <c r="AQ1420" s="1"/>
  <c r="AQ1421" s="1"/>
  <c r="AQ1422" s="1"/>
  <c r="AQ1423" s="1"/>
  <c r="AQ1424" s="1"/>
  <c r="AQ1425" s="1"/>
  <c r="AQ1426" s="1"/>
  <c r="AQ1427" s="1"/>
  <c r="AQ1428" s="1"/>
  <c r="AQ1429" s="1"/>
  <c r="AQ1430" s="1"/>
  <c r="AQ1431" s="1"/>
  <c r="AQ1432" s="1"/>
  <c r="AQ1433" s="1"/>
  <c r="AQ1434" s="1"/>
  <c r="AQ1435" s="1"/>
  <c r="AQ1436" s="1"/>
  <c r="AQ1437" s="1"/>
  <c r="AQ1438" s="1"/>
  <c r="AQ1439" s="1"/>
  <c r="AQ1440" s="1"/>
  <c r="AQ1441" s="1"/>
  <c r="AQ1442" s="1"/>
  <c r="AQ1443"/>
  <c r="AQ1444" s="1"/>
  <c r="AQ1445" s="1"/>
  <c r="AQ1446" s="1"/>
  <c r="AQ1447" s="1"/>
  <c r="AQ1448" s="1"/>
  <c r="AQ1449" s="1"/>
  <c r="AQ1450" s="1"/>
  <c r="AQ1451" s="1"/>
  <c r="AQ1452" s="1"/>
  <c r="AQ1453" s="1"/>
  <c r="AQ1454" s="1"/>
  <c r="AQ1455" s="1"/>
  <c r="AQ1456" s="1"/>
  <c r="AQ1457" s="1"/>
  <c r="AQ1458" s="1"/>
  <c r="AQ1459" s="1"/>
  <c r="AQ1460" s="1"/>
  <c r="AQ1461" s="1"/>
  <c r="AQ1462" s="1"/>
  <c r="AQ1463" s="1"/>
  <c r="AQ1464" s="1"/>
  <c r="AQ1465" s="1"/>
  <c r="AQ1466" s="1"/>
  <c r="AQ1467" s="1"/>
  <c r="AQ1468" s="1"/>
  <c r="AQ1469" s="1"/>
  <c r="AQ1470" s="1"/>
  <c r="AQ1471" s="1"/>
  <c r="AQ1472" s="1"/>
  <c r="AQ1473" s="1"/>
  <c r="AQ1474" s="1"/>
  <c r="AQ1475" s="1"/>
  <c r="AQ1476" s="1"/>
  <c r="AQ1477" s="1"/>
  <c r="AQ1478" s="1"/>
  <c r="AQ1479" s="1"/>
  <c r="AQ1480" s="1"/>
  <c r="AQ1481" s="1"/>
  <c r="AQ1482" s="1"/>
  <c r="AQ1483" s="1"/>
  <c r="AQ1484" s="1"/>
  <c r="AQ1485" s="1"/>
  <c r="AQ1486" s="1"/>
  <c r="AQ1487" s="1"/>
  <c r="AQ1488" s="1"/>
  <c r="AQ1489" s="1"/>
  <c r="AQ1490" s="1"/>
  <c r="AQ1491" s="1"/>
  <c r="AQ1492" s="1"/>
  <c r="AQ1493" s="1"/>
  <c r="AQ1494" s="1"/>
  <c r="AQ1495" s="1"/>
  <c r="AQ1496" s="1"/>
  <c r="AQ1497" s="1"/>
  <c r="AQ1498" s="1"/>
  <c r="AQ1499" s="1"/>
  <c r="AQ1500" s="1"/>
  <c r="AQ1501" s="1"/>
  <c r="AQ1502" s="1"/>
  <c r="AQ1503" s="1"/>
  <c r="AQ1504" s="1"/>
  <c r="AQ1505" s="1"/>
  <c r="AQ1506" s="1"/>
  <c r="AQ1507" s="1"/>
  <c r="AQ1508" s="1"/>
  <c r="AQ1509" s="1"/>
  <c r="AQ1510" s="1"/>
  <c r="AQ1511" s="1"/>
  <c r="AQ1512" s="1"/>
  <c r="AQ1513" s="1"/>
  <c r="AQ1514" s="1"/>
  <c r="AQ1515" s="1"/>
  <c r="AQ1516" s="1"/>
  <c r="AQ1517" s="1"/>
  <c r="AQ1518" s="1"/>
  <c r="AQ1519" s="1"/>
  <c r="AQ1520" s="1"/>
  <c r="AQ1521" s="1"/>
  <c r="AQ1522" s="1"/>
  <c r="AQ1523" s="1"/>
  <c r="AQ1524" s="1"/>
  <c r="AQ1525" s="1"/>
  <c r="AQ1526" s="1"/>
  <c r="AQ1527" s="1"/>
  <c r="AQ1528" s="1"/>
  <c r="AQ1529" s="1"/>
  <c r="AQ1530" s="1"/>
  <c r="AQ1531" s="1"/>
  <c r="AQ1532" s="1"/>
  <c r="AQ1533" s="1"/>
  <c r="AQ1534" s="1"/>
  <c r="AQ1535" s="1"/>
  <c r="AQ1536" s="1"/>
  <c r="AQ1537" s="1"/>
  <c r="AQ1538" s="1"/>
  <c r="AQ1539" s="1"/>
  <c r="AQ1540" s="1"/>
  <c r="AQ1541" s="1"/>
  <c r="AQ1542" s="1"/>
  <c r="AQ1543" s="1"/>
  <c r="AQ1544" s="1"/>
  <c r="AQ1545" s="1"/>
  <c r="AQ1546" s="1"/>
  <c r="AQ1547" s="1"/>
  <c r="AQ1548" s="1"/>
  <c r="AQ1549" s="1"/>
  <c r="AQ1550" s="1"/>
  <c r="AQ1551" s="1"/>
  <c r="AQ1552" s="1"/>
  <c r="AQ1553" s="1"/>
  <c r="AQ1554" s="1"/>
  <c r="AQ1555" s="1"/>
  <c r="AQ1556" s="1"/>
  <c r="AQ1557" s="1"/>
  <c r="AQ1558" s="1"/>
  <c r="AQ1559" s="1"/>
  <c r="AQ1560" s="1"/>
  <c r="AQ1561" s="1"/>
  <c r="AQ1562" s="1"/>
  <c r="AQ1563" s="1"/>
  <c r="AQ1564" s="1"/>
  <c r="AQ1565" s="1"/>
  <c r="AQ1566" s="1"/>
  <c r="AQ1567" s="1"/>
  <c r="AQ1568" s="1"/>
  <c r="AQ1569" s="1"/>
  <c r="AQ1570" s="1"/>
  <c r="AQ1571" s="1"/>
  <c r="AQ1572" s="1"/>
  <c r="AQ1573" s="1"/>
  <c r="AQ1574" s="1"/>
  <c r="AQ1575" s="1"/>
  <c r="AQ1576" s="1"/>
  <c r="AQ1577" s="1"/>
  <c r="AQ1578" s="1"/>
  <c r="AQ1579" s="1"/>
  <c r="AQ1580" s="1"/>
  <c r="AQ1581" s="1"/>
  <c r="AQ1582" s="1"/>
  <c r="AQ1583" s="1"/>
  <c r="AQ1584" s="1"/>
  <c r="AQ1585" s="1"/>
  <c r="AQ1586" s="1"/>
  <c r="AQ1587" s="1"/>
  <c r="AQ1588" s="1"/>
  <c r="AQ1589" s="1"/>
  <c r="AQ1590" s="1"/>
  <c r="AQ1591" s="1"/>
  <c r="AQ1592" s="1"/>
  <c r="AQ1593" s="1"/>
  <c r="AQ1594" s="1"/>
  <c r="AQ1595" s="1"/>
  <c r="AQ1596" s="1"/>
  <c r="AQ1597" s="1"/>
  <c r="AQ1598" s="1"/>
  <c r="AQ1599" s="1"/>
  <c r="AQ1600" s="1"/>
  <c r="AQ1601" s="1"/>
  <c r="AQ1602" s="1"/>
  <c r="AQ1603" s="1"/>
  <c r="AQ1604" s="1"/>
  <c r="AQ1605" s="1"/>
  <c r="AQ1606" s="1"/>
  <c r="AQ1607" s="1"/>
  <c r="AQ1608" s="1"/>
  <c r="AQ1609" s="1"/>
  <c r="AQ1610" s="1"/>
  <c r="AQ1611" s="1"/>
  <c r="AQ1612" s="1"/>
  <c r="AQ1613" s="1"/>
  <c r="AQ1619" s="1"/>
  <c r="AQ1620" s="1"/>
  <c r="AQ1621" s="1"/>
  <c r="AQ1622" s="1"/>
  <c r="AQ1623" s="1"/>
  <c r="AQ1624" s="1"/>
  <c r="AQ1625" s="1"/>
  <c r="AQ1626" s="1"/>
  <c r="AQ1627" s="1"/>
  <c r="AQ1628" s="1"/>
  <c r="AQ1629" s="1"/>
  <c r="AQ1630" s="1"/>
  <c r="AQ1631" s="1"/>
  <c r="AQ1632" s="1"/>
  <c r="AQ1633" s="1"/>
  <c r="AQ1634" s="1"/>
  <c r="AQ1635" s="1"/>
  <c r="AQ1636" s="1"/>
  <c r="AQ1637" s="1"/>
  <c r="AQ1638" s="1"/>
  <c r="AQ1639" s="1"/>
  <c r="AQ1640" s="1"/>
  <c r="AQ1641" s="1"/>
  <c r="AQ1642" s="1"/>
  <c r="AQ1643" s="1"/>
  <c r="AQ1644" s="1"/>
  <c r="AQ1645" s="1"/>
  <c r="AQ1646" s="1"/>
  <c r="AQ1647" s="1"/>
  <c r="AQ1648" s="1"/>
  <c r="AQ1649" s="1"/>
  <c r="AQ1650" s="1"/>
  <c r="AQ1651" s="1"/>
  <c r="AQ1652" s="1"/>
  <c r="AQ1653" s="1"/>
  <c r="AQ1654" s="1"/>
  <c r="AQ1655" s="1"/>
  <c r="AQ1656" s="1"/>
  <c r="AQ1657" s="1"/>
  <c r="AQ1658" s="1"/>
  <c r="AQ1659" s="1"/>
  <c r="AQ1660" s="1"/>
  <c r="AQ1661" s="1"/>
  <c r="AQ1662" s="1"/>
  <c r="AQ1663" s="1"/>
  <c r="AQ1664" s="1"/>
  <c r="AQ1665" s="1"/>
  <c r="AQ1666" s="1"/>
  <c r="AQ1667" s="1"/>
  <c r="AQ1668" s="1"/>
  <c r="AQ1669" s="1"/>
  <c r="AQ1670" s="1"/>
  <c r="AQ1671" s="1"/>
  <c r="AQ1672" s="1"/>
  <c r="AQ1673" s="1"/>
  <c r="AQ1674" s="1"/>
  <c r="AQ1675" s="1"/>
  <c r="AQ1676" s="1"/>
  <c r="AQ1677" s="1"/>
  <c r="AQ1678" s="1"/>
  <c r="AQ1679" s="1"/>
  <c r="AQ1680" s="1"/>
  <c r="AQ1681" s="1"/>
  <c r="AQ1682" s="1"/>
  <c r="AQ1683" s="1"/>
  <c r="AQ1684" s="1"/>
  <c r="AQ1685" s="1"/>
  <c r="AQ1686" s="1"/>
  <c r="AQ1687" s="1"/>
  <c r="AQ1688" s="1"/>
  <c r="AQ1689" s="1"/>
  <c r="AQ1690" s="1"/>
  <c r="AQ1691" s="1"/>
  <c r="AQ1692" s="1"/>
  <c r="AQ1693" s="1"/>
  <c r="AQ1694" s="1"/>
  <c r="AQ1695" s="1"/>
  <c r="AQ1696" s="1"/>
  <c r="AQ1697" s="1"/>
  <c r="A1435"/>
  <c r="B1436"/>
  <c r="C1436"/>
  <c r="J909"/>
  <c r="L910"/>
  <c r="H1660"/>
  <c r="F1659"/>
  <c r="BN1087"/>
  <c r="BB1088"/>
  <c r="BC1088" s="1"/>
  <c r="BD1088" s="1"/>
  <c r="BE1088" s="1"/>
  <c r="BF1088" s="1"/>
  <c r="BG1088" s="1"/>
  <c r="BH1088" s="1"/>
  <c r="BI1088" s="1"/>
  <c r="BJ1088" s="1"/>
  <c r="BK1088" s="1"/>
  <c r="BL1088" s="1"/>
  <c r="AZ1089" s="1"/>
  <c r="BN806"/>
  <c r="BB807"/>
  <c r="BC807" s="1"/>
  <c r="BD807" s="1"/>
  <c r="BE807" s="1"/>
  <c r="BF807" s="1"/>
  <c r="BG807" s="1"/>
  <c r="BH807" s="1"/>
  <c r="BI807" s="1"/>
  <c r="BJ807" s="1"/>
  <c r="BK807" s="1"/>
  <c r="BL807" s="1"/>
  <c r="AZ808" s="1"/>
  <c r="F1605" l="1"/>
  <c r="H1606"/>
  <c r="J1115"/>
  <c r="L1115" s="1"/>
  <c r="I1115"/>
  <c r="K1115" s="1"/>
  <c r="F1115"/>
  <c r="H1116"/>
  <c r="H1661"/>
  <c r="F1660"/>
  <c r="J908"/>
  <c r="L909"/>
  <c r="BM807"/>
  <c r="BA808"/>
  <c r="BM1088"/>
  <c r="BA1089"/>
  <c r="A1434"/>
  <c r="B1435"/>
  <c r="C1435"/>
  <c r="F1276"/>
  <c r="H1277"/>
  <c r="A1660"/>
  <c r="C1659"/>
  <c r="B1659"/>
  <c r="AQ1703"/>
  <c r="AQ1704" s="1"/>
  <c r="AQ1705" s="1"/>
  <c r="AQ1706" s="1"/>
  <c r="AQ1707" s="1"/>
  <c r="AQ1708" s="1"/>
  <c r="AQ1709" s="1"/>
  <c r="AQ1710" s="1"/>
  <c r="AQ1711" s="1"/>
  <c r="AQ1712" s="1"/>
  <c r="AQ1713" s="1"/>
  <c r="AQ1714" s="1"/>
  <c r="AQ1715" s="1"/>
  <c r="AQ1716" s="1"/>
  <c r="AQ1717" s="1"/>
  <c r="AQ1718" s="1"/>
  <c r="AQ1719" s="1"/>
  <c r="AQ1720" s="1"/>
  <c r="AQ1721" s="1"/>
  <c r="AQ1722" s="1"/>
  <c r="AQ1723" s="1"/>
  <c r="AQ1724" s="1"/>
  <c r="AQ1732"/>
  <c r="AQ1733" s="1"/>
  <c r="AQ1734" s="1"/>
  <c r="AQ1735" s="1"/>
  <c r="AQ1736" s="1"/>
  <c r="AQ1737" s="1"/>
  <c r="AQ1738" s="1"/>
  <c r="AQ1739" s="1"/>
  <c r="AQ1740" s="1"/>
  <c r="AQ1741" s="1"/>
  <c r="AQ1742" s="1"/>
  <c r="AQ1743" s="1"/>
  <c r="AQ1744" s="1"/>
  <c r="AQ1745" s="1"/>
  <c r="AQ1746" s="1"/>
  <c r="A1604"/>
  <c r="B1603"/>
  <c r="C1603"/>
  <c r="H907"/>
  <c r="F908"/>
  <c r="F1116" l="1"/>
  <c r="H1117"/>
  <c r="I1116"/>
  <c r="K1116" s="1"/>
  <c r="J1116"/>
  <c r="L1116" s="1"/>
  <c r="F1606"/>
  <c r="H1607"/>
  <c r="A1605"/>
  <c r="B1604"/>
  <c r="C1604"/>
  <c r="F1277"/>
  <c r="H1278"/>
  <c r="A1433"/>
  <c r="B1434"/>
  <c r="C1434"/>
  <c r="J907"/>
  <c r="L908"/>
  <c r="H1662"/>
  <c r="F1661"/>
  <c r="H906"/>
  <c r="F907"/>
  <c r="A1661"/>
  <c r="C1660"/>
  <c r="B1660"/>
  <c r="BB1089"/>
  <c r="BC1089" s="1"/>
  <c r="BD1089" s="1"/>
  <c r="BE1089" s="1"/>
  <c r="BF1089" s="1"/>
  <c r="BG1089" s="1"/>
  <c r="BH1089" s="1"/>
  <c r="BI1089" s="1"/>
  <c r="BJ1089" s="1"/>
  <c r="BK1089" s="1"/>
  <c r="BL1089" s="1"/>
  <c r="AZ1090" s="1"/>
  <c r="BN1088"/>
  <c r="BN807"/>
  <c r="BB808"/>
  <c r="BC808" s="1"/>
  <c r="BD808" s="1"/>
  <c r="BE808" s="1"/>
  <c r="BF808" s="1"/>
  <c r="BG808" s="1"/>
  <c r="BH808" s="1"/>
  <c r="BI808" s="1"/>
  <c r="BJ808" s="1"/>
  <c r="BK808" s="1"/>
  <c r="BL808" s="1"/>
  <c r="AZ809" s="1"/>
  <c r="F1607" l="1"/>
  <c r="H1608"/>
  <c r="J1117"/>
  <c r="L1117" s="1"/>
  <c r="I1117"/>
  <c r="K1117" s="1"/>
  <c r="F1117"/>
  <c r="H1118"/>
  <c r="BM808"/>
  <c r="BA809"/>
  <c r="A1662"/>
  <c r="C1661"/>
  <c r="B1661"/>
  <c r="H905"/>
  <c r="F906"/>
  <c r="H1663"/>
  <c r="F1662"/>
  <c r="J906"/>
  <c r="L907"/>
  <c r="F1278"/>
  <c r="H1279"/>
  <c r="A1606"/>
  <c r="B1605"/>
  <c r="C1605"/>
  <c r="BA1090"/>
  <c r="BM1089"/>
  <c r="A1432"/>
  <c r="B1433"/>
  <c r="C1433"/>
  <c r="I1118" l="1"/>
  <c r="K1118" s="1"/>
  <c r="J1118"/>
  <c r="L1118" s="1"/>
  <c r="F1118"/>
  <c r="H1119"/>
  <c r="F1608"/>
  <c r="H1609"/>
  <c r="A1431"/>
  <c r="B1432"/>
  <c r="C1432"/>
  <c r="BN1089"/>
  <c r="BB1090"/>
  <c r="BC1090" s="1"/>
  <c r="BD1090" s="1"/>
  <c r="BE1090" s="1"/>
  <c r="BF1090" s="1"/>
  <c r="BG1090" s="1"/>
  <c r="BH1090" s="1"/>
  <c r="BI1090" s="1"/>
  <c r="BJ1090" s="1"/>
  <c r="BK1090" s="1"/>
  <c r="BL1090" s="1"/>
  <c r="AZ1091" s="1"/>
  <c r="F1279"/>
  <c r="H1280"/>
  <c r="A1663"/>
  <c r="C1662"/>
  <c r="B1662"/>
  <c r="A1607"/>
  <c r="B1606"/>
  <c r="C1606"/>
  <c r="J905"/>
  <c r="L906"/>
  <c r="H1664"/>
  <c r="F1663"/>
  <c r="H904"/>
  <c r="F905"/>
  <c r="BN808"/>
  <c r="BB809"/>
  <c r="BC809" s="1"/>
  <c r="BD809" s="1"/>
  <c r="BE809" s="1"/>
  <c r="BF809" s="1"/>
  <c r="BG809" s="1"/>
  <c r="BH809" s="1"/>
  <c r="BI809" s="1"/>
  <c r="BJ809" s="1"/>
  <c r="BK809" s="1"/>
  <c r="BL809" s="1"/>
  <c r="AZ810" s="1"/>
  <c r="F1609" l="1"/>
  <c r="H1610"/>
  <c r="F1119"/>
  <c r="H1120"/>
  <c r="J1119"/>
  <c r="L1119" s="1"/>
  <c r="I1119"/>
  <c r="K1119" s="1"/>
  <c r="BM809"/>
  <c r="BA810"/>
  <c r="A1608"/>
  <c r="B1607"/>
  <c r="C1607"/>
  <c r="F1280"/>
  <c r="H1281"/>
  <c r="BM1090"/>
  <c r="BA1091"/>
  <c r="A1430"/>
  <c r="B1431"/>
  <c r="C1431"/>
  <c r="H903"/>
  <c r="F904"/>
  <c r="H1665"/>
  <c r="F1664"/>
  <c r="J904"/>
  <c r="L905"/>
  <c r="A1664"/>
  <c r="C1663"/>
  <c r="B1663"/>
  <c r="I1120" l="1"/>
  <c r="K1120" s="1"/>
  <c r="J1120"/>
  <c r="L1120" s="1"/>
  <c r="F1120"/>
  <c r="H1121"/>
  <c r="F1610"/>
  <c r="H1611"/>
  <c r="A1665"/>
  <c r="C1664"/>
  <c r="B1664"/>
  <c r="J903"/>
  <c r="L904"/>
  <c r="H1666"/>
  <c r="F1665"/>
  <c r="H902"/>
  <c r="F903"/>
  <c r="BB1091"/>
  <c r="BC1091" s="1"/>
  <c r="BD1091" s="1"/>
  <c r="BE1091" s="1"/>
  <c r="BF1091" s="1"/>
  <c r="BG1091" s="1"/>
  <c r="BH1091" s="1"/>
  <c r="BI1091" s="1"/>
  <c r="BJ1091" s="1"/>
  <c r="BK1091" s="1"/>
  <c r="BL1091" s="1"/>
  <c r="AZ1092" s="1"/>
  <c r="BN1090"/>
  <c r="F1281"/>
  <c r="H1282"/>
  <c r="A1609"/>
  <c r="B1608"/>
  <c r="C1608"/>
  <c r="A1429"/>
  <c r="B1430"/>
  <c r="C1430"/>
  <c r="BN809"/>
  <c r="BB810"/>
  <c r="BC810" s="1"/>
  <c r="BD810" s="1"/>
  <c r="BE810" s="1"/>
  <c r="BF810" s="1"/>
  <c r="BG810" s="1"/>
  <c r="BH810" s="1"/>
  <c r="BI810" s="1"/>
  <c r="BJ810" s="1"/>
  <c r="BK810" s="1"/>
  <c r="BL810" s="1"/>
  <c r="AZ811" s="1"/>
  <c r="F1611" l="1"/>
  <c r="H1612"/>
  <c r="J1121"/>
  <c r="L1121" s="1"/>
  <c r="F1121"/>
  <c r="H1122"/>
  <c r="I1121"/>
  <c r="K1121" s="1"/>
  <c r="BM810"/>
  <c r="BA811"/>
  <c r="A1428"/>
  <c r="B1429"/>
  <c r="C1429"/>
  <c r="F1282"/>
  <c r="H1283"/>
  <c r="A1666"/>
  <c r="C1665"/>
  <c r="B1665"/>
  <c r="A1610"/>
  <c r="B1609"/>
  <c r="C1609"/>
  <c r="BA1092"/>
  <c r="BM1091"/>
  <c r="H901"/>
  <c r="F902"/>
  <c r="H1667"/>
  <c r="F1666"/>
  <c r="J902"/>
  <c r="L903"/>
  <c r="J1122" l="1"/>
  <c r="L1122" s="1"/>
  <c r="F1122"/>
  <c r="H1123"/>
  <c r="I1122"/>
  <c r="K1122" s="1"/>
  <c r="F1612"/>
  <c r="H1613"/>
  <c r="F1613" s="1"/>
  <c r="J901"/>
  <c r="L902"/>
  <c r="H1668"/>
  <c r="F1667"/>
  <c r="H900"/>
  <c r="F901"/>
  <c r="BN1091"/>
  <c r="BB1092"/>
  <c r="BC1092" s="1"/>
  <c r="BD1092" s="1"/>
  <c r="BE1092" s="1"/>
  <c r="BF1092" s="1"/>
  <c r="BG1092" s="1"/>
  <c r="BH1092" s="1"/>
  <c r="BI1092" s="1"/>
  <c r="BJ1092" s="1"/>
  <c r="BK1092" s="1"/>
  <c r="BL1092" s="1"/>
  <c r="AZ1093" s="1"/>
  <c r="A1611"/>
  <c r="B1610"/>
  <c r="C1610"/>
  <c r="F1283"/>
  <c r="H1284"/>
  <c r="A1427"/>
  <c r="B1428"/>
  <c r="C1428"/>
  <c r="A1667"/>
  <c r="C1666"/>
  <c r="B1666"/>
  <c r="BN810"/>
  <c r="BB811"/>
  <c r="BC811" s="1"/>
  <c r="BD811" s="1"/>
  <c r="BE811" s="1"/>
  <c r="BF811" s="1"/>
  <c r="BG811" s="1"/>
  <c r="BH811" s="1"/>
  <c r="BI811" s="1"/>
  <c r="BJ811" s="1"/>
  <c r="BK811" s="1"/>
  <c r="BL811" s="1"/>
  <c r="AZ812" s="1"/>
  <c r="J1123" l="1"/>
  <c r="L1123" s="1"/>
  <c r="F1123"/>
  <c r="H1124"/>
  <c r="I1123"/>
  <c r="K1123" s="1"/>
  <c r="BM811"/>
  <c r="BA812"/>
  <c r="A1668"/>
  <c r="C1667"/>
  <c r="B1667"/>
  <c r="F1284"/>
  <c r="H1285"/>
  <c r="A1612"/>
  <c r="B1611"/>
  <c r="C1611"/>
  <c r="H899"/>
  <c r="F900"/>
  <c r="H1669"/>
  <c r="F1668"/>
  <c r="J900"/>
  <c r="L901"/>
  <c r="A1426"/>
  <c r="B1427"/>
  <c r="C1427"/>
  <c r="BM1092"/>
  <c r="BA1093"/>
  <c r="J1124" l="1"/>
  <c r="L1124" s="1"/>
  <c r="F1124"/>
  <c r="H1125"/>
  <c r="I1124"/>
  <c r="K1124" s="1"/>
  <c r="BN1092"/>
  <c r="BB1093"/>
  <c r="BC1093" s="1"/>
  <c r="BD1093" s="1"/>
  <c r="BE1093" s="1"/>
  <c r="BF1093" s="1"/>
  <c r="BG1093" s="1"/>
  <c r="BH1093" s="1"/>
  <c r="BI1093" s="1"/>
  <c r="BJ1093" s="1"/>
  <c r="BK1093" s="1"/>
  <c r="BL1093" s="1"/>
  <c r="AZ1094" s="1"/>
  <c r="A1425"/>
  <c r="B1426"/>
  <c r="C1426"/>
  <c r="J899"/>
  <c r="L900"/>
  <c r="H1670"/>
  <c r="F1669"/>
  <c r="H898"/>
  <c r="F899"/>
  <c r="F1285"/>
  <c r="H1286"/>
  <c r="A1669"/>
  <c r="C1668"/>
  <c r="B1668"/>
  <c r="A1613"/>
  <c r="B1612"/>
  <c r="C1612"/>
  <c r="BN811"/>
  <c r="BB812"/>
  <c r="BC812" s="1"/>
  <c r="BD812" s="1"/>
  <c r="BE812" s="1"/>
  <c r="BF812" s="1"/>
  <c r="BG812" s="1"/>
  <c r="BH812" s="1"/>
  <c r="BI812" s="1"/>
  <c r="BJ812" s="1"/>
  <c r="BK812" s="1"/>
  <c r="BL812" s="1"/>
  <c r="AZ813" s="1"/>
  <c r="J1125" l="1"/>
  <c r="L1125" s="1"/>
  <c r="F1125"/>
  <c r="H1126"/>
  <c r="I1125"/>
  <c r="K1125" s="1"/>
  <c r="BM812"/>
  <c r="BA813"/>
  <c r="B1613"/>
  <c r="C1613"/>
  <c r="F1286"/>
  <c r="H1287"/>
  <c r="A1424"/>
  <c r="B1425"/>
  <c r="C1425"/>
  <c r="A1670"/>
  <c r="C1669"/>
  <c r="B1669"/>
  <c r="H897"/>
  <c r="F898"/>
  <c r="H1671"/>
  <c r="F1670"/>
  <c r="J898"/>
  <c r="L899"/>
  <c r="BM1093"/>
  <c r="BA1094"/>
  <c r="J1126" l="1"/>
  <c r="L1126" s="1"/>
  <c r="F1126"/>
  <c r="H1127"/>
  <c r="I1126"/>
  <c r="K1126" s="1"/>
  <c r="J897"/>
  <c r="L898"/>
  <c r="H1672"/>
  <c r="F1671"/>
  <c r="H896"/>
  <c r="F897"/>
  <c r="A1423"/>
  <c r="B1424"/>
  <c r="C1424"/>
  <c r="BB1094"/>
  <c r="BC1094" s="1"/>
  <c r="BD1094" s="1"/>
  <c r="BE1094" s="1"/>
  <c r="BF1094" s="1"/>
  <c r="BG1094" s="1"/>
  <c r="BH1094" s="1"/>
  <c r="BI1094" s="1"/>
  <c r="BJ1094" s="1"/>
  <c r="BK1094" s="1"/>
  <c r="BL1094" s="1"/>
  <c r="AZ1095" s="1"/>
  <c r="BN1093"/>
  <c r="A1671"/>
  <c r="C1670"/>
  <c r="B1670"/>
  <c r="F1287"/>
  <c r="H1288"/>
  <c r="BN812"/>
  <c r="BB813"/>
  <c r="BC813" s="1"/>
  <c r="BD813" s="1"/>
  <c r="BE813" s="1"/>
  <c r="BF813" s="1"/>
  <c r="BG813" s="1"/>
  <c r="BH813" s="1"/>
  <c r="BI813" s="1"/>
  <c r="BJ813" s="1"/>
  <c r="BK813" s="1"/>
  <c r="BL813" s="1"/>
  <c r="AZ814" s="1"/>
  <c r="H1128" l="1"/>
  <c r="I1127"/>
  <c r="K1127" s="1"/>
  <c r="J1127"/>
  <c r="L1127" s="1"/>
  <c r="F1127"/>
  <c r="A1422"/>
  <c r="B1423"/>
  <c r="C1423"/>
  <c r="H895"/>
  <c r="F896"/>
  <c r="H1673"/>
  <c r="F1672"/>
  <c r="J896"/>
  <c r="L897"/>
  <c r="BM813"/>
  <c r="BA814"/>
  <c r="F1288"/>
  <c r="H1289"/>
  <c r="A1672"/>
  <c r="C1671"/>
  <c r="B1671"/>
  <c r="BA1095"/>
  <c r="BM1094"/>
  <c r="J1128" l="1"/>
  <c r="L1128" s="1"/>
  <c r="F1128"/>
  <c r="H1129"/>
  <c r="I1128"/>
  <c r="K1128" s="1"/>
  <c r="BN1094"/>
  <c r="BB1095"/>
  <c r="BC1095" s="1"/>
  <c r="BD1095" s="1"/>
  <c r="BE1095" s="1"/>
  <c r="BF1095" s="1"/>
  <c r="BG1095" s="1"/>
  <c r="BH1095" s="1"/>
  <c r="BI1095" s="1"/>
  <c r="BJ1095" s="1"/>
  <c r="BK1095" s="1"/>
  <c r="BL1095" s="1"/>
  <c r="AZ1096" s="1"/>
  <c r="F1289"/>
  <c r="H1290"/>
  <c r="BN813"/>
  <c r="BB814"/>
  <c r="BC814" s="1"/>
  <c r="BD814" s="1"/>
  <c r="BE814" s="1"/>
  <c r="BF814" s="1"/>
  <c r="BG814" s="1"/>
  <c r="BH814" s="1"/>
  <c r="BI814" s="1"/>
  <c r="BJ814" s="1"/>
  <c r="BK814" s="1"/>
  <c r="BL814" s="1"/>
  <c r="AZ815" s="1"/>
  <c r="A1421"/>
  <c r="B1422"/>
  <c r="C1422"/>
  <c r="A1673"/>
  <c r="C1672"/>
  <c r="B1672"/>
  <c r="J895"/>
  <c r="L896"/>
  <c r="H1674"/>
  <c r="F1673"/>
  <c r="H894"/>
  <c r="F895"/>
  <c r="J1129" l="1"/>
  <c r="L1129" s="1"/>
  <c r="F1129"/>
  <c r="H1130"/>
  <c r="I1129"/>
  <c r="K1129" s="1"/>
  <c r="H893"/>
  <c r="F894"/>
  <c r="H1675"/>
  <c r="F1674"/>
  <c r="J894"/>
  <c r="L895"/>
  <c r="A1420"/>
  <c r="B1421"/>
  <c r="C1421"/>
  <c r="A1674"/>
  <c r="C1673"/>
  <c r="B1673"/>
  <c r="BM814"/>
  <c r="BA815"/>
  <c r="F1290"/>
  <c r="H1291"/>
  <c r="BM1095"/>
  <c r="BA1096"/>
  <c r="H1131" l="1"/>
  <c r="I1130"/>
  <c r="K1130" s="1"/>
  <c r="J1130"/>
  <c r="L1130" s="1"/>
  <c r="F1130"/>
  <c r="F1291"/>
  <c r="H1292"/>
  <c r="BN814"/>
  <c r="BB815"/>
  <c r="BC815" s="1"/>
  <c r="BD815" s="1"/>
  <c r="BE815" s="1"/>
  <c r="BF815" s="1"/>
  <c r="BG815" s="1"/>
  <c r="BH815" s="1"/>
  <c r="BI815" s="1"/>
  <c r="BJ815" s="1"/>
  <c r="BK815" s="1"/>
  <c r="BL815" s="1"/>
  <c r="AZ816" s="1"/>
  <c r="A1419"/>
  <c r="B1420"/>
  <c r="C1420"/>
  <c r="J893"/>
  <c r="L894"/>
  <c r="H1676"/>
  <c r="F1675"/>
  <c r="H892"/>
  <c r="F893"/>
  <c r="BB1096"/>
  <c r="BC1096" s="1"/>
  <c r="BD1096" s="1"/>
  <c r="BE1096" s="1"/>
  <c r="BF1096" s="1"/>
  <c r="BG1096" s="1"/>
  <c r="BH1096" s="1"/>
  <c r="BI1096" s="1"/>
  <c r="BJ1096" s="1"/>
  <c r="BK1096" s="1"/>
  <c r="BL1096" s="1"/>
  <c r="AZ1097" s="1"/>
  <c r="BN1095"/>
  <c r="C1674"/>
  <c r="B1674"/>
  <c r="A1675"/>
  <c r="J1131" l="1"/>
  <c r="L1131" s="1"/>
  <c r="F1131"/>
  <c r="H1132"/>
  <c r="I1131"/>
  <c r="K1131" s="1"/>
  <c r="A1676"/>
  <c r="C1675"/>
  <c r="B1675"/>
  <c r="H891"/>
  <c r="F892"/>
  <c r="H1677"/>
  <c r="F1676"/>
  <c r="J892"/>
  <c r="L893"/>
  <c r="A1418"/>
  <c r="B1419"/>
  <c r="C1419"/>
  <c r="BA1097"/>
  <c r="BM1096"/>
  <c r="BM815"/>
  <c r="BA816"/>
  <c r="F1292"/>
  <c r="H1293"/>
  <c r="H1133" l="1"/>
  <c r="I1132"/>
  <c r="K1132" s="1"/>
  <c r="J1132"/>
  <c r="L1132" s="1"/>
  <c r="F1132"/>
  <c r="BN1096"/>
  <c r="BB1097"/>
  <c r="BC1097" s="1"/>
  <c r="BD1097" s="1"/>
  <c r="BE1097" s="1"/>
  <c r="BF1097" s="1"/>
  <c r="BG1097" s="1"/>
  <c r="BH1097" s="1"/>
  <c r="BI1097" s="1"/>
  <c r="BJ1097" s="1"/>
  <c r="BK1097" s="1"/>
  <c r="BL1097" s="1"/>
  <c r="AZ1098" s="1"/>
  <c r="A1677"/>
  <c r="C1676"/>
  <c r="B1676"/>
  <c r="F1293"/>
  <c r="H1294"/>
  <c r="BN815"/>
  <c r="BB816"/>
  <c r="BC816" s="1"/>
  <c r="BD816" s="1"/>
  <c r="BE816" s="1"/>
  <c r="BF816" s="1"/>
  <c r="BG816" s="1"/>
  <c r="BH816" s="1"/>
  <c r="BI816" s="1"/>
  <c r="BJ816" s="1"/>
  <c r="BK816" s="1"/>
  <c r="BL816" s="1"/>
  <c r="AZ817" s="1"/>
  <c r="A1417"/>
  <c r="B1418"/>
  <c r="C1418"/>
  <c r="J891"/>
  <c r="L892"/>
  <c r="H1678"/>
  <c r="F1677"/>
  <c r="F891"/>
  <c r="H890"/>
  <c r="H1134" l="1"/>
  <c r="I1133"/>
  <c r="K1133" s="1"/>
  <c r="J1133"/>
  <c r="L1133" s="1"/>
  <c r="F1133"/>
  <c r="F890"/>
  <c r="H889"/>
  <c r="H1679"/>
  <c r="F1678"/>
  <c r="J890"/>
  <c r="L891"/>
  <c r="BM816"/>
  <c r="BA817"/>
  <c r="F1294"/>
  <c r="H1295"/>
  <c r="A1678"/>
  <c r="C1677"/>
  <c r="B1677"/>
  <c r="A1416"/>
  <c r="B1417"/>
  <c r="C1417"/>
  <c r="BM1097"/>
  <c r="BA1098"/>
  <c r="J1134" l="1"/>
  <c r="L1134" s="1"/>
  <c r="F1134"/>
  <c r="H1135"/>
  <c r="I1134"/>
  <c r="K1134" s="1"/>
  <c r="BB1098"/>
  <c r="BC1098" s="1"/>
  <c r="BD1098" s="1"/>
  <c r="BE1098" s="1"/>
  <c r="BF1098" s="1"/>
  <c r="BG1098" s="1"/>
  <c r="BH1098" s="1"/>
  <c r="BI1098" s="1"/>
  <c r="BJ1098" s="1"/>
  <c r="BK1098" s="1"/>
  <c r="BL1098" s="1"/>
  <c r="AZ1099" s="1"/>
  <c r="BN1097"/>
  <c r="A1679"/>
  <c r="C1678"/>
  <c r="B1678"/>
  <c r="J889"/>
  <c r="L890"/>
  <c r="H1680"/>
  <c r="F1679"/>
  <c r="A1415"/>
  <c r="B1416"/>
  <c r="C1416"/>
  <c r="F1295"/>
  <c r="H1296"/>
  <c r="BN816"/>
  <c r="BB817"/>
  <c r="BC817" s="1"/>
  <c r="BD817" s="1"/>
  <c r="BE817" s="1"/>
  <c r="BF817" s="1"/>
  <c r="BG817" s="1"/>
  <c r="BH817" s="1"/>
  <c r="BI817" s="1"/>
  <c r="BJ817" s="1"/>
  <c r="BK817" s="1"/>
  <c r="BL817" s="1"/>
  <c r="AZ818" s="1"/>
  <c r="F889"/>
  <c r="H888"/>
  <c r="H1136" l="1"/>
  <c r="I1135"/>
  <c r="K1135" s="1"/>
  <c r="J1135"/>
  <c r="L1135" s="1"/>
  <c r="F1135"/>
  <c r="A1680"/>
  <c r="C1679"/>
  <c r="B1679"/>
  <c r="BA1099"/>
  <c r="BM1098"/>
  <c r="F888"/>
  <c r="H887"/>
  <c r="BM817"/>
  <c r="BA818"/>
  <c r="F1296"/>
  <c r="H1297"/>
  <c r="A1414"/>
  <c r="B1415"/>
  <c r="C1415"/>
  <c r="H1681"/>
  <c r="F1680"/>
  <c r="J888"/>
  <c r="L889"/>
  <c r="H1137" l="1"/>
  <c r="I1136"/>
  <c r="K1136" s="1"/>
  <c r="J1136"/>
  <c r="L1136" s="1"/>
  <c r="F1136"/>
  <c r="J887"/>
  <c r="L888"/>
  <c r="H1682"/>
  <c r="F1681"/>
  <c r="F1297"/>
  <c r="H1298"/>
  <c r="BN817"/>
  <c r="BB818"/>
  <c r="BC818" s="1"/>
  <c r="BD818" s="1"/>
  <c r="BE818" s="1"/>
  <c r="BF818" s="1"/>
  <c r="BG818" s="1"/>
  <c r="BH818" s="1"/>
  <c r="BI818" s="1"/>
  <c r="BJ818" s="1"/>
  <c r="BK818" s="1"/>
  <c r="BL818" s="1"/>
  <c r="AZ819" s="1"/>
  <c r="F887"/>
  <c r="H886"/>
  <c r="A1681"/>
  <c r="C1680"/>
  <c r="B1680"/>
  <c r="A1413"/>
  <c r="B1414"/>
  <c r="C1414"/>
  <c r="BN1098"/>
  <c r="BB1099"/>
  <c r="BC1099" s="1"/>
  <c r="BD1099" s="1"/>
  <c r="BE1099" s="1"/>
  <c r="BF1099" s="1"/>
  <c r="BG1099" s="1"/>
  <c r="BH1099" s="1"/>
  <c r="BI1099" s="1"/>
  <c r="BJ1099" s="1"/>
  <c r="BK1099" s="1"/>
  <c r="BL1099" s="1"/>
  <c r="AZ1100" s="1"/>
  <c r="J1137" l="1"/>
  <c r="L1137" s="1"/>
  <c r="F1137"/>
  <c r="H1138"/>
  <c r="I1137"/>
  <c r="K1137" s="1"/>
  <c r="BM1099"/>
  <c r="BA1100"/>
  <c r="A1412"/>
  <c r="B1413"/>
  <c r="C1413"/>
  <c r="A1682"/>
  <c r="C1681"/>
  <c r="B1681"/>
  <c r="H1683"/>
  <c r="F1682"/>
  <c r="J886"/>
  <c r="L887"/>
  <c r="F886"/>
  <c r="H885"/>
  <c r="BM818"/>
  <c r="BA819"/>
  <c r="F1298"/>
  <c r="H1299"/>
  <c r="H1139" l="1"/>
  <c r="I1138"/>
  <c r="K1138" s="1"/>
  <c r="J1138"/>
  <c r="L1138" s="1"/>
  <c r="F1138"/>
  <c r="F1299"/>
  <c r="H1300"/>
  <c r="BN818"/>
  <c r="BB819"/>
  <c r="BC819" s="1"/>
  <c r="BD819" s="1"/>
  <c r="BE819" s="1"/>
  <c r="BF819" s="1"/>
  <c r="BG819" s="1"/>
  <c r="BH819" s="1"/>
  <c r="BI819" s="1"/>
  <c r="BJ819" s="1"/>
  <c r="BK819" s="1"/>
  <c r="BL819" s="1"/>
  <c r="AZ820" s="1"/>
  <c r="J885"/>
  <c r="L886"/>
  <c r="H1684"/>
  <c r="F1683"/>
  <c r="A1411"/>
  <c r="B1412"/>
  <c r="C1412"/>
  <c r="F885"/>
  <c r="H884"/>
  <c r="A1683"/>
  <c r="C1682"/>
  <c r="B1682"/>
  <c r="BB1100"/>
  <c r="BC1100" s="1"/>
  <c r="BD1100" s="1"/>
  <c r="BE1100" s="1"/>
  <c r="BF1100" s="1"/>
  <c r="BG1100" s="1"/>
  <c r="BH1100" s="1"/>
  <c r="BI1100" s="1"/>
  <c r="BJ1100" s="1"/>
  <c r="BK1100" s="1"/>
  <c r="BL1100" s="1"/>
  <c r="AZ1101" s="1"/>
  <c r="BN1099"/>
  <c r="I1139" l="1"/>
  <c r="K1139" s="1"/>
  <c r="J1139"/>
  <c r="L1139" s="1"/>
  <c r="F1139"/>
  <c r="H1140"/>
  <c r="BA1101"/>
  <c r="BM1100"/>
  <c r="F884"/>
  <c r="H883"/>
  <c r="A1410"/>
  <c r="B1411"/>
  <c r="C1411"/>
  <c r="H1685"/>
  <c r="F1684"/>
  <c r="J884"/>
  <c r="L885"/>
  <c r="A1684"/>
  <c r="C1683"/>
  <c r="B1683"/>
  <c r="BM819"/>
  <c r="BA820"/>
  <c r="F1300"/>
  <c r="H1301"/>
  <c r="H1141" l="1"/>
  <c r="I1140"/>
  <c r="K1140" s="1"/>
  <c r="J1140"/>
  <c r="L1140" s="1"/>
  <c r="F1140"/>
  <c r="F1301"/>
  <c r="H1302"/>
  <c r="A1409"/>
  <c r="B1410"/>
  <c r="C1410"/>
  <c r="BN1100"/>
  <c r="BB1101"/>
  <c r="BC1101" s="1"/>
  <c r="BD1101" s="1"/>
  <c r="BE1101" s="1"/>
  <c r="BF1101" s="1"/>
  <c r="BG1101" s="1"/>
  <c r="BH1101" s="1"/>
  <c r="BI1101" s="1"/>
  <c r="BJ1101" s="1"/>
  <c r="BK1101" s="1"/>
  <c r="BL1101" s="1"/>
  <c r="AZ1102" s="1"/>
  <c r="BN819"/>
  <c r="BB820"/>
  <c r="BC820" s="1"/>
  <c r="BD820" s="1"/>
  <c r="BE820" s="1"/>
  <c r="BF820" s="1"/>
  <c r="BG820" s="1"/>
  <c r="BH820" s="1"/>
  <c r="BI820" s="1"/>
  <c r="BJ820" s="1"/>
  <c r="BK820" s="1"/>
  <c r="BL820" s="1"/>
  <c r="AZ821" s="1"/>
  <c r="A1685"/>
  <c r="C1684"/>
  <c r="B1684"/>
  <c r="J883"/>
  <c r="L884"/>
  <c r="H1686"/>
  <c r="F1685"/>
  <c r="F883"/>
  <c r="H882"/>
  <c r="J1141" l="1"/>
  <c r="L1141" s="1"/>
  <c r="F1141"/>
  <c r="H1142"/>
  <c r="I1141"/>
  <c r="K1141" s="1"/>
  <c r="H1687"/>
  <c r="F1686"/>
  <c r="J882"/>
  <c r="L883"/>
  <c r="BM820"/>
  <c r="BA821"/>
  <c r="BM1101"/>
  <c r="BA1102"/>
  <c r="A1408"/>
  <c r="B1409"/>
  <c r="C1409"/>
  <c r="F882"/>
  <c r="H881"/>
  <c r="A1686"/>
  <c r="C1685"/>
  <c r="B1685"/>
  <c r="F1302"/>
  <c r="H1303"/>
  <c r="H1143" l="1"/>
  <c r="I1142"/>
  <c r="K1142" s="1"/>
  <c r="J1142"/>
  <c r="L1142" s="1"/>
  <c r="F1142"/>
  <c r="F881"/>
  <c r="H880"/>
  <c r="A1407"/>
  <c r="B1408"/>
  <c r="C1408"/>
  <c r="J881"/>
  <c r="L882"/>
  <c r="H1688"/>
  <c r="F1687"/>
  <c r="F1303"/>
  <c r="H1304"/>
  <c r="A1687"/>
  <c r="C1686"/>
  <c r="B1686"/>
  <c r="BB1102"/>
  <c r="BC1102" s="1"/>
  <c r="BD1102" s="1"/>
  <c r="BE1102" s="1"/>
  <c r="BF1102" s="1"/>
  <c r="BG1102" s="1"/>
  <c r="BH1102" s="1"/>
  <c r="BI1102" s="1"/>
  <c r="BJ1102" s="1"/>
  <c r="BK1102" s="1"/>
  <c r="BL1102" s="1"/>
  <c r="AZ1103" s="1"/>
  <c r="BN1101"/>
  <c r="BN820"/>
  <c r="BB821"/>
  <c r="BC821" s="1"/>
  <c r="BD821" s="1"/>
  <c r="BE821" s="1"/>
  <c r="BF821" s="1"/>
  <c r="BG821" s="1"/>
  <c r="BH821" s="1"/>
  <c r="BI821" s="1"/>
  <c r="BJ821" s="1"/>
  <c r="BK821" s="1"/>
  <c r="BL821" s="1"/>
  <c r="AZ822" s="1"/>
  <c r="J1143" l="1"/>
  <c r="L1143" s="1"/>
  <c r="F1143"/>
  <c r="H1144"/>
  <c r="I1143"/>
  <c r="K1143" s="1"/>
  <c r="BM821"/>
  <c r="BA822"/>
  <c r="BA1103"/>
  <c r="BM1102"/>
  <c r="F1304"/>
  <c r="H1305"/>
  <c r="A1406"/>
  <c r="B1407"/>
  <c r="C1407"/>
  <c r="A1688"/>
  <c r="C1687"/>
  <c r="B1687"/>
  <c r="H1689"/>
  <c r="F1688"/>
  <c r="J880"/>
  <c r="L881"/>
  <c r="F880"/>
  <c r="H879"/>
  <c r="J1144" l="1"/>
  <c r="L1144" s="1"/>
  <c r="F1144"/>
  <c r="H1145"/>
  <c r="I1144"/>
  <c r="K1144" s="1"/>
  <c r="F879"/>
  <c r="H878"/>
  <c r="J879"/>
  <c r="L880"/>
  <c r="H1690"/>
  <c r="F1689"/>
  <c r="A1405"/>
  <c r="B1406"/>
  <c r="C1406"/>
  <c r="BN1102"/>
  <c r="BB1103"/>
  <c r="BC1103" s="1"/>
  <c r="BD1103" s="1"/>
  <c r="BE1103" s="1"/>
  <c r="BF1103" s="1"/>
  <c r="BG1103" s="1"/>
  <c r="BH1103" s="1"/>
  <c r="BI1103" s="1"/>
  <c r="BJ1103" s="1"/>
  <c r="BK1103" s="1"/>
  <c r="BL1103" s="1"/>
  <c r="AZ1104" s="1"/>
  <c r="A1689"/>
  <c r="C1688"/>
  <c r="B1688"/>
  <c r="F1305"/>
  <c r="H1306"/>
  <c r="BN821"/>
  <c r="BB822"/>
  <c r="BC822" s="1"/>
  <c r="BD822" s="1"/>
  <c r="BE822" s="1"/>
  <c r="BF822" s="1"/>
  <c r="BG822" s="1"/>
  <c r="BH822" s="1"/>
  <c r="BI822" s="1"/>
  <c r="BJ822" s="1"/>
  <c r="BK822" s="1"/>
  <c r="BL822" s="1"/>
  <c r="AZ823" s="1"/>
  <c r="H1146" l="1"/>
  <c r="I1145"/>
  <c r="K1145" s="1"/>
  <c r="J1145"/>
  <c r="L1145" s="1"/>
  <c r="F1145"/>
  <c r="BM1103"/>
  <c r="BA1104"/>
  <c r="A1404"/>
  <c r="B1405"/>
  <c r="C1405"/>
  <c r="H1691"/>
  <c r="F1690"/>
  <c r="J878"/>
  <c r="L879"/>
  <c r="BM822"/>
  <c r="BA823"/>
  <c r="F1306"/>
  <c r="H1307"/>
  <c r="A1690"/>
  <c r="C1689"/>
  <c r="B1689"/>
  <c r="F878"/>
  <c r="H877"/>
  <c r="I1146" l="1"/>
  <c r="K1146" s="1"/>
  <c r="J1146"/>
  <c r="L1146" s="1"/>
  <c r="F1146"/>
  <c r="H1147"/>
  <c r="F1307"/>
  <c r="H1308"/>
  <c r="BN822"/>
  <c r="BB823"/>
  <c r="BC823" s="1"/>
  <c r="BD823" s="1"/>
  <c r="BE823" s="1"/>
  <c r="BF823" s="1"/>
  <c r="BG823" s="1"/>
  <c r="BH823" s="1"/>
  <c r="BI823" s="1"/>
  <c r="BJ823" s="1"/>
  <c r="BK823" s="1"/>
  <c r="BL823" s="1"/>
  <c r="AZ824" s="1"/>
  <c r="A1403"/>
  <c r="B1404"/>
  <c r="C1404"/>
  <c r="F877"/>
  <c r="H876"/>
  <c r="A1691"/>
  <c r="C1690"/>
  <c r="B1690"/>
  <c r="J877"/>
  <c r="L878"/>
  <c r="H1692"/>
  <c r="F1691"/>
  <c r="BB1104"/>
  <c r="BC1104" s="1"/>
  <c r="BD1104" s="1"/>
  <c r="BE1104" s="1"/>
  <c r="BF1104" s="1"/>
  <c r="BG1104" s="1"/>
  <c r="BH1104" s="1"/>
  <c r="BI1104" s="1"/>
  <c r="BJ1104" s="1"/>
  <c r="BK1104" s="1"/>
  <c r="BL1104" s="1"/>
  <c r="AZ1105" s="1"/>
  <c r="BN1103"/>
  <c r="J1147" l="1"/>
  <c r="L1147" s="1"/>
  <c r="F1147"/>
  <c r="H1148"/>
  <c r="I1147"/>
  <c r="K1147" s="1"/>
  <c r="BA1105"/>
  <c r="BM1104"/>
  <c r="H1693"/>
  <c r="F1692"/>
  <c r="J876"/>
  <c r="L877"/>
  <c r="F876"/>
  <c r="H875"/>
  <c r="A1402"/>
  <c r="B1403"/>
  <c r="C1403"/>
  <c r="A1692"/>
  <c r="C1691"/>
  <c r="B1691"/>
  <c r="BM823"/>
  <c r="BA824"/>
  <c r="F1308"/>
  <c r="H1309"/>
  <c r="H1149" l="1"/>
  <c r="I1148"/>
  <c r="K1148" s="1"/>
  <c r="J1148"/>
  <c r="L1148" s="1"/>
  <c r="F1148"/>
  <c r="F1309"/>
  <c r="H1310"/>
  <c r="BN823"/>
  <c r="BB824"/>
  <c r="BC824" s="1"/>
  <c r="BD824" s="1"/>
  <c r="BE824" s="1"/>
  <c r="BF824" s="1"/>
  <c r="BG824" s="1"/>
  <c r="BH824" s="1"/>
  <c r="BI824" s="1"/>
  <c r="BJ824" s="1"/>
  <c r="BK824" s="1"/>
  <c r="BL824" s="1"/>
  <c r="AZ825" s="1"/>
  <c r="A1401"/>
  <c r="B1402"/>
  <c r="C1402"/>
  <c r="J875"/>
  <c r="L876"/>
  <c r="H1694"/>
  <c r="F1693"/>
  <c r="BN1104"/>
  <c r="BB1105"/>
  <c r="BC1105" s="1"/>
  <c r="BD1105" s="1"/>
  <c r="BE1105" s="1"/>
  <c r="BF1105" s="1"/>
  <c r="BG1105" s="1"/>
  <c r="BH1105" s="1"/>
  <c r="BI1105" s="1"/>
  <c r="BJ1105" s="1"/>
  <c r="BK1105" s="1"/>
  <c r="BL1105" s="1"/>
  <c r="AZ1106" s="1"/>
  <c r="A1693"/>
  <c r="C1692"/>
  <c r="B1692"/>
  <c r="F875"/>
  <c r="H874"/>
  <c r="H1150" l="1"/>
  <c r="I1149"/>
  <c r="K1149" s="1"/>
  <c r="J1149"/>
  <c r="L1149" s="1"/>
  <c r="F1149"/>
  <c r="F874"/>
  <c r="H873"/>
  <c r="BM1105"/>
  <c r="BA1106"/>
  <c r="A1400"/>
  <c r="B1401"/>
  <c r="C1401"/>
  <c r="A1694"/>
  <c r="C1693"/>
  <c r="B1693"/>
  <c r="H1695"/>
  <c r="F1694"/>
  <c r="J874"/>
  <c r="L875"/>
  <c r="BM824"/>
  <c r="BA825"/>
  <c r="F1310"/>
  <c r="H1311"/>
  <c r="H1151" l="1"/>
  <c r="I1150"/>
  <c r="K1150" s="1"/>
  <c r="J1150"/>
  <c r="L1150" s="1"/>
  <c r="F1150"/>
  <c r="BN824"/>
  <c r="BB825"/>
  <c r="BC825" s="1"/>
  <c r="BD825" s="1"/>
  <c r="BE825" s="1"/>
  <c r="BF825" s="1"/>
  <c r="BG825" s="1"/>
  <c r="BH825" s="1"/>
  <c r="BI825" s="1"/>
  <c r="BJ825" s="1"/>
  <c r="BK825" s="1"/>
  <c r="BL825" s="1"/>
  <c r="AZ826" s="1"/>
  <c r="J873"/>
  <c r="L874"/>
  <c r="F1695"/>
  <c r="H1696"/>
  <c r="A1399"/>
  <c r="B1400"/>
  <c r="C1400"/>
  <c r="F1311"/>
  <c r="H1312"/>
  <c r="A1695"/>
  <c r="C1694"/>
  <c r="B1694"/>
  <c r="BB1106"/>
  <c r="BC1106" s="1"/>
  <c r="BD1106" s="1"/>
  <c r="BE1106" s="1"/>
  <c r="BF1106" s="1"/>
  <c r="BG1106" s="1"/>
  <c r="BH1106" s="1"/>
  <c r="BI1106" s="1"/>
  <c r="BJ1106" s="1"/>
  <c r="BK1106" s="1"/>
  <c r="BL1106" s="1"/>
  <c r="AZ1107" s="1"/>
  <c r="BN1105"/>
  <c r="F873"/>
  <c r="H872"/>
  <c r="J1151" l="1"/>
  <c r="L1151" s="1"/>
  <c r="F1151"/>
  <c r="H1152"/>
  <c r="I1151"/>
  <c r="K1151" s="1"/>
  <c r="BA1107"/>
  <c r="BM1106"/>
  <c r="F1312"/>
  <c r="H1313"/>
  <c r="A1398"/>
  <c r="B1399"/>
  <c r="C1399"/>
  <c r="J872"/>
  <c r="L873"/>
  <c r="F872"/>
  <c r="H871"/>
  <c r="A1696"/>
  <c r="C1695"/>
  <c r="B1695"/>
  <c r="F1696"/>
  <c r="H1697"/>
  <c r="BM825"/>
  <c r="BA826"/>
  <c r="H1153" l="1"/>
  <c r="I1152"/>
  <c r="K1152" s="1"/>
  <c r="J1152"/>
  <c r="L1152" s="1"/>
  <c r="F1152"/>
  <c r="BN825"/>
  <c r="BB826"/>
  <c r="BC826" s="1"/>
  <c r="BD826" s="1"/>
  <c r="BE826" s="1"/>
  <c r="BF826" s="1"/>
  <c r="BG826" s="1"/>
  <c r="BH826" s="1"/>
  <c r="BI826" s="1"/>
  <c r="BJ826" s="1"/>
  <c r="BK826" s="1"/>
  <c r="BL826" s="1"/>
  <c r="AZ827" s="1"/>
  <c r="F1697"/>
  <c r="H1703"/>
  <c r="F871"/>
  <c r="H870"/>
  <c r="A1397"/>
  <c r="B1398"/>
  <c r="C1398"/>
  <c r="BN1106"/>
  <c r="BB1107"/>
  <c r="BC1107" s="1"/>
  <c r="BD1107" s="1"/>
  <c r="BE1107" s="1"/>
  <c r="BF1107" s="1"/>
  <c r="BG1107" s="1"/>
  <c r="BH1107" s="1"/>
  <c r="BI1107" s="1"/>
  <c r="BJ1107" s="1"/>
  <c r="BK1107" s="1"/>
  <c r="BL1107" s="1"/>
  <c r="AZ1108" s="1"/>
  <c r="A1697"/>
  <c r="C1696"/>
  <c r="B1696"/>
  <c r="J871"/>
  <c r="L872"/>
  <c r="F1313"/>
  <c r="H1314"/>
  <c r="I1153" l="1"/>
  <c r="K1153" s="1"/>
  <c r="J1153"/>
  <c r="L1153" s="1"/>
  <c r="F1153"/>
  <c r="H1154"/>
  <c r="J870"/>
  <c r="L871"/>
  <c r="BM1107"/>
  <c r="BA1108"/>
  <c r="A1396"/>
  <c r="B1397"/>
  <c r="C1397"/>
  <c r="F1314"/>
  <c r="H1315"/>
  <c r="C1697"/>
  <c r="B1697"/>
  <c r="F870"/>
  <c r="H869"/>
  <c r="A1703"/>
  <c r="F1703"/>
  <c r="H1704"/>
  <c r="BM826"/>
  <c r="BA827"/>
  <c r="H1155" l="1"/>
  <c r="I1154"/>
  <c r="K1154" s="1"/>
  <c r="J1154"/>
  <c r="L1154" s="1"/>
  <c r="F1154"/>
  <c r="BN826"/>
  <c r="BB827"/>
  <c r="BC827" s="1"/>
  <c r="BD827" s="1"/>
  <c r="BE827" s="1"/>
  <c r="BF827" s="1"/>
  <c r="BG827" s="1"/>
  <c r="BH827" s="1"/>
  <c r="BI827" s="1"/>
  <c r="BJ827" s="1"/>
  <c r="BK827" s="1"/>
  <c r="BL827" s="1"/>
  <c r="AZ828" s="1"/>
  <c r="F1704"/>
  <c r="H1705"/>
  <c r="F869"/>
  <c r="H868"/>
  <c r="F1315"/>
  <c r="H1316"/>
  <c r="A1395"/>
  <c r="B1396"/>
  <c r="C1396"/>
  <c r="J869"/>
  <c r="L870"/>
  <c r="A1704"/>
  <c r="C1703"/>
  <c r="B1703"/>
  <c r="BB1108"/>
  <c r="BC1108" s="1"/>
  <c r="BD1108" s="1"/>
  <c r="BE1108" s="1"/>
  <c r="BF1108" s="1"/>
  <c r="BG1108" s="1"/>
  <c r="BH1108" s="1"/>
  <c r="BI1108" s="1"/>
  <c r="BJ1108" s="1"/>
  <c r="BK1108" s="1"/>
  <c r="BL1108" s="1"/>
  <c r="AZ1109" s="1"/>
  <c r="BN1107"/>
  <c r="I1155" l="1"/>
  <c r="K1155" s="1"/>
  <c r="J1155"/>
  <c r="L1155" s="1"/>
  <c r="F1155"/>
  <c r="H1156"/>
  <c r="BA1109"/>
  <c r="BM1108"/>
  <c r="A1394"/>
  <c r="B1395"/>
  <c r="C1395"/>
  <c r="A1705"/>
  <c r="C1704"/>
  <c r="B1704"/>
  <c r="J868"/>
  <c r="L869"/>
  <c r="F1316"/>
  <c r="H1317"/>
  <c r="F868"/>
  <c r="H867"/>
  <c r="F1705"/>
  <c r="H1706"/>
  <c r="BM827"/>
  <c r="BA828"/>
  <c r="H1157" l="1"/>
  <c r="I1156"/>
  <c r="K1156" s="1"/>
  <c r="J1156"/>
  <c r="L1156" s="1"/>
  <c r="F1156"/>
  <c r="BN827"/>
  <c r="BB828"/>
  <c r="BC828" s="1"/>
  <c r="BD828" s="1"/>
  <c r="BE828" s="1"/>
  <c r="BF828" s="1"/>
  <c r="BG828" s="1"/>
  <c r="BH828" s="1"/>
  <c r="BI828" s="1"/>
  <c r="BJ828" s="1"/>
  <c r="BK828" s="1"/>
  <c r="BL828" s="1"/>
  <c r="AZ829" s="1"/>
  <c r="F1706"/>
  <c r="H1707"/>
  <c r="F867"/>
  <c r="H866"/>
  <c r="J867"/>
  <c r="L868"/>
  <c r="A1393"/>
  <c r="B1394"/>
  <c r="C1394"/>
  <c r="BN1108"/>
  <c r="BB1109"/>
  <c r="BC1109" s="1"/>
  <c r="BD1109" s="1"/>
  <c r="BE1109" s="1"/>
  <c r="BF1109" s="1"/>
  <c r="BG1109" s="1"/>
  <c r="BH1109" s="1"/>
  <c r="BI1109" s="1"/>
  <c r="BJ1109" s="1"/>
  <c r="BK1109" s="1"/>
  <c r="BL1109" s="1"/>
  <c r="AZ1110" s="1"/>
  <c r="BM1109" s="1"/>
  <c r="BA1110"/>
  <c r="F1317"/>
  <c r="H1318"/>
  <c r="A1706"/>
  <c r="C1705"/>
  <c r="B1705"/>
  <c r="J1157" l="1"/>
  <c r="L1157" s="1"/>
  <c r="F1157"/>
  <c r="H1158"/>
  <c r="I1157"/>
  <c r="K1157" s="1"/>
  <c r="A1707"/>
  <c r="C1706"/>
  <c r="B1706"/>
  <c r="A1392"/>
  <c r="B1393"/>
  <c r="C1393"/>
  <c r="J866"/>
  <c r="L867"/>
  <c r="F1318"/>
  <c r="H1319"/>
  <c r="BB1110"/>
  <c r="BC1110" s="1"/>
  <c r="BD1110" s="1"/>
  <c r="BE1110" s="1"/>
  <c r="BF1110" s="1"/>
  <c r="BG1110" s="1"/>
  <c r="BH1110" s="1"/>
  <c r="BI1110" s="1"/>
  <c r="BJ1110" s="1"/>
  <c r="BK1110" s="1"/>
  <c r="BL1110" s="1"/>
  <c r="AZ1111" s="1"/>
  <c r="BN1109"/>
  <c r="F866"/>
  <c r="H865"/>
  <c r="F1707"/>
  <c r="H1708"/>
  <c r="BM828"/>
  <c r="BA829"/>
  <c r="H1159" l="1"/>
  <c r="I1158"/>
  <c r="K1158" s="1"/>
  <c r="J1158"/>
  <c r="L1158" s="1"/>
  <c r="F1158"/>
  <c r="BA1111"/>
  <c r="BM1110"/>
  <c r="J865"/>
  <c r="L866"/>
  <c r="A1708"/>
  <c r="C1707"/>
  <c r="B1707"/>
  <c r="BN828"/>
  <c r="BB829"/>
  <c r="BC829" s="1"/>
  <c r="BD829" s="1"/>
  <c r="BE829" s="1"/>
  <c r="BF829" s="1"/>
  <c r="BG829" s="1"/>
  <c r="BH829" s="1"/>
  <c r="BI829" s="1"/>
  <c r="BJ829" s="1"/>
  <c r="BK829" s="1"/>
  <c r="BL829" s="1"/>
  <c r="AZ830" s="1"/>
  <c r="F1708"/>
  <c r="H1709"/>
  <c r="F865"/>
  <c r="H864"/>
  <c r="F1319"/>
  <c r="H1320"/>
  <c r="A1391"/>
  <c r="B1392"/>
  <c r="C1392"/>
  <c r="H1160" l="1"/>
  <c r="I1159"/>
  <c r="K1159" s="1"/>
  <c r="F1159"/>
  <c r="J1159"/>
  <c r="L1159" s="1"/>
  <c r="F1320"/>
  <c r="H1321"/>
  <c r="F864"/>
  <c r="H863"/>
  <c r="F1709"/>
  <c r="H1710"/>
  <c r="BM829"/>
  <c r="BA830"/>
  <c r="A1709"/>
  <c r="C1708"/>
  <c r="B1708"/>
  <c r="J864"/>
  <c r="L865"/>
  <c r="BN1110"/>
  <c r="BB1111"/>
  <c r="BC1111" s="1"/>
  <c r="BD1111" s="1"/>
  <c r="BE1111" s="1"/>
  <c r="BF1111" s="1"/>
  <c r="BG1111" s="1"/>
  <c r="BH1111" s="1"/>
  <c r="BI1111" s="1"/>
  <c r="BJ1111" s="1"/>
  <c r="BK1111" s="1"/>
  <c r="BL1111" s="1"/>
  <c r="AZ1112" s="1"/>
  <c r="A1390"/>
  <c r="B1391"/>
  <c r="C1391"/>
  <c r="H1161" l="1"/>
  <c r="I1160"/>
  <c r="K1160" s="1"/>
  <c r="J1160"/>
  <c r="L1160" s="1"/>
  <c r="F1160"/>
  <c r="BM1111"/>
  <c r="BA1112"/>
  <c r="A1710"/>
  <c r="C1709"/>
  <c r="B1709"/>
  <c r="A1389"/>
  <c r="B1390"/>
  <c r="C1390"/>
  <c r="J863"/>
  <c r="L864"/>
  <c r="BN829"/>
  <c r="BB830"/>
  <c r="BC830" s="1"/>
  <c r="BD830" s="1"/>
  <c r="BE830" s="1"/>
  <c r="BF830" s="1"/>
  <c r="BG830" s="1"/>
  <c r="BH830" s="1"/>
  <c r="BI830" s="1"/>
  <c r="BJ830" s="1"/>
  <c r="BK830" s="1"/>
  <c r="BL830" s="1"/>
  <c r="AZ831" s="1"/>
  <c r="F1710"/>
  <c r="H1711"/>
  <c r="F863"/>
  <c r="H862"/>
  <c r="F1321"/>
  <c r="H1322"/>
  <c r="H1162" l="1"/>
  <c r="I1161"/>
  <c r="K1161" s="1"/>
  <c r="J1161"/>
  <c r="L1161" s="1"/>
  <c r="F1161"/>
  <c r="F1322"/>
  <c r="H1323"/>
  <c r="F862"/>
  <c r="H861"/>
  <c r="H1712"/>
  <c r="F1711"/>
  <c r="J862"/>
  <c r="L863"/>
  <c r="A1711"/>
  <c r="C1710"/>
  <c r="B1710"/>
  <c r="BM830"/>
  <c r="BA831"/>
  <c r="A1388"/>
  <c r="B1389"/>
  <c r="C1389"/>
  <c r="BB1112"/>
  <c r="BC1112" s="1"/>
  <c r="BD1112" s="1"/>
  <c r="BE1112" s="1"/>
  <c r="BF1112" s="1"/>
  <c r="BG1112" s="1"/>
  <c r="BH1112" s="1"/>
  <c r="BI1112" s="1"/>
  <c r="BJ1112" s="1"/>
  <c r="BK1112" s="1"/>
  <c r="BL1112" s="1"/>
  <c r="AZ1113" s="1"/>
  <c r="BN1111"/>
  <c r="H1163" l="1"/>
  <c r="I1162"/>
  <c r="K1162" s="1"/>
  <c r="J1162"/>
  <c r="L1162" s="1"/>
  <c r="F1162"/>
  <c r="BA1113"/>
  <c r="BM1112"/>
  <c r="BN830"/>
  <c r="BB831"/>
  <c r="BC831" s="1"/>
  <c r="BD831" s="1"/>
  <c r="BE831" s="1"/>
  <c r="BF831" s="1"/>
  <c r="BG831" s="1"/>
  <c r="BH831" s="1"/>
  <c r="BI831" s="1"/>
  <c r="BJ831" s="1"/>
  <c r="BK831" s="1"/>
  <c r="BL831" s="1"/>
  <c r="AZ832" s="1"/>
  <c r="A1712"/>
  <c r="C1711"/>
  <c r="B1711"/>
  <c r="J861"/>
  <c r="L862"/>
  <c r="F1712"/>
  <c r="H1713"/>
  <c r="A1387"/>
  <c r="B1388"/>
  <c r="C1388"/>
  <c r="F861"/>
  <c r="H860"/>
  <c r="F1323"/>
  <c r="H1324"/>
  <c r="J1163" l="1"/>
  <c r="L1163" s="1"/>
  <c r="F1163"/>
  <c r="H1164"/>
  <c r="I1163"/>
  <c r="K1163" s="1"/>
  <c r="H1714"/>
  <c r="F1713"/>
  <c r="A1713"/>
  <c r="C1712"/>
  <c r="B1712"/>
  <c r="BN1112"/>
  <c r="BB1113"/>
  <c r="BC1113" s="1"/>
  <c r="BD1113" s="1"/>
  <c r="BE1113" s="1"/>
  <c r="BF1113" s="1"/>
  <c r="BG1113" s="1"/>
  <c r="BH1113" s="1"/>
  <c r="BI1113" s="1"/>
  <c r="BJ1113" s="1"/>
  <c r="BK1113" s="1"/>
  <c r="BL1113" s="1"/>
  <c r="AZ1114" s="1"/>
  <c r="F1324"/>
  <c r="H1325"/>
  <c r="F860"/>
  <c r="H859"/>
  <c r="A1386"/>
  <c r="B1387"/>
  <c r="C1387"/>
  <c r="J860"/>
  <c r="L861"/>
  <c r="BM831"/>
  <c r="BA832"/>
  <c r="H1165" l="1"/>
  <c r="I1164"/>
  <c r="K1164" s="1"/>
  <c r="J1164"/>
  <c r="L1164" s="1"/>
  <c r="F1164"/>
  <c r="J859"/>
  <c r="L860"/>
  <c r="F859"/>
  <c r="H858"/>
  <c r="F1325"/>
  <c r="H1326"/>
  <c r="BM1113"/>
  <c r="BA1114"/>
  <c r="A1714"/>
  <c r="C1713"/>
  <c r="B1713"/>
  <c r="F1714"/>
  <c r="H1715"/>
  <c r="BN831"/>
  <c r="BB832"/>
  <c r="BC832" s="1"/>
  <c r="BD832" s="1"/>
  <c r="BE832" s="1"/>
  <c r="BF832" s="1"/>
  <c r="BG832" s="1"/>
  <c r="BH832" s="1"/>
  <c r="BI832" s="1"/>
  <c r="BJ832" s="1"/>
  <c r="BK832" s="1"/>
  <c r="BL832" s="1"/>
  <c r="AZ833" s="1"/>
  <c r="A1385"/>
  <c r="B1386"/>
  <c r="C1386"/>
  <c r="H1166" l="1"/>
  <c r="I1165"/>
  <c r="K1165" s="1"/>
  <c r="J1165"/>
  <c r="L1165" s="1"/>
  <c r="F1165"/>
  <c r="BM832"/>
  <c r="BA833"/>
  <c r="F1715"/>
  <c r="H1716"/>
  <c r="A1715"/>
  <c r="C1714"/>
  <c r="B1714"/>
  <c r="J858"/>
  <c r="L859"/>
  <c r="A1384"/>
  <c r="B1385"/>
  <c r="C1385"/>
  <c r="BB1114"/>
  <c r="BC1114" s="1"/>
  <c r="BD1114" s="1"/>
  <c r="BE1114" s="1"/>
  <c r="BF1114" s="1"/>
  <c r="BG1114" s="1"/>
  <c r="BH1114" s="1"/>
  <c r="BI1114" s="1"/>
  <c r="BJ1114" s="1"/>
  <c r="BN1113"/>
  <c r="F1326"/>
  <c r="H1327"/>
  <c r="F858"/>
  <c r="H857"/>
  <c r="J1166" l="1"/>
  <c r="L1166" s="1"/>
  <c r="F1166"/>
  <c r="H1167"/>
  <c r="I1166"/>
  <c r="K1166" s="1"/>
  <c r="BK1114"/>
  <c r="BJ1115"/>
  <c r="A1716"/>
  <c r="C1715"/>
  <c r="B1715"/>
  <c r="F857"/>
  <c r="H856"/>
  <c r="F1327"/>
  <c r="H1328"/>
  <c r="A1383"/>
  <c r="B1384"/>
  <c r="C1384"/>
  <c r="J857"/>
  <c r="L858"/>
  <c r="F1716"/>
  <c r="H1717"/>
  <c r="BN832"/>
  <c r="BB833"/>
  <c r="BC833" s="1"/>
  <c r="BD833" s="1"/>
  <c r="BE833" s="1"/>
  <c r="BF833" s="1"/>
  <c r="BG833" s="1"/>
  <c r="BH833" s="1"/>
  <c r="BI833" s="1"/>
  <c r="BJ833" s="1"/>
  <c r="BK833" s="1"/>
  <c r="BL833" s="1"/>
  <c r="AZ834" s="1"/>
  <c r="H1168" l="1"/>
  <c r="I1167"/>
  <c r="K1167" s="1"/>
  <c r="J1167"/>
  <c r="L1167" s="1"/>
  <c r="F1167"/>
  <c r="J856"/>
  <c r="L857"/>
  <c r="F1328"/>
  <c r="H1329"/>
  <c r="F856"/>
  <c r="H855"/>
  <c r="A1717"/>
  <c r="C1716"/>
  <c r="B1716"/>
  <c r="BL1114"/>
  <c r="AZ1115" s="1"/>
  <c r="BK1115"/>
  <c r="BL1115" s="1"/>
  <c r="AZ1116" s="1"/>
  <c r="BM833"/>
  <c r="BA834"/>
  <c r="F1717"/>
  <c r="H1718"/>
  <c r="A1382"/>
  <c r="B1383"/>
  <c r="C1383"/>
  <c r="J1168" l="1"/>
  <c r="L1168" s="1"/>
  <c r="F1168"/>
  <c r="H1169"/>
  <c r="I1168"/>
  <c r="K1168" s="1"/>
  <c r="F1718"/>
  <c r="H1719"/>
  <c r="BN833"/>
  <c r="BB834"/>
  <c r="BC834" s="1"/>
  <c r="BD834" s="1"/>
  <c r="BE834" s="1"/>
  <c r="BF834" s="1"/>
  <c r="BG834" s="1"/>
  <c r="BH834" s="1"/>
  <c r="BI834" s="1"/>
  <c r="BJ834" s="1"/>
  <c r="BK834" s="1"/>
  <c r="BL834" s="1"/>
  <c r="AZ835" s="1"/>
  <c r="BM1115"/>
  <c r="BA1116"/>
  <c r="A1718"/>
  <c r="C1717"/>
  <c r="B1717"/>
  <c r="J855"/>
  <c r="L856"/>
  <c r="A1381"/>
  <c r="B1382"/>
  <c r="C1382"/>
  <c r="BA1115"/>
  <c r="BM1114"/>
  <c r="F855"/>
  <c r="H854"/>
  <c r="F1329"/>
  <c r="H1330"/>
  <c r="J1169" l="1"/>
  <c r="L1169" s="1"/>
  <c r="F1169"/>
  <c r="H1170"/>
  <c r="I1169"/>
  <c r="K1169" s="1"/>
  <c r="BN1114"/>
  <c r="BB1115"/>
  <c r="BC1115" s="1"/>
  <c r="BD1115" s="1"/>
  <c r="BE1115" s="1"/>
  <c r="BF1115" s="1"/>
  <c r="BG1115" s="1"/>
  <c r="BH1115" s="1"/>
  <c r="BI1115" s="1"/>
  <c r="A1719"/>
  <c r="C1718"/>
  <c r="B1718"/>
  <c r="F1330"/>
  <c r="H1331"/>
  <c r="F854"/>
  <c r="H853"/>
  <c r="A1380"/>
  <c r="B1381"/>
  <c r="C1381"/>
  <c r="J854"/>
  <c r="L855"/>
  <c r="BB1116"/>
  <c r="BC1116" s="1"/>
  <c r="BD1116" s="1"/>
  <c r="BE1116" s="1"/>
  <c r="BF1116" s="1"/>
  <c r="BG1116" s="1"/>
  <c r="BH1116" s="1"/>
  <c r="BI1116" s="1"/>
  <c r="BJ1116" s="1"/>
  <c r="BK1116" s="1"/>
  <c r="BL1116" s="1"/>
  <c r="AZ1117" s="1"/>
  <c r="BN1115"/>
  <c r="BM834"/>
  <c r="BA835"/>
  <c r="F1719"/>
  <c r="H1720"/>
  <c r="H1171" l="1"/>
  <c r="I1170"/>
  <c r="K1170" s="1"/>
  <c r="J1170"/>
  <c r="L1170" s="1"/>
  <c r="F1170"/>
  <c r="BN834"/>
  <c r="BB835"/>
  <c r="BC835" s="1"/>
  <c r="BD835" s="1"/>
  <c r="BE835" s="1"/>
  <c r="BF835" s="1"/>
  <c r="BG835" s="1"/>
  <c r="BH835" s="1"/>
  <c r="BI835" s="1"/>
  <c r="BJ835" s="1"/>
  <c r="BK835" s="1"/>
  <c r="BL835" s="1"/>
  <c r="AZ836" s="1"/>
  <c r="BA1117"/>
  <c r="BM1116"/>
  <c r="J853"/>
  <c r="L854"/>
  <c r="F853"/>
  <c r="H852"/>
  <c r="F1331"/>
  <c r="H1332"/>
  <c r="A1720"/>
  <c r="C1719"/>
  <c r="B1719"/>
  <c r="F1720"/>
  <c r="H1721"/>
  <c r="A1379"/>
  <c r="B1380"/>
  <c r="C1380"/>
  <c r="H1172" l="1"/>
  <c r="J1171"/>
  <c r="L1171" s="1"/>
  <c r="F1171"/>
  <c r="I1171"/>
  <c r="K1171" s="1"/>
  <c r="A1378"/>
  <c r="B1379"/>
  <c r="C1379"/>
  <c r="F1721"/>
  <c r="H1722"/>
  <c r="A1721"/>
  <c r="C1720"/>
  <c r="B1720"/>
  <c r="J852"/>
  <c r="L853"/>
  <c r="BN1116"/>
  <c r="BB1117"/>
  <c r="BC1117" s="1"/>
  <c r="BD1117" s="1"/>
  <c r="BE1117" s="1"/>
  <c r="BF1117" s="1"/>
  <c r="BG1117" s="1"/>
  <c r="BH1117" s="1"/>
  <c r="BI1117" s="1"/>
  <c r="BJ1117" s="1"/>
  <c r="BK1117" s="1"/>
  <c r="BL1117" s="1"/>
  <c r="AZ1118" s="1"/>
  <c r="F1332"/>
  <c r="H1333"/>
  <c r="F852"/>
  <c r="H851"/>
  <c r="BM835"/>
  <c r="BA836"/>
  <c r="H1173" l="1"/>
  <c r="I1172"/>
  <c r="K1172" s="1"/>
  <c r="J1172"/>
  <c r="L1172" s="1"/>
  <c r="F1172"/>
  <c r="BN835"/>
  <c r="BB836"/>
  <c r="BC836" s="1"/>
  <c r="BD836" s="1"/>
  <c r="BE836" s="1"/>
  <c r="BF836" s="1"/>
  <c r="BG836" s="1"/>
  <c r="BH836" s="1"/>
  <c r="BI836" s="1"/>
  <c r="BJ836" s="1"/>
  <c r="BK836" s="1"/>
  <c r="BL836" s="1"/>
  <c r="AZ837" s="1"/>
  <c r="F851"/>
  <c r="H850"/>
  <c r="F1333"/>
  <c r="H1334"/>
  <c r="J851"/>
  <c r="L852"/>
  <c r="F1722"/>
  <c r="H1723"/>
  <c r="A1377"/>
  <c r="B1378"/>
  <c r="C1378"/>
  <c r="BM1117"/>
  <c r="BA1118"/>
  <c r="A1722"/>
  <c r="C1721"/>
  <c r="B1721"/>
  <c r="H1174" l="1"/>
  <c r="I1173"/>
  <c r="K1173" s="1"/>
  <c r="J1173"/>
  <c r="L1173" s="1"/>
  <c r="F1173"/>
  <c r="A1723"/>
  <c r="C1722"/>
  <c r="B1722"/>
  <c r="BB1118"/>
  <c r="BC1118" s="1"/>
  <c r="BD1118" s="1"/>
  <c r="BE1118" s="1"/>
  <c r="BF1118" s="1"/>
  <c r="BG1118" s="1"/>
  <c r="BH1118" s="1"/>
  <c r="BI1118" s="1"/>
  <c r="BJ1118" s="1"/>
  <c r="BK1118" s="1"/>
  <c r="BL1118" s="1"/>
  <c r="AZ1119" s="1"/>
  <c r="BN1117"/>
  <c r="A1376"/>
  <c r="B1377"/>
  <c r="C1377"/>
  <c r="J850"/>
  <c r="L851"/>
  <c r="F1723"/>
  <c r="H1724"/>
  <c r="F1724" s="1"/>
  <c r="F1334"/>
  <c r="H1335"/>
  <c r="F850"/>
  <c r="H849"/>
  <c r="BM836"/>
  <c r="BA837"/>
  <c r="H1175" l="1"/>
  <c r="I1174"/>
  <c r="K1174" s="1"/>
  <c r="J1174"/>
  <c r="L1174" s="1"/>
  <c r="F1174"/>
  <c r="F849"/>
  <c r="H848"/>
  <c r="J849"/>
  <c r="L850"/>
  <c r="A1724"/>
  <c r="C1723"/>
  <c r="B1723"/>
  <c r="BN836"/>
  <c r="BB837"/>
  <c r="BC837" s="1"/>
  <c r="BD837" s="1"/>
  <c r="BE837" s="1"/>
  <c r="BF837" s="1"/>
  <c r="BG837" s="1"/>
  <c r="BH837" s="1"/>
  <c r="BI837" s="1"/>
  <c r="BJ837" s="1"/>
  <c r="BK837" s="1"/>
  <c r="BL837" s="1"/>
  <c r="AZ838" s="1"/>
  <c r="F1335"/>
  <c r="H1336"/>
  <c r="A1375"/>
  <c r="B1376"/>
  <c r="C1376"/>
  <c r="BA1119"/>
  <c r="BM1118"/>
  <c r="J1175" l="1"/>
  <c r="L1175" s="1"/>
  <c r="F1175"/>
  <c r="H1176"/>
  <c r="I1175"/>
  <c r="K1175" s="1"/>
  <c r="BN1118"/>
  <c r="BB1119"/>
  <c r="BC1119" s="1"/>
  <c r="BD1119" s="1"/>
  <c r="BE1119" s="1"/>
  <c r="BF1119" s="1"/>
  <c r="BG1119" s="1"/>
  <c r="BH1119" s="1"/>
  <c r="BI1119" s="1"/>
  <c r="BJ1119" s="1"/>
  <c r="BK1119" s="1"/>
  <c r="BL1119" s="1"/>
  <c r="AZ1120" s="1"/>
  <c r="F1336"/>
  <c r="H1337"/>
  <c r="BM837"/>
  <c r="BA838"/>
  <c r="C1724"/>
  <c r="B1724"/>
  <c r="J848"/>
  <c r="L849"/>
  <c r="A1374"/>
  <c r="B1375"/>
  <c r="C1375"/>
  <c r="F848"/>
  <c r="H847"/>
  <c r="H1177" l="1"/>
  <c r="I1176"/>
  <c r="K1176" s="1"/>
  <c r="J1176"/>
  <c r="L1176" s="1"/>
  <c r="F1176"/>
  <c r="F847"/>
  <c r="H846"/>
  <c r="A1373"/>
  <c r="B1374"/>
  <c r="C1374"/>
  <c r="J847"/>
  <c r="L848"/>
  <c r="BN837"/>
  <c r="BB838"/>
  <c r="BC838" s="1"/>
  <c r="BD838" s="1"/>
  <c r="BE838" s="1"/>
  <c r="BF838" s="1"/>
  <c r="BG838" s="1"/>
  <c r="BH838" s="1"/>
  <c r="BI838" s="1"/>
  <c r="BJ838" s="1"/>
  <c r="BK838" s="1"/>
  <c r="BL838" s="1"/>
  <c r="AZ839" s="1"/>
  <c r="F1337"/>
  <c r="H1338"/>
  <c r="BM1119"/>
  <c r="BA1120"/>
  <c r="H1178" l="1"/>
  <c r="I1177"/>
  <c r="K1177" s="1"/>
  <c r="J1177"/>
  <c r="L1177" s="1"/>
  <c r="F1177"/>
  <c r="BB1120"/>
  <c r="BC1120" s="1"/>
  <c r="BD1120" s="1"/>
  <c r="BE1120" s="1"/>
  <c r="BF1120" s="1"/>
  <c r="BG1120" s="1"/>
  <c r="BH1120" s="1"/>
  <c r="BI1120" s="1"/>
  <c r="BJ1120" s="1"/>
  <c r="BK1120" s="1"/>
  <c r="BL1120" s="1"/>
  <c r="AZ1121" s="1"/>
  <c r="BN1119"/>
  <c r="F1338"/>
  <c r="H1339"/>
  <c r="BM838"/>
  <c r="BA839"/>
  <c r="A1372"/>
  <c r="B1373"/>
  <c r="C1373"/>
  <c r="J846"/>
  <c r="L847"/>
  <c r="F846"/>
  <c r="H845"/>
  <c r="H1179" l="1"/>
  <c r="I1178"/>
  <c r="K1178" s="1"/>
  <c r="J1178"/>
  <c r="L1178" s="1"/>
  <c r="F1178"/>
  <c r="F845"/>
  <c r="H844"/>
  <c r="A1371"/>
  <c r="B1372"/>
  <c r="C1372"/>
  <c r="BM1120"/>
  <c r="BA1121"/>
  <c r="J845"/>
  <c r="L846"/>
  <c r="BN838"/>
  <c r="BB839"/>
  <c r="BC839" s="1"/>
  <c r="BD839" s="1"/>
  <c r="BE839" s="1"/>
  <c r="BF839" s="1"/>
  <c r="BG839" s="1"/>
  <c r="BH839" s="1"/>
  <c r="BI839" s="1"/>
  <c r="BJ839" s="1"/>
  <c r="BK839" s="1"/>
  <c r="BL839" s="1"/>
  <c r="AZ840" s="1"/>
  <c r="F1339"/>
  <c r="H1340"/>
  <c r="J1179" l="1"/>
  <c r="L1179" s="1"/>
  <c r="F1179"/>
  <c r="H1180"/>
  <c r="I1179"/>
  <c r="K1179" s="1"/>
  <c r="F1340"/>
  <c r="H1341"/>
  <c r="BM839"/>
  <c r="BA840"/>
  <c r="BN1120"/>
  <c r="BB1121"/>
  <c r="BC1121" s="1"/>
  <c r="BD1121" s="1"/>
  <c r="BE1121" s="1"/>
  <c r="BF1121" s="1"/>
  <c r="BG1121" s="1"/>
  <c r="BH1121" s="1"/>
  <c r="BI1121" s="1"/>
  <c r="BJ1121" s="1"/>
  <c r="BK1121" s="1"/>
  <c r="BL1121" s="1"/>
  <c r="AZ1122" s="1"/>
  <c r="A1370"/>
  <c r="B1371"/>
  <c r="C1371"/>
  <c r="J844"/>
  <c r="L845"/>
  <c r="F844"/>
  <c r="H843"/>
  <c r="H1181" l="1"/>
  <c r="I1180"/>
  <c r="K1180" s="1"/>
  <c r="J1180"/>
  <c r="L1180" s="1"/>
  <c r="F1180"/>
  <c r="J843"/>
  <c r="L844"/>
  <c r="F843"/>
  <c r="H842"/>
  <c r="A1369"/>
  <c r="B1370"/>
  <c r="C1370"/>
  <c r="BM1121"/>
  <c r="BA1122"/>
  <c r="BN839"/>
  <c r="BB840"/>
  <c r="BC840" s="1"/>
  <c r="BD840" s="1"/>
  <c r="BE840" s="1"/>
  <c r="BF840" s="1"/>
  <c r="BG840" s="1"/>
  <c r="BH840" s="1"/>
  <c r="BI840" s="1"/>
  <c r="BJ840" s="1"/>
  <c r="BK840" s="1"/>
  <c r="BL840" s="1"/>
  <c r="AZ841" s="1"/>
  <c r="F1341"/>
  <c r="H1342"/>
  <c r="H1182" l="1"/>
  <c r="I1181"/>
  <c r="K1181" s="1"/>
  <c r="J1181"/>
  <c r="L1181" s="1"/>
  <c r="F1181"/>
  <c r="F1342"/>
  <c r="H1343"/>
  <c r="BM840"/>
  <c r="BA841"/>
  <c r="BN1121"/>
  <c r="BB1122"/>
  <c r="BC1122" s="1"/>
  <c r="BD1122" s="1"/>
  <c r="BE1122" s="1"/>
  <c r="BF1122" s="1"/>
  <c r="BG1122" s="1"/>
  <c r="BH1122" s="1"/>
  <c r="BI1122" s="1"/>
  <c r="BJ1122" s="1"/>
  <c r="BK1122" s="1"/>
  <c r="BL1122" s="1"/>
  <c r="AZ1123" s="1"/>
  <c r="A1368"/>
  <c r="B1369"/>
  <c r="C1369"/>
  <c r="J842"/>
  <c r="L843"/>
  <c r="F842"/>
  <c r="H841"/>
  <c r="H1183" l="1"/>
  <c r="I1182"/>
  <c r="K1182" s="1"/>
  <c r="J1182"/>
  <c r="L1182" s="1"/>
  <c r="F1182"/>
  <c r="J841"/>
  <c r="L842"/>
  <c r="F841"/>
  <c r="H840"/>
  <c r="A1367"/>
  <c r="B1368"/>
  <c r="C1368"/>
  <c r="BM1122"/>
  <c r="BA1123"/>
  <c r="BN840"/>
  <c r="BB841"/>
  <c r="BC841" s="1"/>
  <c r="BD841" s="1"/>
  <c r="BE841" s="1"/>
  <c r="BF841" s="1"/>
  <c r="BG841" s="1"/>
  <c r="BH841" s="1"/>
  <c r="BI841" s="1"/>
  <c r="BJ841" s="1"/>
  <c r="BK841" s="1"/>
  <c r="BL841" s="1"/>
  <c r="AZ842" s="1"/>
  <c r="F1343"/>
  <c r="H1344"/>
  <c r="F1344" s="1"/>
  <c r="H1184" l="1"/>
  <c r="I1183"/>
  <c r="K1183" s="1"/>
  <c r="J1183"/>
  <c r="L1183" s="1"/>
  <c r="F1183"/>
  <c r="BM841"/>
  <c r="BA842"/>
  <c r="BN1122"/>
  <c r="BB1123"/>
  <c r="BC1123" s="1"/>
  <c r="BD1123" s="1"/>
  <c r="BE1123" s="1"/>
  <c r="BF1123" s="1"/>
  <c r="BG1123" s="1"/>
  <c r="BH1123" s="1"/>
  <c r="BI1123" s="1"/>
  <c r="BJ1123" s="1"/>
  <c r="BK1123" s="1"/>
  <c r="BL1123" s="1"/>
  <c r="AZ1124" s="1"/>
  <c r="A1366"/>
  <c r="B1367"/>
  <c r="C1367"/>
  <c r="J840"/>
  <c r="L841"/>
  <c r="F840"/>
  <c r="H839"/>
  <c r="H1185" l="1"/>
  <c r="I1184"/>
  <c r="K1184" s="1"/>
  <c r="J1184"/>
  <c r="L1184" s="1"/>
  <c r="F1184"/>
  <c r="J839"/>
  <c r="L840"/>
  <c r="F839"/>
  <c r="H838"/>
  <c r="A1365"/>
  <c r="B1366"/>
  <c r="C1366"/>
  <c r="BM1123"/>
  <c r="BA1124"/>
  <c r="BN841"/>
  <c r="BB842"/>
  <c r="BC842" s="1"/>
  <c r="BD842" s="1"/>
  <c r="BE842" s="1"/>
  <c r="BF842" s="1"/>
  <c r="BG842" s="1"/>
  <c r="BH842" s="1"/>
  <c r="BI842" s="1"/>
  <c r="BJ842" s="1"/>
  <c r="BK842" s="1"/>
  <c r="BL842" s="1"/>
  <c r="AZ843" s="1"/>
  <c r="J1185" l="1"/>
  <c r="L1185" s="1"/>
  <c r="F1185"/>
  <c r="H1186"/>
  <c r="I1185"/>
  <c r="K1185" s="1"/>
  <c r="BM842"/>
  <c r="BA843"/>
  <c r="BN1123"/>
  <c r="BB1124"/>
  <c r="BC1124" s="1"/>
  <c r="BD1124" s="1"/>
  <c r="BE1124" s="1"/>
  <c r="BF1124" s="1"/>
  <c r="BG1124" s="1"/>
  <c r="BH1124" s="1"/>
  <c r="BI1124" s="1"/>
  <c r="BJ1124" s="1"/>
  <c r="BK1124" s="1"/>
  <c r="BL1124" s="1"/>
  <c r="AZ1125" s="1"/>
  <c r="F838"/>
  <c r="H837"/>
  <c r="J838"/>
  <c r="L839"/>
  <c r="A1364"/>
  <c r="B1365"/>
  <c r="C1365"/>
  <c r="F1186" l="1"/>
  <c r="J1186"/>
  <c r="L1186" s="1"/>
  <c r="I1186"/>
  <c r="K1186" s="1"/>
  <c r="A1363"/>
  <c r="B1364"/>
  <c r="C1364"/>
  <c r="J837"/>
  <c r="L838"/>
  <c r="F837"/>
  <c r="H836"/>
  <c r="BM1124"/>
  <c r="BA1125"/>
  <c r="BN842"/>
  <c r="BB843"/>
  <c r="BC843" s="1"/>
  <c r="BD843" s="1"/>
  <c r="BE843" s="1"/>
  <c r="BF843" s="1"/>
  <c r="BG843" s="1"/>
  <c r="BH843" s="1"/>
  <c r="BI843" s="1"/>
  <c r="BJ843" s="1"/>
  <c r="BK843" s="1"/>
  <c r="BL843" s="1"/>
  <c r="AZ844" s="1"/>
  <c r="BM843" l="1"/>
  <c r="BA844"/>
  <c r="BN1124"/>
  <c r="BB1125"/>
  <c r="BC1125" s="1"/>
  <c r="BD1125" s="1"/>
  <c r="BE1125" s="1"/>
  <c r="BF1125" s="1"/>
  <c r="BG1125" s="1"/>
  <c r="BH1125" s="1"/>
  <c r="BI1125" s="1"/>
  <c r="BJ1125" s="1"/>
  <c r="BK1125" s="1"/>
  <c r="BL1125" s="1"/>
  <c r="AZ1126" s="1"/>
  <c r="F836"/>
  <c r="H835"/>
  <c r="A1362"/>
  <c r="B1363"/>
  <c r="C1363"/>
  <c r="J836"/>
  <c r="L837"/>
  <c r="J835" l="1"/>
  <c r="L836"/>
  <c r="A1361"/>
  <c r="B1362"/>
  <c r="C1362"/>
  <c r="F835"/>
  <c r="H834"/>
  <c r="BM1125"/>
  <c r="BA1126"/>
  <c r="BN843"/>
  <c r="BB844"/>
  <c r="BC844" s="1"/>
  <c r="BD844" s="1"/>
  <c r="BE844" s="1"/>
  <c r="BF844" s="1"/>
  <c r="BG844" s="1"/>
  <c r="BH844" s="1"/>
  <c r="BI844" s="1"/>
  <c r="BJ844" s="1"/>
  <c r="BK844" s="1"/>
  <c r="BL844" s="1"/>
  <c r="AZ845" s="1"/>
  <c r="BM844" l="1"/>
  <c r="BA845"/>
  <c r="BN1125"/>
  <c r="BB1126"/>
  <c r="BC1126" s="1"/>
  <c r="BD1126" s="1"/>
  <c r="BE1126" s="1"/>
  <c r="BF1126" s="1"/>
  <c r="BG1126" s="1"/>
  <c r="BH1126" s="1"/>
  <c r="BI1126" s="1"/>
  <c r="BJ1126" s="1"/>
  <c r="BK1126" s="1"/>
  <c r="BL1126" s="1"/>
  <c r="AZ1127" s="1"/>
  <c r="F834"/>
  <c r="H833"/>
  <c r="A1360"/>
  <c r="B1361"/>
  <c r="C1361"/>
  <c r="J834"/>
  <c r="L835"/>
  <c r="A1359" l="1"/>
  <c r="B1360"/>
  <c r="C1360"/>
  <c r="J833"/>
  <c r="L834"/>
  <c r="F833"/>
  <c r="H832"/>
  <c r="BM1126"/>
  <c r="BA1127"/>
  <c r="BN844"/>
  <c r="BB845"/>
  <c r="BC845" s="1"/>
  <c r="BD845" s="1"/>
  <c r="BE845" s="1"/>
  <c r="BF845" s="1"/>
  <c r="BG845" s="1"/>
  <c r="BH845" s="1"/>
  <c r="BI845" s="1"/>
  <c r="BJ845" s="1"/>
  <c r="BK845" s="1"/>
  <c r="BL845" s="1"/>
  <c r="AZ846" s="1"/>
  <c r="A1358" l="1"/>
  <c r="B1359"/>
  <c r="C1359"/>
  <c r="BM845"/>
  <c r="BA846"/>
  <c r="BN1126"/>
  <c r="BB1127"/>
  <c r="BC1127" s="1"/>
  <c r="BD1127" s="1"/>
  <c r="BE1127" s="1"/>
  <c r="BF1127" s="1"/>
  <c r="BG1127" s="1"/>
  <c r="BH1127" s="1"/>
  <c r="BI1127" s="1"/>
  <c r="BJ1127" s="1"/>
  <c r="BK1127" s="1"/>
  <c r="BL1127" s="1"/>
  <c r="AZ1128" s="1"/>
  <c r="F832"/>
  <c r="H831"/>
  <c r="J832"/>
  <c r="L833"/>
  <c r="BM1127" l="1"/>
  <c r="BA1128"/>
  <c r="BN845"/>
  <c r="BB846"/>
  <c r="BC846" s="1"/>
  <c r="BD846" s="1"/>
  <c r="BE846" s="1"/>
  <c r="BF846" s="1"/>
  <c r="BG846" s="1"/>
  <c r="BH846" s="1"/>
  <c r="BI846" s="1"/>
  <c r="BJ846" s="1"/>
  <c r="BK846" s="1"/>
  <c r="BL846" s="1"/>
  <c r="AZ847" s="1"/>
  <c r="A1357"/>
  <c r="B1358"/>
  <c r="C1358"/>
  <c r="F831"/>
  <c r="H830"/>
  <c r="J831"/>
  <c r="L832"/>
  <c r="A1356" l="1"/>
  <c r="B1357"/>
  <c r="C1357"/>
  <c r="F830"/>
  <c r="H829"/>
  <c r="J830"/>
  <c r="L831"/>
  <c r="BM846"/>
  <c r="BA847"/>
  <c r="BN1127"/>
  <c r="BB1128"/>
  <c r="BC1128" s="1"/>
  <c r="BD1128" s="1"/>
  <c r="BE1128" s="1"/>
  <c r="BF1128" s="1"/>
  <c r="BG1128" s="1"/>
  <c r="BH1128" s="1"/>
  <c r="BI1128" s="1"/>
  <c r="BJ1128" s="1"/>
  <c r="BK1128" s="1"/>
  <c r="BL1128" s="1"/>
  <c r="AZ1129" s="1"/>
  <c r="BN846" l="1"/>
  <c r="BB847"/>
  <c r="BC847" s="1"/>
  <c r="BD847" s="1"/>
  <c r="BE847" s="1"/>
  <c r="BF847" s="1"/>
  <c r="BG847" s="1"/>
  <c r="BH847" s="1"/>
  <c r="BI847" s="1"/>
  <c r="BJ847" s="1"/>
  <c r="BK847" s="1"/>
  <c r="BL847" s="1"/>
  <c r="AZ848" s="1"/>
  <c r="A1355"/>
  <c r="B1356"/>
  <c r="C1356"/>
  <c r="BM1128"/>
  <c r="BA1129"/>
  <c r="F829"/>
  <c r="H828"/>
  <c r="J829"/>
  <c r="L830"/>
  <c r="A1354" l="1"/>
  <c r="B1355"/>
  <c r="C1355"/>
  <c r="F828"/>
  <c r="H827"/>
  <c r="BN1128"/>
  <c r="BB1129"/>
  <c r="BC1129" s="1"/>
  <c r="BD1129" s="1"/>
  <c r="BE1129" s="1"/>
  <c r="BF1129" s="1"/>
  <c r="BG1129" s="1"/>
  <c r="BH1129" s="1"/>
  <c r="BI1129" s="1"/>
  <c r="BJ1129" s="1"/>
  <c r="BK1129" s="1"/>
  <c r="BL1129" s="1"/>
  <c r="AZ1130" s="1"/>
  <c r="J828"/>
  <c r="L829"/>
  <c r="BM847"/>
  <c r="BA848"/>
  <c r="F827" l="1"/>
  <c r="H826"/>
  <c r="A1353"/>
  <c r="B1354"/>
  <c r="C1354"/>
  <c r="BN847"/>
  <c r="BB848"/>
  <c r="BC848" s="1"/>
  <c r="BD848" s="1"/>
  <c r="BE848" s="1"/>
  <c r="BF848" s="1"/>
  <c r="BG848" s="1"/>
  <c r="BH848" s="1"/>
  <c r="BI848" s="1"/>
  <c r="BJ848" s="1"/>
  <c r="BK848" s="1"/>
  <c r="BL848" s="1"/>
  <c r="AZ849" s="1"/>
  <c r="BM1129"/>
  <c r="BA1130"/>
  <c r="J827"/>
  <c r="L828"/>
  <c r="BN1129" l="1"/>
  <c r="BB1130"/>
  <c r="BC1130" s="1"/>
  <c r="BD1130" s="1"/>
  <c r="BE1130" s="1"/>
  <c r="BF1130" s="1"/>
  <c r="BG1130" s="1"/>
  <c r="BH1130" s="1"/>
  <c r="BI1130" s="1"/>
  <c r="BJ1130" s="1"/>
  <c r="BK1130" s="1"/>
  <c r="BL1130" s="1"/>
  <c r="AZ1131" s="1"/>
  <c r="A1352"/>
  <c r="B1353"/>
  <c r="C1353"/>
  <c r="BM848"/>
  <c r="BA849"/>
  <c r="J826"/>
  <c r="L827"/>
  <c r="F826"/>
  <c r="H825"/>
  <c r="F825" l="1"/>
  <c r="H824"/>
  <c r="BN848"/>
  <c r="BB849"/>
  <c r="BC849" s="1"/>
  <c r="BD849" s="1"/>
  <c r="BE849" s="1"/>
  <c r="BF849" s="1"/>
  <c r="BG849" s="1"/>
  <c r="BH849" s="1"/>
  <c r="BI849" s="1"/>
  <c r="BJ849" s="1"/>
  <c r="BK849" s="1"/>
  <c r="BL849" s="1"/>
  <c r="AZ850" s="1"/>
  <c r="A1351"/>
  <c r="B1352"/>
  <c r="C1352"/>
  <c r="J825"/>
  <c r="L826"/>
  <c r="BM1130"/>
  <c r="BA1131"/>
  <c r="A1350" l="1"/>
  <c r="B1351"/>
  <c r="C1351"/>
  <c r="BN1130"/>
  <c r="BB1131"/>
  <c r="BC1131" s="1"/>
  <c r="BD1131" s="1"/>
  <c r="BE1131" s="1"/>
  <c r="BF1131" s="1"/>
  <c r="BG1131" s="1"/>
  <c r="BH1131" s="1"/>
  <c r="BI1131" s="1"/>
  <c r="BJ1131" s="1"/>
  <c r="BK1131" s="1"/>
  <c r="BL1131" s="1"/>
  <c r="AZ1132" s="1"/>
  <c r="J824"/>
  <c r="L825"/>
  <c r="BM849"/>
  <c r="BA850"/>
  <c r="F824"/>
  <c r="H823"/>
  <c r="F823" l="1"/>
  <c r="H822"/>
  <c r="BN849"/>
  <c r="BB850"/>
  <c r="BC850" s="1"/>
  <c r="BD850" s="1"/>
  <c r="BE850" s="1"/>
  <c r="BF850" s="1"/>
  <c r="BG850" s="1"/>
  <c r="BH850" s="1"/>
  <c r="BI850" s="1"/>
  <c r="BJ850" s="1"/>
  <c r="BK850" s="1"/>
  <c r="BL850" s="1"/>
  <c r="AZ851" s="1"/>
  <c r="BM1131"/>
  <c r="BA1132"/>
  <c r="A1349"/>
  <c r="B1350"/>
  <c r="C1350"/>
  <c r="J823"/>
  <c r="L824"/>
  <c r="A1348" l="1"/>
  <c r="B1349"/>
  <c r="C1349"/>
  <c r="J822"/>
  <c r="L823"/>
  <c r="BN1131"/>
  <c r="BB1132"/>
  <c r="BC1132" s="1"/>
  <c r="BD1132" s="1"/>
  <c r="BE1132" s="1"/>
  <c r="BF1132" s="1"/>
  <c r="BG1132" s="1"/>
  <c r="BH1132" s="1"/>
  <c r="BI1132" s="1"/>
  <c r="BJ1132" s="1"/>
  <c r="BK1132" s="1"/>
  <c r="BL1132" s="1"/>
  <c r="AZ1133" s="1"/>
  <c r="BM850"/>
  <c r="BA851"/>
  <c r="F822"/>
  <c r="H821"/>
  <c r="BM1132" l="1"/>
  <c r="BA1133"/>
  <c r="A1347"/>
  <c r="B1348"/>
  <c r="C1348"/>
  <c r="F821"/>
  <c r="H820"/>
  <c r="BN850"/>
  <c r="BB851"/>
  <c r="BC851" s="1"/>
  <c r="BD851" s="1"/>
  <c r="BE851" s="1"/>
  <c r="BF851" s="1"/>
  <c r="BG851" s="1"/>
  <c r="BH851" s="1"/>
  <c r="BI851" s="1"/>
  <c r="BJ851" s="1"/>
  <c r="BK851" s="1"/>
  <c r="BL851" s="1"/>
  <c r="AZ852" s="1"/>
  <c r="J821"/>
  <c r="L822"/>
  <c r="A1346" l="1"/>
  <c r="B1347"/>
  <c r="C1347"/>
  <c r="BM851"/>
  <c r="BA852"/>
  <c r="F820"/>
  <c r="H819"/>
  <c r="J820"/>
  <c r="L821"/>
  <c r="BN1132"/>
  <c r="BB1133"/>
  <c r="BC1133" s="1"/>
  <c r="BD1133" s="1"/>
  <c r="BE1133" s="1"/>
  <c r="BF1133" s="1"/>
  <c r="BG1133" s="1"/>
  <c r="BH1133" s="1"/>
  <c r="BI1133" s="1"/>
  <c r="BJ1133" s="1"/>
  <c r="BK1133" s="1"/>
  <c r="BL1133" s="1"/>
  <c r="AZ1134" s="1"/>
  <c r="BM1133" l="1"/>
  <c r="BA1134"/>
  <c r="F819"/>
  <c r="H818"/>
  <c r="BN851"/>
  <c r="BB852"/>
  <c r="BC852" s="1"/>
  <c r="BD852" s="1"/>
  <c r="BE852" s="1"/>
  <c r="BF852" s="1"/>
  <c r="BG852" s="1"/>
  <c r="BH852" s="1"/>
  <c r="BI852" s="1"/>
  <c r="BJ852" s="1"/>
  <c r="BK852" s="1"/>
  <c r="BL852" s="1"/>
  <c r="AZ853" s="1"/>
  <c r="A1345"/>
  <c r="B1346"/>
  <c r="C1346"/>
  <c r="J819"/>
  <c r="L820"/>
  <c r="J818" l="1"/>
  <c r="L819"/>
  <c r="A1344"/>
  <c r="B1345"/>
  <c r="C1345"/>
  <c r="BM852"/>
  <c r="BA853"/>
  <c r="F818"/>
  <c r="H817"/>
  <c r="BN1133"/>
  <c r="BB1134"/>
  <c r="BC1134" s="1"/>
  <c r="BD1134" s="1"/>
  <c r="BE1134" s="1"/>
  <c r="BF1134" s="1"/>
  <c r="BG1134" s="1"/>
  <c r="BH1134" s="1"/>
  <c r="BI1134" s="1"/>
  <c r="BJ1134" s="1"/>
  <c r="BK1134" s="1"/>
  <c r="BL1134" s="1"/>
  <c r="AZ1135" s="1"/>
  <c r="BM1134" l="1"/>
  <c r="BA1135"/>
  <c r="F817"/>
  <c r="H816"/>
  <c r="BN852"/>
  <c r="BB853"/>
  <c r="BC853" s="1"/>
  <c r="BD853" s="1"/>
  <c r="BE853" s="1"/>
  <c r="BF853" s="1"/>
  <c r="BG853" s="1"/>
  <c r="BH853" s="1"/>
  <c r="BI853" s="1"/>
  <c r="BJ853" s="1"/>
  <c r="BK853" s="1"/>
  <c r="BL853" s="1"/>
  <c r="AZ854" s="1"/>
  <c r="A1343"/>
  <c r="B1344"/>
  <c r="C1344"/>
  <c r="J817"/>
  <c r="L818"/>
  <c r="J816" l="1"/>
  <c r="L817"/>
  <c r="A1342"/>
  <c r="B1343"/>
  <c r="C1343"/>
  <c r="BM853"/>
  <c r="BA854"/>
  <c r="F816"/>
  <c r="H815"/>
  <c r="BN1134"/>
  <c r="BB1135"/>
  <c r="BC1135" s="1"/>
  <c r="BD1135" s="1"/>
  <c r="BE1135" s="1"/>
  <c r="BF1135" s="1"/>
  <c r="BG1135" s="1"/>
  <c r="BH1135" s="1"/>
  <c r="BI1135" s="1"/>
  <c r="BJ1135" s="1"/>
  <c r="BK1135" s="1"/>
  <c r="BL1135" s="1"/>
  <c r="AZ1136" s="1"/>
  <c r="BM1135" l="1"/>
  <c r="BA1136"/>
  <c r="F815"/>
  <c r="H814"/>
  <c r="BN853"/>
  <c r="BB854"/>
  <c r="BC854" s="1"/>
  <c r="BD854" s="1"/>
  <c r="BE854" s="1"/>
  <c r="BF854" s="1"/>
  <c r="BG854" s="1"/>
  <c r="BH854" s="1"/>
  <c r="BI854" s="1"/>
  <c r="BJ854" s="1"/>
  <c r="BK854" s="1"/>
  <c r="BL854" s="1"/>
  <c r="AZ855" s="1"/>
  <c r="A1341"/>
  <c r="B1342"/>
  <c r="C1342"/>
  <c r="J815"/>
  <c r="L816"/>
  <c r="A1340" l="1"/>
  <c r="B1341"/>
  <c r="C1341"/>
  <c r="J814"/>
  <c r="L815"/>
  <c r="BM854"/>
  <c r="BA855"/>
  <c r="F814"/>
  <c r="H813"/>
  <c r="BN1135"/>
  <c r="BB1136"/>
  <c r="BC1136" s="1"/>
  <c r="BD1136" s="1"/>
  <c r="BE1136" s="1"/>
  <c r="BF1136" s="1"/>
  <c r="BG1136" s="1"/>
  <c r="BH1136" s="1"/>
  <c r="BI1136" s="1"/>
  <c r="BJ1136" s="1"/>
  <c r="BK1136" s="1"/>
  <c r="BL1136" s="1"/>
  <c r="AZ1137" s="1"/>
  <c r="BM1136" l="1"/>
  <c r="BA1137"/>
  <c r="F813"/>
  <c r="H812"/>
  <c r="BN854"/>
  <c r="BB855"/>
  <c r="BC855" s="1"/>
  <c r="BD855" s="1"/>
  <c r="BE855" s="1"/>
  <c r="BF855" s="1"/>
  <c r="BG855" s="1"/>
  <c r="BH855" s="1"/>
  <c r="BI855" s="1"/>
  <c r="BJ855" s="1"/>
  <c r="BK855" s="1"/>
  <c r="BL855" s="1"/>
  <c r="AZ856" s="1"/>
  <c r="A1339"/>
  <c r="B1340"/>
  <c r="C1340"/>
  <c r="J813"/>
  <c r="L814"/>
  <c r="A1338" l="1"/>
  <c r="B1339"/>
  <c r="C1339"/>
  <c r="J812"/>
  <c r="L813"/>
  <c r="BM855"/>
  <c r="BA856"/>
  <c r="F812"/>
  <c r="H811"/>
  <c r="BN1136"/>
  <c r="BB1137"/>
  <c r="BC1137" s="1"/>
  <c r="BD1137" s="1"/>
  <c r="BE1137" s="1"/>
  <c r="BF1137" s="1"/>
  <c r="BG1137" s="1"/>
  <c r="BH1137" s="1"/>
  <c r="BI1137" s="1"/>
  <c r="BJ1137" s="1"/>
  <c r="BK1137" s="1"/>
  <c r="BL1137" s="1"/>
  <c r="AZ1138" s="1"/>
  <c r="BM1137" l="1"/>
  <c r="BA1138"/>
  <c r="F811"/>
  <c r="H810"/>
  <c r="BN855"/>
  <c r="BB856"/>
  <c r="BC856" s="1"/>
  <c r="BD856" s="1"/>
  <c r="BE856" s="1"/>
  <c r="BF856" s="1"/>
  <c r="BG856" s="1"/>
  <c r="BH856" s="1"/>
  <c r="BI856" s="1"/>
  <c r="BJ856" s="1"/>
  <c r="BK856" s="1"/>
  <c r="BL856" s="1"/>
  <c r="AZ857" s="1"/>
  <c r="A1337"/>
  <c r="B1338"/>
  <c r="C1338"/>
  <c r="J811"/>
  <c r="L812"/>
  <c r="J810" l="1"/>
  <c r="L811"/>
  <c r="A1336"/>
  <c r="B1337"/>
  <c r="C1337"/>
  <c r="BM856"/>
  <c r="BA857"/>
  <c r="F810"/>
  <c r="H809"/>
  <c r="BN1137"/>
  <c r="BB1138"/>
  <c r="BC1138" s="1"/>
  <c r="BD1138" s="1"/>
  <c r="BE1138" s="1"/>
  <c r="BF1138" s="1"/>
  <c r="BG1138" s="1"/>
  <c r="BH1138" s="1"/>
  <c r="BI1138" s="1"/>
  <c r="BJ1138" s="1"/>
  <c r="BK1138" s="1"/>
  <c r="BL1138" s="1"/>
  <c r="AZ1139" s="1"/>
  <c r="BM1138" l="1"/>
  <c r="BA1139"/>
  <c r="F809"/>
  <c r="H808"/>
  <c r="BN856"/>
  <c r="BB857"/>
  <c r="BC857" s="1"/>
  <c r="BD857" s="1"/>
  <c r="BE857" s="1"/>
  <c r="BF857" s="1"/>
  <c r="BG857" s="1"/>
  <c r="BH857" s="1"/>
  <c r="BI857" s="1"/>
  <c r="BJ857" s="1"/>
  <c r="BK857" s="1"/>
  <c r="BL857" s="1"/>
  <c r="AZ858" s="1"/>
  <c r="A1335"/>
  <c r="B1336"/>
  <c r="C1336"/>
  <c r="J809"/>
  <c r="L810"/>
  <c r="J808" l="1"/>
  <c r="L809"/>
  <c r="A1334"/>
  <c r="B1335"/>
  <c r="C1335"/>
  <c r="BM857"/>
  <c r="BA858"/>
  <c r="F808"/>
  <c r="H807"/>
  <c r="BN1138"/>
  <c r="BB1139"/>
  <c r="BC1139" s="1"/>
  <c r="BD1139" s="1"/>
  <c r="BE1139" s="1"/>
  <c r="BF1139" s="1"/>
  <c r="BG1139" s="1"/>
  <c r="BH1139" s="1"/>
  <c r="BI1139" s="1"/>
  <c r="BJ1139" s="1"/>
  <c r="BK1139" s="1"/>
  <c r="BL1139" s="1"/>
  <c r="AZ1140" s="1"/>
  <c r="BM1139" l="1"/>
  <c r="BA1140"/>
  <c r="F807"/>
  <c r="H806"/>
  <c r="BN857"/>
  <c r="BB858"/>
  <c r="BC858" s="1"/>
  <c r="BD858" s="1"/>
  <c r="BE858" s="1"/>
  <c r="BF858" s="1"/>
  <c r="BG858" s="1"/>
  <c r="BH858" s="1"/>
  <c r="BI858" s="1"/>
  <c r="BJ858" s="1"/>
  <c r="BK858" s="1"/>
  <c r="BL858" s="1"/>
  <c r="AZ859" s="1"/>
  <c r="A1333"/>
  <c r="B1334"/>
  <c r="C1334"/>
  <c r="J807"/>
  <c r="L808"/>
  <c r="J806" l="1"/>
  <c r="L807"/>
  <c r="A1332"/>
  <c r="B1333"/>
  <c r="C1333"/>
  <c r="BM858"/>
  <c r="BA859"/>
  <c r="F806"/>
  <c r="H805"/>
  <c r="BN1139"/>
  <c r="BB1140"/>
  <c r="BC1140" s="1"/>
  <c r="BD1140" s="1"/>
  <c r="BE1140" s="1"/>
  <c r="BF1140" s="1"/>
  <c r="BG1140" s="1"/>
  <c r="BH1140" s="1"/>
  <c r="BI1140" s="1"/>
  <c r="BJ1140" s="1"/>
  <c r="BK1140" s="1"/>
  <c r="BL1140" s="1"/>
  <c r="AZ1141" s="1"/>
  <c r="BM1140" l="1"/>
  <c r="BA1141"/>
  <c r="F805"/>
  <c r="H804"/>
  <c r="BN858"/>
  <c r="BB859"/>
  <c r="BC859" s="1"/>
  <c r="BD859" s="1"/>
  <c r="BE859" s="1"/>
  <c r="BF859" s="1"/>
  <c r="BG859" s="1"/>
  <c r="BH859" s="1"/>
  <c r="BI859" s="1"/>
  <c r="BJ859" s="1"/>
  <c r="BK859" s="1"/>
  <c r="BL859" s="1"/>
  <c r="AZ860" s="1"/>
  <c r="A1331"/>
  <c r="B1332"/>
  <c r="C1332"/>
  <c r="J805"/>
  <c r="L806"/>
  <c r="J804" l="1"/>
  <c r="L805"/>
  <c r="A1330"/>
  <c r="B1331"/>
  <c r="C1331"/>
  <c r="BM859"/>
  <c r="BA860"/>
  <c r="F804"/>
  <c r="H803"/>
  <c r="BN1140"/>
  <c r="BB1141"/>
  <c r="BC1141" s="1"/>
  <c r="BD1141" s="1"/>
  <c r="BE1141" s="1"/>
  <c r="BF1141" s="1"/>
  <c r="BG1141" s="1"/>
  <c r="BH1141" s="1"/>
  <c r="BI1141" s="1"/>
  <c r="BJ1141" s="1"/>
  <c r="BK1141" s="1"/>
  <c r="BL1141" s="1"/>
  <c r="AZ1142" s="1"/>
  <c r="BM1141" l="1"/>
  <c r="BA1142"/>
  <c r="F803"/>
  <c r="H802"/>
  <c r="BN859"/>
  <c r="BB860"/>
  <c r="BC860" s="1"/>
  <c r="BD860" s="1"/>
  <c r="BE860" s="1"/>
  <c r="BF860" s="1"/>
  <c r="BG860" s="1"/>
  <c r="BH860" s="1"/>
  <c r="BI860" s="1"/>
  <c r="BJ860" s="1"/>
  <c r="BK860" s="1"/>
  <c r="BL860" s="1"/>
  <c r="AZ861" s="1"/>
  <c r="A1329"/>
  <c r="B1330"/>
  <c r="C1330"/>
  <c r="J803"/>
  <c r="L804"/>
  <c r="J802" l="1"/>
  <c r="L803"/>
  <c r="A1328"/>
  <c r="B1329"/>
  <c r="C1329"/>
  <c r="BM860"/>
  <c r="BA861"/>
  <c r="F802"/>
  <c r="H801"/>
  <c r="BN1141"/>
  <c r="BB1142"/>
  <c r="BC1142" s="1"/>
  <c r="BD1142" s="1"/>
  <c r="BE1142" s="1"/>
  <c r="BF1142" s="1"/>
  <c r="BG1142" s="1"/>
  <c r="BH1142" s="1"/>
  <c r="BI1142" s="1"/>
  <c r="BJ1142" s="1"/>
  <c r="BK1142" s="1"/>
  <c r="BL1142" s="1"/>
  <c r="AZ1143" s="1"/>
  <c r="BM1142" l="1"/>
  <c r="BA1143"/>
  <c r="F801"/>
  <c r="H800"/>
  <c r="BN860"/>
  <c r="BB861"/>
  <c r="BC861" s="1"/>
  <c r="BD861" s="1"/>
  <c r="BE861" s="1"/>
  <c r="BF861" s="1"/>
  <c r="BG861" s="1"/>
  <c r="BH861" s="1"/>
  <c r="BI861" s="1"/>
  <c r="BJ861" s="1"/>
  <c r="BK861" s="1"/>
  <c r="BL861" s="1"/>
  <c r="AZ862" s="1"/>
  <c r="A1327"/>
  <c r="B1328"/>
  <c r="C1328"/>
  <c r="J801"/>
  <c r="L802"/>
  <c r="J800" l="1"/>
  <c r="L801"/>
  <c r="A1326"/>
  <c r="B1327"/>
  <c r="C1327"/>
  <c r="BM861"/>
  <c r="BA862"/>
  <c r="F800"/>
  <c r="H799"/>
  <c r="BN1142"/>
  <c r="BB1143"/>
  <c r="BC1143" s="1"/>
  <c r="BD1143" s="1"/>
  <c r="BE1143" s="1"/>
  <c r="BF1143" s="1"/>
  <c r="BG1143" s="1"/>
  <c r="BH1143" s="1"/>
  <c r="BI1143" s="1"/>
  <c r="BJ1143" s="1"/>
  <c r="BK1143" s="1"/>
  <c r="BL1143" s="1"/>
  <c r="AZ1144" s="1"/>
  <c r="BM1143" l="1"/>
  <c r="BA1144"/>
  <c r="F799"/>
  <c r="H798"/>
  <c r="BN861"/>
  <c r="BB862"/>
  <c r="BC862" s="1"/>
  <c r="BD862" s="1"/>
  <c r="BE862" s="1"/>
  <c r="BF862" s="1"/>
  <c r="BG862" s="1"/>
  <c r="BH862" s="1"/>
  <c r="BI862" s="1"/>
  <c r="BJ862" s="1"/>
  <c r="BK862" s="1"/>
  <c r="BL862" s="1"/>
  <c r="AZ863" s="1"/>
  <c r="A1325"/>
  <c r="B1326"/>
  <c r="C1326"/>
  <c r="J799"/>
  <c r="L800"/>
  <c r="A1324" l="1"/>
  <c r="B1325"/>
  <c r="C1325"/>
  <c r="J798"/>
  <c r="L799"/>
  <c r="BM862"/>
  <c r="BA863"/>
  <c r="F798"/>
  <c r="H797"/>
  <c r="BN1143"/>
  <c r="BB1144"/>
  <c r="BC1144" s="1"/>
  <c r="BD1144" s="1"/>
  <c r="BE1144" s="1"/>
  <c r="BF1144" s="1"/>
  <c r="BG1144" s="1"/>
  <c r="BH1144" s="1"/>
  <c r="BI1144" s="1"/>
  <c r="BJ1144" s="1"/>
  <c r="BK1144" s="1"/>
  <c r="BL1144" s="1"/>
  <c r="AZ1145" s="1"/>
  <c r="A1323" l="1"/>
  <c r="B1324"/>
  <c r="C1324"/>
  <c r="BM1144"/>
  <c r="BA1145"/>
  <c r="F797"/>
  <c r="H796"/>
  <c r="BN862"/>
  <c r="BB863"/>
  <c r="BC863" s="1"/>
  <c r="BD863" s="1"/>
  <c r="BE863" s="1"/>
  <c r="BF863" s="1"/>
  <c r="BG863" s="1"/>
  <c r="BH863" s="1"/>
  <c r="BI863" s="1"/>
  <c r="BJ863" s="1"/>
  <c r="BK863" s="1"/>
  <c r="BL863" s="1"/>
  <c r="AZ864" s="1"/>
  <c r="J797"/>
  <c r="L798"/>
  <c r="A1322" l="1"/>
  <c r="B1323"/>
  <c r="C1323"/>
  <c r="BM863"/>
  <c r="BA864"/>
  <c r="F796"/>
  <c r="H795"/>
  <c r="BN1144"/>
  <c r="BB1145"/>
  <c r="BC1145" s="1"/>
  <c r="BD1145" s="1"/>
  <c r="BE1145" s="1"/>
  <c r="BF1145" s="1"/>
  <c r="BG1145" s="1"/>
  <c r="BH1145" s="1"/>
  <c r="BI1145" s="1"/>
  <c r="BJ1145" s="1"/>
  <c r="BK1145" s="1"/>
  <c r="BL1145" s="1"/>
  <c r="AZ1146" s="1"/>
  <c r="J796"/>
  <c r="L797"/>
  <c r="A1321" l="1"/>
  <c r="B1322"/>
  <c r="C1322"/>
  <c r="BM1145"/>
  <c r="BA1146"/>
  <c r="F795"/>
  <c r="H794"/>
  <c r="BN863"/>
  <c r="BB864"/>
  <c r="BC864" s="1"/>
  <c r="BD864" s="1"/>
  <c r="BE864" s="1"/>
  <c r="BF864" s="1"/>
  <c r="BG864" s="1"/>
  <c r="BH864" s="1"/>
  <c r="BI864" s="1"/>
  <c r="BJ864" s="1"/>
  <c r="BK864" s="1"/>
  <c r="BL864" s="1"/>
  <c r="AZ865" s="1"/>
  <c r="J795"/>
  <c r="L796"/>
  <c r="BN1145" l="1"/>
  <c r="BB1146"/>
  <c r="BC1146" s="1"/>
  <c r="BD1146" s="1"/>
  <c r="BE1146" s="1"/>
  <c r="BF1146" s="1"/>
  <c r="BG1146" s="1"/>
  <c r="BH1146" s="1"/>
  <c r="BI1146" s="1"/>
  <c r="BJ1146" s="1"/>
  <c r="BK1146" s="1"/>
  <c r="BL1146" s="1"/>
  <c r="AZ1147" s="1"/>
  <c r="A1320"/>
  <c r="B1321"/>
  <c r="C1321"/>
  <c r="BM864"/>
  <c r="BA865"/>
  <c r="F794"/>
  <c r="H793"/>
  <c r="J794"/>
  <c r="L795"/>
  <c r="F793" l="1"/>
  <c r="H792"/>
  <c r="BN864"/>
  <c r="BB865"/>
  <c r="BC865" s="1"/>
  <c r="BD865" s="1"/>
  <c r="BE865" s="1"/>
  <c r="BF865" s="1"/>
  <c r="BG865" s="1"/>
  <c r="BH865" s="1"/>
  <c r="BI865" s="1"/>
  <c r="BJ865" s="1"/>
  <c r="BK865" s="1"/>
  <c r="BL865" s="1"/>
  <c r="AZ866" s="1"/>
  <c r="A1319"/>
  <c r="B1320"/>
  <c r="C1320"/>
  <c r="J793"/>
  <c r="L794"/>
  <c r="BM1146"/>
  <c r="BA1147"/>
  <c r="J792" l="1"/>
  <c r="L793"/>
  <c r="BN1146"/>
  <c r="BB1147"/>
  <c r="BC1147" s="1"/>
  <c r="BD1147" s="1"/>
  <c r="BE1147" s="1"/>
  <c r="BF1147" s="1"/>
  <c r="BG1147" s="1"/>
  <c r="BH1147" s="1"/>
  <c r="BI1147" s="1"/>
  <c r="BJ1147" s="1"/>
  <c r="BK1147" s="1"/>
  <c r="BL1147" s="1"/>
  <c r="AZ1148" s="1"/>
  <c r="A1318"/>
  <c r="B1319"/>
  <c r="C1319"/>
  <c r="BM865"/>
  <c r="BA866"/>
  <c r="F792"/>
  <c r="H791"/>
  <c r="F791" l="1"/>
  <c r="H790"/>
  <c r="BN865"/>
  <c r="BB866"/>
  <c r="BC866" s="1"/>
  <c r="BD866" s="1"/>
  <c r="BE866" s="1"/>
  <c r="BF866" s="1"/>
  <c r="BG866" s="1"/>
  <c r="BH866" s="1"/>
  <c r="BI866" s="1"/>
  <c r="BJ866" s="1"/>
  <c r="BK866" s="1"/>
  <c r="BL866" s="1"/>
  <c r="AZ867" s="1"/>
  <c r="A1317"/>
  <c r="B1318"/>
  <c r="C1318"/>
  <c r="J791"/>
  <c r="L792"/>
  <c r="BM1147"/>
  <c r="BA1148"/>
  <c r="J790" l="1"/>
  <c r="L791"/>
  <c r="BN1147"/>
  <c r="BB1148"/>
  <c r="BC1148" s="1"/>
  <c r="BD1148" s="1"/>
  <c r="BE1148" s="1"/>
  <c r="BF1148" s="1"/>
  <c r="BG1148" s="1"/>
  <c r="BH1148" s="1"/>
  <c r="BI1148" s="1"/>
  <c r="BJ1148" s="1"/>
  <c r="BK1148" s="1"/>
  <c r="BL1148" s="1"/>
  <c r="AZ1149" s="1"/>
  <c r="A1316"/>
  <c r="B1317"/>
  <c r="C1317"/>
  <c r="BM866"/>
  <c r="BA867"/>
  <c r="F790"/>
  <c r="H789"/>
  <c r="F789" l="1"/>
  <c r="H788"/>
  <c r="BN866"/>
  <c r="BB867"/>
  <c r="BC867" s="1"/>
  <c r="BD867" s="1"/>
  <c r="BE867" s="1"/>
  <c r="BF867" s="1"/>
  <c r="BG867" s="1"/>
  <c r="BH867" s="1"/>
  <c r="BI867" s="1"/>
  <c r="BJ867" s="1"/>
  <c r="BK867" s="1"/>
  <c r="BL867" s="1"/>
  <c r="AZ868" s="1"/>
  <c r="A1315"/>
  <c r="B1316"/>
  <c r="C1316"/>
  <c r="J789"/>
  <c r="L790"/>
  <c r="BM1148"/>
  <c r="BA1149"/>
  <c r="J788" l="1"/>
  <c r="L789"/>
  <c r="BN1148"/>
  <c r="BB1149"/>
  <c r="BC1149" s="1"/>
  <c r="BD1149" s="1"/>
  <c r="BE1149" s="1"/>
  <c r="BF1149" s="1"/>
  <c r="BG1149" s="1"/>
  <c r="BH1149" s="1"/>
  <c r="BI1149" s="1"/>
  <c r="BJ1149" s="1"/>
  <c r="BK1149" s="1"/>
  <c r="BL1149" s="1"/>
  <c r="AZ1150" s="1"/>
  <c r="A1314"/>
  <c r="B1315"/>
  <c r="C1315"/>
  <c r="BM867"/>
  <c r="BA868"/>
  <c r="F788"/>
  <c r="H787"/>
  <c r="F787" l="1"/>
  <c r="H786"/>
  <c r="BN867"/>
  <c r="BB868"/>
  <c r="BC868" s="1"/>
  <c r="BD868" s="1"/>
  <c r="BE868" s="1"/>
  <c r="BF868" s="1"/>
  <c r="BG868" s="1"/>
  <c r="BH868" s="1"/>
  <c r="BI868" s="1"/>
  <c r="BJ868" s="1"/>
  <c r="BK868" s="1"/>
  <c r="BL868" s="1"/>
  <c r="AZ869" s="1"/>
  <c r="A1313"/>
  <c r="B1314"/>
  <c r="C1314"/>
  <c r="J787"/>
  <c r="L788"/>
  <c r="BM1149"/>
  <c r="BA1150"/>
  <c r="J786" l="1"/>
  <c r="L787"/>
  <c r="BN1149"/>
  <c r="BB1150"/>
  <c r="BC1150" s="1"/>
  <c r="BD1150" s="1"/>
  <c r="BE1150" s="1"/>
  <c r="BF1150" s="1"/>
  <c r="BG1150" s="1"/>
  <c r="BH1150" s="1"/>
  <c r="BI1150" s="1"/>
  <c r="BJ1150" s="1"/>
  <c r="BK1150" s="1"/>
  <c r="BL1150" s="1"/>
  <c r="AZ1151" s="1"/>
  <c r="A1312"/>
  <c r="B1313"/>
  <c r="C1313"/>
  <c r="BM868"/>
  <c r="BA869"/>
  <c r="F786"/>
  <c r="H785"/>
  <c r="F785" l="1"/>
  <c r="H784"/>
  <c r="BN868"/>
  <c r="BB869"/>
  <c r="BC869" s="1"/>
  <c r="BD869" s="1"/>
  <c r="BE869" s="1"/>
  <c r="BF869" s="1"/>
  <c r="BG869" s="1"/>
  <c r="BH869" s="1"/>
  <c r="BI869" s="1"/>
  <c r="BJ869" s="1"/>
  <c r="BK869" s="1"/>
  <c r="BL869" s="1"/>
  <c r="AZ870" s="1"/>
  <c r="A1311"/>
  <c r="B1312"/>
  <c r="C1312"/>
  <c r="J785"/>
  <c r="L786"/>
  <c r="BM1150"/>
  <c r="BA1151"/>
  <c r="J784" l="1"/>
  <c r="L785"/>
  <c r="BN1150"/>
  <c r="BB1151"/>
  <c r="BC1151" s="1"/>
  <c r="BD1151" s="1"/>
  <c r="BE1151" s="1"/>
  <c r="BF1151" s="1"/>
  <c r="BG1151" s="1"/>
  <c r="BH1151" s="1"/>
  <c r="BI1151" s="1"/>
  <c r="BJ1151" s="1"/>
  <c r="BK1151" s="1"/>
  <c r="BL1151" s="1"/>
  <c r="AZ1152" s="1"/>
  <c r="A1310"/>
  <c r="B1311"/>
  <c r="C1311"/>
  <c r="BM869"/>
  <c r="BA870"/>
  <c r="F784"/>
  <c r="H783"/>
  <c r="F783" l="1"/>
  <c r="H782"/>
  <c r="BN869"/>
  <c r="BB870"/>
  <c r="BC870" s="1"/>
  <c r="BD870" s="1"/>
  <c r="BE870" s="1"/>
  <c r="BF870" s="1"/>
  <c r="BG870" s="1"/>
  <c r="BH870" s="1"/>
  <c r="BI870" s="1"/>
  <c r="BJ870" s="1"/>
  <c r="BK870" s="1"/>
  <c r="BL870" s="1"/>
  <c r="AZ871" s="1"/>
  <c r="A1309"/>
  <c r="B1310"/>
  <c r="C1310"/>
  <c r="J783"/>
  <c r="L784"/>
  <c r="BM1151"/>
  <c r="BA1152"/>
  <c r="J782" l="1"/>
  <c r="L783"/>
  <c r="BN1151"/>
  <c r="BB1152"/>
  <c r="BC1152" s="1"/>
  <c r="BD1152" s="1"/>
  <c r="BE1152" s="1"/>
  <c r="BF1152" s="1"/>
  <c r="BG1152" s="1"/>
  <c r="BH1152" s="1"/>
  <c r="BI1152" s="1"/>
  <c r="BJ1152" s="1"/>
  <c r="BK1152" s="1"/>
  <c r="BL1152" s="1"/>
  <c r="AZ1153" s="1"/>
  <c r="A1308"/>
  <c r="B1309"/>
  <c r="C1309"/>
  <c r="BM870"/>
  <c r="BA871"/>
  <c r="F782"/>
  <c r="H781"/>
  <c r="F781" l="1"/>
  <c r="H780"/>
  <c r="BN870"/>
  <c r="BB871"/>
  <c r="BC871" s="1"/>
  <c r="BD871" s="1"/>
  <c r="BE871" s="1"/>
  <c r="BF871" s="1"/>
  <c r="BG871" s="1"/>
  <c r="BH871" s="1"/>
  <c r="BI871" s="1"/>
  <c r="BJ871" s="1"/>
  <c r="BK871" s="1"/>
  <c r="BL871" s="1"/>
  <c r="AZ872" s="1"/>
  <c r="A1307"/>
  <c r="B1308"/>
  <c r="C1308"/>
  <c r="J781"/>
  <c r="L782"/>
  <c r="BM1152"/>
  <c r="BA1153"/>
  <c r="J780" l="1"/>
  <c r="L781"/>
  <c r="BN1152"/>
  <c r="BB1153"/>
  <c r="BC1153" s="1"/>
  <c r="BD1153" s="1"/>
  <c r="BE1153" s="1"/>
  <c r="BF1153" s="1"/>
  <c r="BG1153" s="1"/>
  <c r="BH1153" s="1"/>
  <c r="BI1153" s="1"/>
  <c r="BJ1153" s="1"/>
  <c r="BK1153" s="1"/>
  <c r="BL1153" s="1"/>
  <c r="AZ1154" s="1"/>
  <c r="A1306"/>
  <c r="B1307"/>
  <c r="C1307"/>
  <c r="BM871"/>
  <c r="BA872"/>
  <c r="F780"/>
  <c r="H779"/>
  <c r="F779" l="1"/>
  <c r="H778"/>
  <c r="BN871"/>
  <c r="BB872"/>
  <c r="BC872" s="1"/>
  <c r="BD872" s="1"/>
  <c r="BE872" s="1"/>
  <c r="BF872" s="1"/>
  <c r="BG872" s="1"/>
  <c r="BH872" s="1"/>
  <c r="BI872" s="1"/>
  <c r="BJ872" s="1"/>
  <c r="BK872" s="1"/>
  <c r="BL872" s="1"/>
  <c r="AZ873" s="1"/>
  <c r="A1305"/>
  <c r="B1306"/>
  <c r="C1306"/>
  <c r="J779"/>
  <c r="L780"/>
  <c r="BM1153"/>
  <c r="BA1154"/>
  <c r="J778" l="1"/>
  <c r="L779"/>
  <c r="BN1153"/>
  <c r="BB1154"/>
  <c r="BC1154" s="1"/>
  <c r="BD1154" s="1"/>
  <c r="BE1154" s="1"/>
  <c r="BF1154" s="1"/>
  <c r="BG1154" s="1"/>
  <c r="BH1154" s="1"/>
  <c r="BI1154" s="1"/>
  <c r="BJ1154" s="1"/>
  <c r="BK1154" s="1"/>
  <c r="BL1154" s="1"/>
  <c r="AZ1155" s="1"/>
  <c r="A1304"/>
  <c r="B1305"/>
  <c r="C1305"/>
  <c r="BM872"/>
  <c r="BA873"/>
  <c r="F778"/>
  <c r="H777"/>
  <c r="H776" l="1"/>
  <c r="F777"/>
  <c r="BN872"/>
  <c r="BB873"/>
  <c r="BC873" s="1"/>
  <c r="BD873" s="1"/>
  <c r="BE873" s="1"/>
  <c r="BF873" s="1"/>
  <c r="BG873" s="1"/>
  <c r="BH873" s="1"/>
  <c r="BI873" s="1"/>
  <c r="BJ873" s="1"/>
  <c r="BK873" s="1"/>
  <c r="BL873" s="1"/>
  <c r="AZ874" s="1"/>
  <c r="A1303"/>
  <c r="B1304"/>
  <c r="C1304"/>
  <c r="J777"/>
  <c r="L778"/>
  <c r="BM1154"/>
  <c r="BA1155"/>
  <c r="J776" l="1"/>
  <c r="L777"/>
  <c r="BN1154"/>
  <c r="BB1155"/>
  <c r="BC1155" s="1"/>
  <c r="BD1155" s="1"/>
  <c r="BE1155" s="1"/>
  <c r="BF1155" s="1"/>
  <c r="BG1155" s="1"/>
  <c r="BH1155" s="1"/>
  <c r="BI1155" s="1"/>
  <c r="BJ1155" s="1"/>
  <c r="BK1155" s="1"/>
  <c r="BL1155" s="1"/>
  <c r="AZ1156" s="1"/>
  <c r="A1302"/>
  <c r="B1303"/>
  <c r="C1303"/>
  <c r="H775"/>
  <c r="F776"/>
  <c r="BM873"/>
  <c r="BA874"/>
  <c r="H774" l="1"/>
  <c r="F775"/>
  <c r="BN873"/>
  <c r="BB874"/>
  <c r="BC874" s="1"/>
  <c r="BD874" s="1"/>
  <c r="BE874" s="1"/>
  <c r="BF874" s="1"/>
  <c r="BG874" s="1"/>
  <c r="BH874" s="1"/>
  <c r="BI874" s="1"/>
  <c r="BJ874" s="1"/>
  <c r="BK874" s="1"/>
  <c r="BL874" s="1"/>
  <c r="AZ875" s="1"/>
  <c r="A1301"/>
  <c r="B1302"/>
  <c r="C1302"/>
  <c r="J775"/>
  <c r="L776"/>
  <c r="BM1155"/>
  <c r="BA1156"/>
  <c r="J774" l="1"/>
  <c r="L775"/>
  <c r="BN1155"/>
  <c r="BB1156"/>
  <c r="BC1156" s="1"/>
  <c r="BD1156" s="1"/>
  <c r="BE1156" s="1"/>
  <c r="BF1156" s="1"/>
  <c r="BG1156" s="1"/>
  <c r="BH1156" s="1"/>
  <c r="BI1156" s="1"/>
  <c r="BJ1156" s="1"/>
  <c r="BK1156" s="1"/>
  <c r="BL1156" s="1"/>
  <c r="AZ1157" s="1"/>
  <c r="A1300"/>
  <c r="B1301"/>
  <c r="C1301"/>
  <c r="H773"/>
  <c r="F774"/>
  <c r="BM874"/>
  <c r="BA875"/>
  <c r="H772" l="1"/>
  <c r="F773"/>
  <c r="BN874"/>
  <c r="BB875"/>
  <c r="BC875" s="1"/>
  <c r="BD875" s="1"/>
  <c r="BE875" s="1"/>
  <c r="BF875" s="1"/>
  <c r="BG875" s="1"/>
  <c r="BH875" s="1"/>
  <c r="BI875" s="1"/>
  <c r="BJ875" s="1"/>
  <c r="BK875" s="1"/>
  <c r="BL875" s="1"/>
  <c r="AZ876" s="1"/>
  <c r="A1299"/>
  <c r="B1300"/>
  <c r="C1300"/>
  <c r="J773"/>
  <c r="L774"/>
  <c r="BM1156"/>
  <c r="BA1157"/>
  <c r="J772" l="1"/>
  <c r="L773"/>
  <c r="BN1156"/>
  <c r="BB1157"/>
  <c r="BC1157" s="1"/>
  <c r="BD1157" s="1"/>
  <c r="BE1157" s="1"/>
  <c r="BF1157" s="1"/>
  <c r="BG1157" s="1"/>
  <c r="BH1157" s="1"/>
  <c r="BI1157" s="1"/>
  <c r="BJ1157" s="1"/>
  <c r="BK1157" s="1"/>
  <c r="BL1157" s="1"/>
  <c r="AZ1158" s="1"/>
  <c r="A1298"/>
  <c r="B1299"/>
  <c r="C1299"/>
  <c r="H771"/>
  <c r="F772"/>
  <c r="BM875"/>
  <c r="BA876"/>
  <c r="H770" l="1"/>
  <c r="F771"/>
  <c r="BN875"/>
  <c r="BB876"/>
  <c r="BC876" s="1"/>
  <c r="BD876" s="1"/>
  <c r="BE876" s="1"/>
  <c r="BF876" s="1"/>
  <c r="BG876" s="1"/>
  <c r="BH876" s="1"/>
  <c r="BI876" s="1"/>
  <c r="BJ876" s="1"/>
  <c r="BK876" s="1"/>
  <c r="BL876" s="1"/>
  <c r="AZ877" s="1"/>
  <c r="A1297"/>
  <c r="B1298"/>
  <c r="C1298"/>
  <c r="J771"/>
  <c r="L772"/>
  <c r="BM1157"/>
  <c r="BA1158"/>
  <c r="J770" l="1"/>
  <c r="L771"/>
  <c r="BN1157"/>
  <c r="BB1158"/>
  <c r="BC1158" s="1"/>
  <c r="BD1158" s="1"/>
  <c r="BE1158" s="1"/>
  <c r="BF1158" s="1"/>
  <c r="BG1158" s="1"/>
  <c r="BH1158" s="1"/>
  <c r="BI1158" s="1"/>
  <c r="BJ1158" s="1"/>
  <c r="BK1158" s="1"/>
  <c r="BL1158" s="1"/>
  <c r="AZ1159" s="1"/>
  <c r="A1296"/>
  <c r="B1297"/>
  <c r="C1297"/>
  <c r="H769"/>
  <c r="F770"/>
  <c r="BM876"/>
  <c r="BA877"/>
  <c r="H768" l="1"/>
  <c r="F769"/>
  <c r="BN876"/>
  <c r="BB877"/>
  <c r="BC877" s="1"/>
  <c r="BD877" s="1"/>
  <c r="BE877" s="1"/>
  <c r="BF877" s="1"/>
  <c r="BG877" s="1"/>
  <c r="BH877" s="1"/>
  <c r="BI877" s="1"/>
  <c r="BJ877" s="1"/>
  <c r="BK877" s="1"/>
  <c r="BL877" s="1"/>
  <c r="AZ878" s="1"/>
  <c r="A1295"/>
  <c r="B1296"/>
  <c r="C1296"/>
  <c r="J769"/>
  <c r="L770"/>
  <c r="BM1158"/>
  <c r="BA1159"/>
  <c r="J768" l="1"/>
  <c r="L769"/>
  <c r="BM877"/>
  <c r="BA878"/>
  <c r="BN1158"/>
  <c r="BB1159"/>
  <c r="BC1159" s="1"/>
  <c r="BD1159" s="1"/>
  <c r="BE1159" s="1"/>
  <c r="BF1159" s="1"/>
  <c r="BG1159" s="1"/>
  <c r="BH1159" s="1"/>
  <c r="BI1159" s="1"/>
  <c r="BJ1159" s="1"/>
  <c r="BK1159" s="1"/>
  <c r="BL1159" s="1"/>
  <c r="AZ1160" s="1"/>
  <c r="A1294"/>
  <c r="B1295"/>
  <c r="C1295"/>
  <c r="H767"/>
  <c r="F768"/>
  <c r="A1293" l="1"/>
  <c r="B1294"/>
  <c r="C1294"/>
  <c r="J767"/>
  <c r="L768"/>
  <c r="H766"/>
  <c r="F767"/>
  <c r="BM1159"/>
  <c r="BA1160"/>
  <c r="BN877"/>
  <c r="BB878"/>
  <c r="BC878" s="1"/>
  <c r="BD878" s="1"/>
  <c r="BE878" s="1"/>
  <c r="BF878" s="1"/>
  <c r="BG878" s="1"/>
  <c r="BH878" s="1"/>
  <c r="BI878" s="1"/>
  <c r="BJ878" s="1"/>
  <c r="BK878" s="1"/>
  <c r="BL878" s="1"/>
  <c r="AZ879" s="1"/>
  <c r="BM878" l="1"/>
  <c r="BA879"/>
  <c r="A1292"/>
  <c r="B1293"/>
  <c r="C1293"/>
  <c r="BN1159"/>
  <c r="BB1160"/>
  <c r="BC1160" s="1"/>
  <c r="BD1160" s="1"/>
  <c r="BE1160" s="1"/>
  <c r="BF1160" s="1"/>
  <c r="BG1160" s="1"/>
  <c r="BH1160" s="1"/>
  <c r="BI1160" s="1"/>
  <c r="BJ1160" s="1"/>
  <c r="BK1160" s="1"/>
  <c r="BL1160" s="1"/>
  <c r="AZ1161" s="1"/>
  <c r="H765"/>
  <c r="F766"/>
  <c r="J766"/>
  <c r="L767"/>
  <c r="BM1160" l="1"/>
  <c r="BA1161"/>
  <c r="A1291"/>
  <c r="B1292"/>
  <c r="C1292"/>
  <c r="J765"/>
  <c r="L766"/>
  <c r="H764"/>
  <c r="F765"/>
  <c r="BN878"/>
  <c r="BB879"/>
  <c r="BC879" s="1"/>
  <c r="BD879" s="1"/>
  <c r="BE879" s="1"/>
  <c r="BF879" s="1"/>
  <c r="BG879" s="1"/>
  <c r="BH879" s="1"/>
  <c r="BI879" s="1"/>
  <c r="BJ879" s="1"/>
  <c r="BK879" s="1"/>
  <c r="BL879" s="1"/>
  <c r="AZ880" s="1"/>
  <c r="BM879" l="1"/>
  <c r="BA880"/>
  <c r="A1290"/>
  <c r="B1291"/>
  <c r="C1291"/>
  <c r="H763"/>
  <c r="F764"/>
  <c r="J764"/>
  <c r="L765"/>
  <c r="BN1160"/>
  <c r="BB1161"/>
  <c r="BC1161" s="1"/>
  <c r="BD1161" s="1"/>
  <c r="BE1161" s="1"/>
  <c r="BF1161" s="1"/>
  <c r="BG1161" s="1"/>
  <c r="BH1161" s="1"/>
  <c r="BI1161" s="1"/>
  <c r="BJ1161" s="1"/>
  <c r="BK1161" s="1"/>
  <c r="BL1161" s="1"/>
  <c r="AZ1162" s="1"/>
  <c r="BM1161" l="1"/>
  <c r="BA1162"/>
  <c r="A1289"/>
  <c r="B1290"/>
  <c r="C1290"/>
  <c r="J763"/>
  <c r="L764"/>
  <c r="H762"/>
  <c r="F763"/>
  <c r="BN879"/>
  <c r="BB880"/>
  <c r="BC880" s="1"/>
  <c r="BD880" s="1"/>
  <c r="BE880" s="1"/>
  <c r="BF880" s="1"/>
  <c r="BG880" s="1"/>
  <c r="BH880" s="1"/>
  <c r="BI880" s="1"/>
  <c r="BJ880" s="1"/>
  <c r="BK880" s="1"/>
  <c r="BL880" s="1"/>
  <c r="AZ881" s="1"/>
  <c r="BM880" l="1"/>
  <c r="BA881"/>
  <c r="A1288"/>
  <c r="B1289"/>
  <c r="C1289"/>
  <c r="H761"/>
  <c r="F762"/>
  <c r="J762"/>
  <c r="L763"/>
  <c r="BN1161"/>
  <c r="BB1162"/>
  <c r="BC1162" s="1"/>
  <c r="BD1162" s="1"/>
  <c r="BE1162" s="1"/>
  <c r="BF1162" s="1"/>
  <c r="BG1162" s="1"/>
  <c r="BH1162" s="1"/>
  <c r="BI1162" s="1"/>
  <c r="BJ1162" s="1"/>
  <c r="BK1162" s="1"/>
  <c r="BL1162" s="1"/>
  <c r="AZ1163" s="1"/>
  <c r="BM1162" l="1"/>
  <c r="BA1163"/>
  <c r="A1287"/>
  <c r="B1288"/>
  <c r="C1288"/>
  <c r="J761"/>
  <c r="L762"/>
  <c r="H760"/>
  <c r="F761"/>
  <c r="BN880"/>
  <c r="BB881"/>
  <c r="BC881" s="1"/>
  <c r="BD881" s="1"/>
  <c r="BE881" s="1"/>
  <c r="BF881" s="1"/>
  <c r="BG881" s="1"/>
  <c r="BH881" s="1"/>
  <c r="BI881" s="1"/>
  <c r="BJ881" s="1"/>
  <c r="BK881" s="1"/>
  <c r="BL881" s="1"/>
  <c r="AZ882" s="1"/>
  <c r="BM881" l="1"/>
  <c r="BA882"/>
  <c r="A1286"/>
  <c r="B1287"/>
  <c r="C1287"/>
  <c r="H759"/>
  <c r="F760"/>
  <c r="J760"/>
  <c r="L761"/>
  <c r="BN1162"/>
  <c r="BB1163"/>
  <c r="BC1163" s="1"/>
  <c r="BD1163" s="1"/>
  <c r="BE1163" s="1"/>
  <c r="BF1163" s="1"/>
  <c r="BG1163" s="1"/>
  <c r="BH1163" s="1"/>
  <c r="BI1163" s="1"/>
  <c r="BJ1163" s="1"/>
  <c r="BK1163" s="1"/>
  <c r="BL1163" s="1"/>
  <c r="AZ1164" s="1"/>
  <c r="BM1163" l="1"/>
  <c r="BA1164"/>
  <c r="A1285"/>
  <c r="B1286"/>
  <c r="C1286"/>
  <c r="J759"/>
  <c r="L760"/>
  <c r="H758"/>
  <c r="F759"/>
  <c r="BN881"/>
  <c r="BB882"/>
  <c r="BC882" s="1"/>
  <c r="BD882" s="1"/>
  <c r="BE882" s="1"/>
  <c r="BF882" s="1"/>
  <c r="BG882" s="1"/>
  <c r="BH882" s="1"/>
  <c r="BI882" s="1"/>
  <c r="BJ882" s="1"/>
  <c r="BK882" s="1"/>
  <c r="BL882" s="1"/>
  <c r="AZ883" s="1"/>
  <c r="BM882" l="1"/>
  <c r="BA883"/>
  <c r="A1284"/>
  <c r="B1285"/>
  <c r="C1285"/>
  <c r="H757"/>
  <c r="F758"/>
  <c r="J758"/>
  <c r="L759"/>
  <c r="BN1163"/>
  <c r="BB1164"/>
  <c r="BC1164" s="1"/>
  <c r="BD1164" s="1"/>
  <c r="BE1164" s="1"/>
  <c r="BF1164" s="1"/>
  <c r="BG1164" s="1"/>
  <c r="BH1164" s="1"/>
  <c r="BI1164" s="1"/>
  <c r="BJ1164" s="1"/>
  <c r="BK1164" s="1"/>
  <c r="BL1164" s="1"/>
  <c r="AZ1165" s="1"/>
  <c r="BM1164" l="1"/>
  <c r="BA1165"/>
  <c r="A1283"/>
  <c r="B1284"/>
  <c r="C1284"/>
  <c r="J757"/>
  <c r="L758"/>
  <c r="H756"/>
  <c r="F757"/>
  <c r="BN882"/>
  <c r="BB883"/>
  <c r="BC883" s="1"/>
  <c r="BD883" s="1"/>
  <c r="BE883" s="1"/>
  <c r="BF883" s="1"/>
  <c r="BG883" s="1"/>
  <c r="BH883" s="1"/>
  <c r="BI883" s="1"/>
  <c r="BJ883" s="1"/>
  <c r="BK883" s="1"/>
  <c r="BL883" s="1"/>
  <c r="AZ884" s="1"/>
  <c r="BM883" l="1"/>
  <c r="BA884"/>
  <c r="A1282"/>
  <c r="B1283"/>
  <c r="C1283"/>
  <c r="H755"/>
  <c r="F756"/>
  <c r="J756"/>
  <c r="L757"/>
  <c r="BN1164"/>
  <c r="BB1165"/>
  <c r="BC1165" s="1"/>
  <c r="BD1165" s="1"/>
  <c r="BE1165" s="1"/>
  <c r="BF1165" s="1"/>
  <c r="BG1165" s="1"/>
  <c r="BH1165" s="1"/>
  <c r="BI1165" s="1"/>
  <c r="BJ1165" s="1"/>
  <c r="BK1165" s="1"/>
  <c r="BL1165" s="1"/>
  <c r="AZ1166" s="1"/>
  <c r="BM1165" l="1"/>
  <c r="BA1166"/>
  <c r="A1281"/>
  <c r="B1282"/>
  <c r="C1282"/>
  <c r="J755"/>
  <c r="L756"/>
  <c r="H754"/>
  <c r="F755"/>
  <c r="BN883"/>
  <c r="BB884"/>
  <c r="BC884" s="1"/>
  <c r="BD884" s="1"/>
  <c r="BE884" s="1"/>
  <c r="BF884" s="1"/>
  <c r="BG884" s="1"/>
  <c r="BH884" s="1"/>
  <c r="BI884" s="1"/>
  <c r="BJ884" s="1"/>
  <c r="BK884" s="1"/>
  <c r="BL884" s="1"/>
  <c r="AZ885" s="1"/>
  <c r="BM884" l="1"/>
  <c r="BA885"/>
  <c r="A1280"/>
  <c r="B1281"/>
  <c r="C1281"/>
  <c r="H753"/>
  <c r="F754"/>
  <c r="J754"/>
  <c r="L755"/>
  <c r="BN1165"/>
  <c r="BB1166"/>
  <c r="BC1166" s="1"/>
  <c r="BD1166" s="1"/>
  <c r="BE1166" s="1"/>
  <c r="BF1166" s="1"/>
  <c r="BG1166" s="1"/>
  <c r="BH1166" s="1"/>
  <c r="BI1166" s="1"/>
  <c r="BJ1166" s="1"/>
  <c r="BK1166" s="1"/>
  <c r="BL1166" s="1"/>
  <c r="AZ1167" s="1"/>
  <c r="H752" l="1"/>
  <c r="F753"/>
  <c r="BM1166"/>
  <c r="BA1167"/>
  <c r="A1279"/>
  <c r="B1280"/>
  <c r="C1280"/>
  <c r="J753"/>
  <c r="L754"/>
  <c r="BN884"/>
  <c r="BB885"/>
  <c r="BC885" s="1"/>
  <c r="BD885" s="1"/>
  <c r="BE885" s="1"/>
  <c r="BF885" s="1"/>
  <c r="BG885" s="1"/>
  <c r="BH885" s="1"/>
  <c r="BI885" s="1"/>
  <c r="BJ885" s="1"/>
  <c r="BK885" s="1"/>
  <c r="BL885" s="1"/>
  <c r="AZ886" s="1"/>
  <c r="BM885" l="1"/>
  <c r="BA886"/>
  <c r="A1278"/>
  <c r="B1279"/>
  <c r="C1279"/>
  <c r="H751"/>
  <c r="F752"/>
  <c r="J752"/>
  <c r="L753"/>
  <c r="BN1166"/>
  <c r="BB1167"/>
  <c r="BC1167" s="1"/>
  <c r="BD1167" s="1"/>
  <c r="BE1167" s="1"/>
  <c r="BF1167" s="1"/>
  <c r="BG1167" s="1"/>
  <c r="BH1167" s="1"/>
  <c r="BI1167" s="1"/>
  <c r="BJ1167" s="1"/>
  <c r="BK1167" s="1"/>
  <c r="BL1167" s="1"/>
  <c r="AZ1168" s="1"/>
  <c r="BM1167" l="1"/>
  <c r="BA1168"/>
  <c r="A1277"/>
  <c r="B1278"/>
  <c r="C1278"/>
  <c r="J751"/>
  <c r="L752"/>
  <c r="H750"/>
  <c r="F751"/>
  <c r="BN885"/>
  <c r="BB886"/>
  <c r="BC886" s="1"/>
  <c r="BD886" s="1"/>
  <c r="BE886" s="1"/>
  <c r="BF886" s="1"/>
  <c r="BG886" s="1"/>
  <c r="BH886" s="1"/>
  <c r="BI886" s="1"/>
  <c r="BJ886" s="1"/>
  <c r="BK886" s="1"/>
  <c r="BL886" s="1"/>
  <c r="AZ887" s="1"/>
  <c r="BM886" l="1"/>
  <c r="BA887"/>
  <c r="A1276"/>
  <c r="B1277"/>
  <c r="C1277"/>
  <c r="H749"/>
  <c r="F750"/>
  <c r="J750"/>
  <c r="L751"/>
  <c r="BN1167"/>
  <c r="BB1168"/>
  <c r="BC1168" s="1"/>
  <c r="BD1168" s="1"/>
  <c r="BE1168" s="1"/>
  <c r="BF1168" s="1"/>
  <c r="BG1168" s="1"/>
  <c r="BH1168" s="1"/>
  <c r="BI1168" s="1"/>
  <c r="BJ1168" s="1"/>
  <c r="BK1168" s="1"/>
  <c r="BL1168" s="1"/>
  <c r="AZ1169" s="1"/>
  <c r="BM1168" l="1"/>
  <c r="BA1169"/>
  <c r="A1275"/>
  <c r="B1276"/>
  <c r="C1276"/>
  <c r="J749"/>
  <c r="L750"/>
  <c r="H748"/>
  <c r="F749"/>
  <c r="BN886"/>
  <c r="BB887"/>
  <c r="BC887" s="1"/>
  <c r="BD887" s="1"/>
  <c r="BE887" s="1"/>
  <c r="BF887" s="1"/>
  <c r="BG887" s="1"/>
  <c r="BH887" s="1"/>
  <c r="BI887" s="1"/>
  <c r="BJ887" s="1"/>
  <c r="BK887" s="1"/>
  <c r="BL887" s="1"/>
  <c r="AZ888" s="1"/>
  <c r="BM887" l="1"/>
  <c r="BA888"/>
  <c r="A1274"/>
  <c r="B1275"/>
  <c r="C1275"/>
  <c r="H747"/>
  <c r="F748"/>
  <c r="J748"/>
  <c r="L749"/>
  <c r="BN1168"/>
  <c r="BB1169"/>
  <c r="BC1169" s="1"/>
  <c r="BD1169" s="1"/>
  <c r="BE1169" s="1"/>
  <c r="BF1169" s="1"/>
  <c r="BG1169" s="1"/>
  <c r="BH1169" s="1"/>
  <c r="BI1169" s="1"/>
  <c r="BJ1169" s="1"/>
  <c r="BK1169" s="1"/>
  <c r="BL1169" s="1"/>
  <c r="AZ1170" s="1"/>
  <c r="BM1169" l="1"/>
  <c r="BA1170"/>
  <c r="A1273"/>
  <c r="B1274"/>
  <c r="C1274"/>
  <c r="J747"/>
  <c r="L748"/>
  <c r="H746"/>
  <c r="F747"/>
  <c r="BN887"/>
  <c r="BB888"/>
  <c r="BC888" s="1"/>
  <c r="BD888" s="1"/>
  <c r="BE888" s="1"/>
  <c r="BF888" s="1"/>
  <c r="BG888" s="1"/>
  <c r="BH888" s="1"/>
  <c r="BI888" s="1"/>
  <c r="BJ888" s="1"/>
  <c r="BK888" s="1"/>
  <c r="BL888" s="1"/>
  <c r="AZ889" s="1"/>
  <c r="BM888" l="1"/>
  <c r="BA889"/>
  <c r="A1272"/>
  <c r="B1273"/>
  <c r="C1273"/>
  <c r="H745"/>
  <c r="F746"/>
  <c r="J746"/>
  <c r="L747"/>
  <c r="BN1169"/>
  <c r="BB1170"/>
  <c r="BC1170" s="1"/>
  <c r="BD1170" s="1"/>
  <c r="BE1170" s="1"/>
  <c r="BF1170" s="1"/>
  <c r="BG1170" s="1"/>
  <c r="BH1170" s="1"/>
  <c r="BI1170" s="1"/>
  <c r="BJ1170" s="1"/>
  <c r="BK1170" s="1"/>
  <c r="BL1170" s="1"/>
  <c r="AZ1171" s="1"/>
  <c r="J745" l="1"/>
  <c r="L746"/>
  <c r="H744"/>
  <c r="F745"/>
  <c r="BM1170"/>
  <c r="BA1171"/>
  <c r="A1271"/>
  <c r="B1272"/>
  <c r="C1272"/>
  <c r="BN888"/>
  <c r="BB889"/>
  <c r="BC889" s="1"/>
  <c r="BD889" s="1"/>
  <c r="BE889" s="1"/>
  <c r="BF889" s="1"/>
  <c r="BG889" s="1"/>
  <c r="BH889" s="1"/>
  <c r="BI889" s="1"/>
  <c r="BJ889" s="1"/>
  <c r="BK889" s="1"/>
  <c r="BL889" s="1"/>
  <c r="AZ890" s="1"/>
  <c r="A1270" l="1"/>
  <c r="B1271"/>
  <c r="C1271"/>
  <c r="H743"/>
  <c r="F744"/>
  <c r="J744"/>
  <c r="L745"/>
  <c r="BM889"/>
  <c r="BA890"/>
  <c r="BN1170"/>
  <c r="BB1171"/>
  <c r="BC1171" s="1"/>
  <c r="BD1171" s="1"/>
  <c r="BE1171" s="1"/>
  <c r="BF1171" s="1"/>
  <c r="BG1171" s="1"/>
  <c r="BH1171" s="1"/>
  <c r="BI1171" s="1"/>
  <c r="BJ1171" s="1"/>
  <c r="BK1171" s="1"/>
  <c r="BL1171" s="1"/>
  <c r="AZ1172" s="1"/>
  <c r="A1269" l="1"/>
  <c r="B1270"/>
  <c r="C1270"/>
  <c r="BM1171"/>
  <c r="BA1172"/>
  <c r="BN889"/>
  <c r="BB890"/>
  <c r="BC890" s="1"/>
  <c r="BD890" s="1"/>
  <c r="BE890" s="1"/>
  <c r="BF890" s="1"/>
  <c r="BG890" s="1"/>
  <c r="BH890" s="1"/>
  <c r="BI890" s="1"/>
  <c r="BJ890" s="1"/>
  <c r="BK890" s="1"/>
  <c r="BL890" s="1"/>
  <c r="AZ891" s="1"/>
  <c r="J743"/>
  <c r="L744"/>
  <c r="H742"/>
  <c r="F743"/>
  <c r="A1268" l="1"/>
  <c r="B1269"/>
  <c r="C1269"/>
  <c r="BA891"/>
  <c r="BM890"/>
  <c r="BN1171"/>
  <c r="BB1172"/>
  <c r="BC1172" s="1"/>
  <c r="BD1172" s="1"/>
  <c r="BE1172" s="1"/>
  <c r="BF1172" s="1"/>
  <c r="BG1172" s="1"/>
  <c r="BH1172" s="1"/>
  <c r="BI1172" s="1"/>
  <c r="BJ1172" s="1"/>
  <c r="BK1172" s="1"/>
  <c r="BL1172" s="1"/>
  <c r="AZ1173" s="1"/>
  <c r="H741"/>
  <c r="F742"/>
  <c r="J742"/>
  <c r="L743"/>
  <c r="A1267" l="1"/>
  <c r="B1268"/>
  <c r="C1268"/>
  <c r="BM1172"/>
  <c r="BA1173"/>
  <c r="J741"/>
  <c r="L742"/>
  <c r="H740"/>
  <c r="F741"/>
  <c r="BN890"/>
  <c r="BB891"/>
  <c r="BC891" s="1"/>
  <c r="BD891" s="1"/>
  <c r="BE891" s="1"/>
  <c r="BF891" s="1"/>
  <c r="BG891" s="1"/>
  <c r="BH891" s="1"/>
  <c r="BI891" s="1"/>
  <c r="BJ891" s="1"/>
  <c r="BK891" s="1"/>
  <c r="BL891" s="1"/>
  <c r="AZ892" s="1"/>
  <c r="A1266" l="1"/>
  <c r="B1267"/>
  <c r="C1267"/>
  <c r="BM891"/>
  <c r="BA892"/>
  <c r="BN1172"/>
  <c r="BB1173"/>
  <c r="BC1173" s="1"/>
  <c r="BD1173" s="1"/>
  <c r="BE1173" s="1"/>
  <c r="BF1173" s="1"/>
  <c r="BG1173" s="1"/>
  <c r="BH1173" s="1"/>
  <c r="BI1173" s="1"/>
  <c r="BJ1173" s="1"/>
  <c r="BK1173" s="1"/>
  <c r="BL1173" s="1"/>
  <c r="AZ1174" s="1"/>
  <c r="H739"/>
  <c r="F740"/>
  <c r="J740"/>
  <c r="L741"/>
  <c r="BN891" l="1"/>
  <c r="BB892"/>
  <c r="BC892" s="1"/>
  <c r="BD892" s="1"/>
  <c r="BE892" s="1"/>
  <c r="BF892" s="1"/>
  <c r="BG892" s="1"/>
  <c r="BH892" s="1"/>
  <c r="BI892" s="1"/>
  <c r="BJ892" s="1"/>
  <c r="BK892" s="1"/>
  <c r="BL892" s="1"/>
  <c r="AZ893" s="1"/>
  <c r="A1265"/>
  <c r="B1266"/>
  <c r="C1266"/>
  <c r="BM1173"/>
  <c r="BA1174"/>
  <c r="J739"/>
  <c r="L740"/>
  <c r="H738"/>
  <c r="F739"/>
  <c r="A1264" l="1"/>
  <c r="B1265"/>
  <c r="C1265"/>
  <c r="BN1173"/>
  <c r="BB1174"/>
  <c r="BC1174" s="1"/>
  <c r="BD1174" s="1"/>
  <c r="BE1174" s="1"/>
  <c r="BF1174" s="1"/>
  <c r="BG1174" s="1"/>
  <c r="BH1174" s="1"/>
  <c r="BI1174" s="1"/>
  <c r="BJ1174" s="1"/>
  <c r="BK1174" s="1"/>
  <c r="BL1174" s="1"/>
  <c r="AZ1175" s="1"/>
  <c r="H737"/>
  <c r="F738"/>
  <c r="J738"/>
  <c r="L739"/>
  <c r="BM892"/>
  <c r="BA893"/>
  <c r="A1263" l="1"/>
  <c r="B1264"/>
  <c r="C1264"/>
  <c r="BN892"/>
  <c r="BB893"/>
  <c r="BC893" s="1"/>
  <c r="BD893" s="1"/>
  <c r="BE893" s="1"/>
  <c r="BF893" s="1"/>
  <c r="BG893" s="1"/>
  <c r="BH893" s="1"/>
  <c r="BI893" s="1"/>
  <c r="BJ893" s="1"/>
  <c r="BK893" s="1"/>
  <c r="BL893" s="1"/>
  <c r="AZ894" s="1"/>
  <c r="BM1174"/>
  <c r="BA1175"/>
  <c r="J737"/>
  <c r="L738"/>
  <c r="H736"/>
  <c r="F737"/>
  <c r="H735" l="1"/>
  <c r="F736"/>
  <c r="BN1174"/>
  <c r="BB1175"/>
  <c r="BC1175" s="1"/>
  <c r="BD1175" s="1"/>
  <c r="BE1175" s="1"/>
  <c r="BF1175" s="1"/>
  <c r="BG1175" s="1"/>
  <c r="BH1175" s="1"/>
  <c r="BI1175" s="1"/>
  <c r="BJ1175" s="1"/>
  <c r="BK1175" s="1"/>
  <c r="BL1175" s="1"/>
  <c r="AZ1176" s="1"/>
  <c r="BM893"/>
  <c r="BA894"/>
  <c r="A1262"/>
  <c r="B1263"/>
  <c r="C1263"/>
  <c r="J736"/>
  <c r="L737"/>
  <c r="J735" l="1"/>
  <c r="L736"/>
  <c r="A1261"/>
  <c r="B1262"/>
  <c r="C1262"/>
  <c r="H734"/>
  <c r="F735"/>
  <c r="BN893"/>
  <c r="BB894"/>
  <c r="BC894" s="1"/>
  <c r="BD894" s="1"/>
  <c r="BE894" s="1"/>
  <c r="BF894" s="1"/>
  <c r="BG894" s="1"/>
  <c r="BH894" s="1"/>
  <c r="BI894" s="1"/>
  <c r="BJ894" s="1"/>
  <c r="BK894" s="1"/>
  <c r="BL894" s="1"/>
  <c r="AZ895" s="1"/>
  <c r="BM1175"/>
  <c r="BA1176"/>
  <c r="BN1175" l="1"/>
  <c r="BB1176"/>
  <c r="BC1176" s="1"/>
  <c r="BD1176" s="1"/>
  <c r="BE1176" s="1"/>
  <c r="BF1176" s="1"/>
  <c r="BG1176" s="1"/>
  <c r="BH1176" s="1"/>
  <c r="BI1176" s="1"/>
  <c r="BJ1176" s="1"/>
  <c r="BK1176" s="1"/>
  <c r="BL1176" s="1"/>
  <c r="AZ1177" s="1"/>
  <c r="BM894"/>
  <c r="BA895"/>
  <c r="A1260"/>
  <c r="B1261"/>
  <c r="C1261"/>
  <c r="J734"/>
  <c r="L735"/>
  <c r="H733"/>
  <c r="F734"/>
  <c r="H732" l="1"/>
  <c r="F733"/>
  <c r="J733"/>
  <c r="L734"/>
  <c r="A1259"/>
  <c r="B1260"/>
  <c r="C1260"/>
  <c r="BN894"/>
  <c r="BB895"/>
  <c r="BC895" s="1"/>
  <c r="BD895" s="1"/>
  <c r="BE895" s="1"/>
  <c r="BF895" s="1"/>
  <c r="BG895" s="1"/>
  <c r="BH895" s="1"/>
  <c r="BI895" s="1"/>
  <c r="BJ895" s="1"/>
  <c r="BK895" s="1"/>
  <c r="BL895" s="1"/>
  <c r="AZ896" s="1"/>
  <c r="BM1176"/>
  <c r="BA1177"/>
  <c r="BN1176" l="1"/>
  <c r="BB1177"/>
  <c r="BC1177" s="1"/>
  <c r="BD1177" s="1"/>
  <c r="BE1177" s="1"/>
  <c r="BF1177" s="1"/>
  <c r="BG1177" s="1"/>
  <c r="BH1177" s="1"/>
  <c r="BI1177" s="1"/>
  <c r="BJ1177" s="1"/>
  <c r="BK1177" s="1"/>
  <c r="BL1177" s="1"/>
  <c r="AZ1178" s="1"/>
  <c r="BM895"/>
  <c r="BA896"/>
  <c r="A1258"/>
  <c r="B1259"/>
  <c r="C1259"/>
  <c r="J732"/>
  <c r="L733"/>
  <c r="H731"/>
  <c r="F732"/>
  <c r="H730" l="1"/>
  <c r="F731"/>
  <c r="J731"/>
  <c r="L732"/>
  <c r="A1257"/>
  <c r="B1258"/>
  <c r="C1258"/>
  <c r="BN895"/>
  <c r="BB896"/>
  <c r="BC896" s="1"/>
  <c r="BD896" s="1"/>
  <c r="BE896" s="1"/>
  <c r="BF896" s="1"/>
  <c r="BG896" s="1"/>
  <c r="BH896" s="1"/>
  <c r="BI896" s="1"/>
  <c r="BJ896" s="1"/>
  <c r="BK896" s="1"/>
  <c r="BL896" s="1"/>
  <c r="AZ897" s="1"/>
  <c r="BM1177"/>
  <c r="BA1178"/>
  <c r="BN1177" l="1"/>
  <c r="BB1178"/>
  <c r="BC1178" s="1"/>
  <c r="BD1178" s="1"/>
  <c r="BE1178" s="1"/>
  <c r="BF1178" s="1"/>
  <c r="BG1178" s="1"/>
  <c r="BH1178" s="1"/>
  <c r="BI1178" s="1"/>
  <c r="BJ1178" s="1"/>
  <c r="BK1178" s="1"/>
  <c r="BL1178" s="1"/>
  <c r="AZ1179" s="1"/>
  <c r="BM896"/>
  <c r="BA897"/>
  <c r="A1256"/>
  <c r="B1257"/>
  <c r="C1257"/>
  <c r="J730"/>
  <c r="L731"/>
  <c r="H729"/>
  <c r="F730"/>
  <c r="H728" l="1"/>
  <c r="F729"/>
  <c r="J729"/>
  <c r="L730"/>
  <c r="A1255"/>
  <c r="B1256"/>
  <c r="C1256"/>
  <c r="BN896"/>
  <c r="BB897"/>
  <c r="BC897" s="1"/>
  <c r="BD897" s="1"/>
  <c r="BE897" s="1"/>
  <c r="BF897" s="1"/>
  <c r="BG897" s="1"/>
  <c r="BH897" s="1"/>
  <c r="BI897" s="1"/>
  <c r="BJ897" s="1"/>
  <c r="BK897" s="1"/>
  <c r="BL897" s="1"/>
  <c r="AZ898" s="1"/>
  <c r="BM1178"/>
  <c r="BA1179"/>
  <c r="BN1178" l="1"/>
  <c r="BB1179"/>
  <c r="BC1179" s="1"/>
  <c r="BD1179" s="1"/>
  <c r="BE1179" s="1"/>
  <c r="BF1179" s="1"/>
  <c r="BG1179" s="1"/>
  <c r="BH1179" s="1"/>
  <c r="BI1179" s="1"/>
  <c r="BJ1179" s="1"/>
  <c r="BK1179" s="1"/>
  <c r="BL1179" s="1"/>
  <c r="AZ1180" s="1"/>
  <c r="BM897"/>
  <c r="BA898"/>
  <c r="A1254"/>
  <c r="B1255"/>
  <c r="C1255"/>
  <c r="J728"/>
  <c r="L729"/>
  <c r="H727"/>
  <c r="F728"/>
  <c r="H726" l="1"/>
  <c r="F727"/>
  <c r="J727"/>
  <c r="L728"/>
  <c r="A1253"/>
  <c r="B1254"/>
  <c r="C1254"/>
  <c r="BN897"/>
  <c r="BB898"/>
  <c r="BC898" s="1"/>
  <c r="BD898" s="1"/>
  <c r="BE898" s="1"/>
  <c r="BF898" s="1"/>
  <c r="BG898" s="1"/>
  <c r="BH898" s="1"/>
  <c r="BI898" s="1"/>
  <c r="BJ898" s="1"/>
  <c r="BK898" s="1"/>
  <c r="BL898" s="1"/>
  <c r="AZ899" s="1"/>
  <c r="BM1179"/>
  <c r="BA1180"/>
  <c r="BN1179" l="1"/>
  <c r="BB1180"/>
  <c r="BC1180" s="1"/>
  <c r="BD1180" s="1"/>
  <c r="BE1180" s="1"/>
  <c r="BF1180" s="1"/>
  <c r="BG1180" s="1"/>
  <c r="BH1180" s="1"/>
  <c r="BI1180" s="1"/>
  <c r="BJ1180" s="1"/>
  <c r="BK1180" s="1"/>
  <c r="BL1180" s="1"/>
  <c r="AZ1181" s="1"/>
  <c r="BM898"/>
  <c r="BA899"/>
  <c r="A1252"/>
  <c r="B1253"/>
  <c r="C1253"/>
  <c r="J726"/>
  <c r="L727"/>
  <c r="H725"/>
  <c r="F726"/>
  <c r="H724" l="1"/>
  <c r="F725"/>
  <c r="J725"/>
  <c r="L726"/>
  <c r="A1251"/>
  <c r="B1252"/>
  <c r="C1252"/>
  <c r="BN898"/>
  <c r="BB899"/>
  <c r="BC899" s="1"/>
  <c r="BD899" s="1"/>
  <c r="BE899" s="1"/>
  <c r="BF899" s="1"/>
  <c r="BG899" s="1"/>
  <c r="BH899" s="1"/>
  <c r="BI899" s="1"/>
  <c r="BJ899" s="1"/>
  <c r="BK899" s="1"/>
  <c r="BL899" s="1"/>
  <c r="AZ900" s="1"/>
  <c r="BM1180"/>
  <c r="BA1181"/>
  <c r="BN1180" l="1"/>
  <c r="BB1181"/>
  <c r="BC1181" s="1"/>
  <c r="BD1181" s="1"/>
  <c r="BE1181" s="1"/>
  <c r="BF1181" s="1"/>
  <c r="BG1181" s="1"/>
  <c r="BH1181" s="1"/>
  <c r="BI1181" s="1"/>
  <c r="BJ1181" s="1"/>
  <c r="BK1181" s="1"/>
  <c r="BL1181" s="1"/>
  <c r="AZ1182" s="1"/>
  <c r="BM899"/>
  <c r="BA900"/>
  <c r="A1250"/>
  <c r="B1251"/>
  <c r="C1251"/>
  <c r="J724"/>
  <c r="L725"/>
  <c r="H723"/>
  <c r="F724"/>
  <c r="H722" l="1"/>
  <c r="F723"/>
  <c r="J723"/>
  <c r="L724"/>
  <c r="A1249"/>
  <c r="B1250"/>
  <c r="C1250"/>
  <c r="BN899"/>
  <c r="BB900"/>
  <c r="BC900" s="1"/>
  <c r="BD900" s="1"/>
  <c r="BE900" s="1"/>
  <c r="BF900" s="1"/>
  <c r="BG900" s="1"/>
  <c r="BH900" s="1"/>
  <c r="BI900" s="1"/>
  <c r="BJ900" s="1"/>
  <c r="BK900" s="1"/>
  <c r="BL900" s="1"/>
  <c r="AZ901" s="1"/>
  <c r="BM1181"/>
  <c r="BA1182"/>
  <c r="A1248" l="1"/>
  <c r="B1249"/>
  <c r="C1249"/>
  <c r="J722"/>
  <c r="L723"/>
  <c r="H721"/>
  <c r="F722"/>
  <c r="BN1181"/>
  <c r="BB1182"/>
  <c r="BC1182" s="1"/>
  <c r="BD1182" s="1"/>
  <c r="BE1182" s="1"/>
  <c r="BF1182" s="1"/>
  <c r="BG1182" s="1"/>
  <c r="BH1182" s="1"/>
  <c r="BI1182" s="1"/>
  <c r="BJ1182" s="1"/>
  <c r="BK1182" s="1"/>
  <c r="BL1182" s="1"/>
  <c r="AZ1183" s="1"/>
  <c r="BM900"/>
  <c r="BA901"/>
  <c r="BN900" l="1"/>
  <c r="BB901"/>
  <c r="BC901" s="1"/>
  <c r="BD901" s="1"/>
  <c r="BE901" s="1"/>
  <c r="BF901" s="1"/>
  <c r="BG901" s="1"/>
  <c r="BH901" s="1"/>
  <c r="BI901" s="1"/>
  <c r="BJ901" s="1"/>
  <c r="BK901" s="1"/>
  <c r="BL901" s="1"/>
  <c r="AZ902" s="1"/>
  <c r="BM1182"/>
  <c r="BA1183"/>
  <c r="A1247"/>
  <c r="B1248"/>
  <c r="C1248"/>
  <c r="H720"/>
  <c r="F721"/>
  <c r="J721"/>
  <c r="L722"/>
  <c r="J720" l="1"/>
  <c r="L721"/>
  <c r="H719"/>
  <c r="F720"/>
  <c r="A1246"/>
  <c r="B1247"/>
  <c r="C1247"/>
  <c r="BN1182"/>
  <c r="BB1183"/>
  <c r="BC1183" s="1"/>
  <c r="BD1183" s="1"/>
  <c r="BE1183" s="1"/>
  <c r="BF1183" s="1"/>
  <c r="BG1183" s="1"/>
  <c r="BH1183" s="1"/>
  <c r="BI1183" s="1"/>
  <c r="BJ1183" s="1"/>
  <c r="BK1183" s="1"/>
  <c r="BL1183" s="1"/>
  <c r="AZ1184" s="1"/>
  <c r="BM901"/>
  <c r="BA902"/>
  <c r="BN901" l="1"/>
  <c r="BB902"/>
  <c r="BC902" s="1"/>
  <c r="BD902" s="1"/>
  <c r="BE902" s="1"/>
  <c r="BF902" s="1"/>
  <c r="BG902" s="1"/>
  <c r="BH902" s="1"/>
  <c r="BI902" s="1"/>
  <c r="BJ902" s="1"/>
  <c r="BK902" s="1"/>
  <c r="BL902" s="1"/>
  <c r="AZ903" s="1"/>
  <c r="BM1183"/>
  <c r="BA1184"/>
  <c r="A1245"/>
  <c r="B1246"/>
  <c r="C1246"/>
  <c r="H718"/>
  <c r="F719"/>
  <c r="J719"/>
  <c r="L720"/>
  <c r="J718" l="1"/>
  <c r="L719"/>
  <c r="H717"/>
  <c r="F718"/>
  <c r="A1244"/>
  <c r="B1245"/>
  <c r="C1245"/>
  <c r="BN1183"/>
  <c r="BB1184"/>
  <c r="BC1184" s="1"/>
  <c r="BD1184" s="1"/>
  <c r="BE1184" s="1"/>
  <c r="BF1184" s="1"/>
  <c r="BG1184" s="1"/>
  <c r="BH1184" s="1"/>
  <c r="BI1184" s="1"/>
  <c r="BJ1184" s="1"/>
  <c r="BK1184" s="1"/>
  <c r="BL1184" s="1"/>
  <c r="AZ1185" s="1"/>
  <c r="BM902"/>
  <c r="BA903"/>
  <c r="BN902" l="1"/>
  <c r="BB903"/>
  <c r="BC903" s="1"/>
  <c r="BD903" s="1"/>
  <c r="BE903" s="1"/>
  <c r="BF903" s="1"/>
  <c r="BG903" s="1"/>
  <c r="BH903" s="1"/>
  <c r="BI903" s="1"/>
  <c r="BJ903" s="1"/>
  <c r="BK903" s="1"/>
  <c r="BL903" s="1"/>
  <c r="AZ904" s="1"/>
  <c r="BM1184"/>
  <c r="BA1185"/>
  <c r="A1243"/>
  <c r="B1244"/>
  <c r="C1244"/>
  <c r="H716"/>
  <c r="F717"/>
  <c r="J717"/>
  <c r="L718"/>
  <c r="J716" l="1"/>
  <c r="L717"/>
  <c r="H715"/>
  <c r="F716"/>
  <c r="A1242"/>
  <c r="B1243"/>
  <c r="C1243"/>
  <c r="BN1184"/>
  <c r="BB1185"/>
  <c r="BC1185" s="1"/>
  <c r="BD1185" s="1"/>
  <c r="BE1185" s="1"/>
  <c r="BF1185" s="1"/>
  <c r="BG1185" s="1"/>
  <c r="BH1185" s="1"/>
  <c r="BI1185" s="1"/>
  <c r="BJ1185" s="1"/>
  <c r="BK1185" s="1"/>
  <c r="BL1185" s="1"/>
  <c r="AZ1186" s="1"/>
  <c r="BM903"/>
  <c r="BA904"/>
  <c r="BN903" l="1"/>
  <c r="BB904"/>
  <c r="BC904" s="1"/>
  <c r="BD904" s="1"/>
  <c r="BE904" s="1"/>
  <c r="BF904" s="1"/>
  <c r="BG904" s="1"/>
  <c r="BH904" s="1"/>
  <c r="BI904" s="1"/>
  <c r="BJ904" s="1"/>
  <c r="BK904" s="1"/>
  <c r="BL904" s="1"/>
  <c r="AZ905" s="1"/>
  <c r="BM1185"/>
  <c r="BA1186"/>
  <c r="A1241"/>
  <c r="B1242"/>
  <c r="C1242"/>
  <c r="H714"/>
  <c r="F715"/>
  <c r="J715"/>
  <c r="L716"/>
  <c r="J714" l="1"/>
  <c r="L715"/>
  <c r="H713"/>
  <c r="F714"/>
  <c r="A1240"/>
  <c r="B1241"/>
  <c r="C1241"/>
  <c r="BN1185"/>
  <c r="BB1186"/>
  <c r="BC1186" s="1"/>
  <c r="BD1186" s="1"/>
  <c r="BE1186" s="1"/>
  <c r="BF1186" s="1"/>
  <c r="BG1186" s="1"/>
  <c r="BH1186" s="1"/>
  <c r="BI1186" s="1"/>
  <c r="BJ1186" s="1"/>
  <c r="BK1186" s="1"/>
  <c r="BL1186" s="1"/>
  <c r="AZ1187" s="1"/>
  <c r="BM904"/>
  <c r="BA905"/>
  <c r="BN904" l="1"/>
  <c r="BB905"/>
  <c r="BC905" s="1"/>
  <c r="BD905" s="1"/>
  <c r="BE905" s="1"/>
  <c r="BF905" s="1"/>
  <c r="BG905" s="1"/>
  <c r="BH905" s="1"/>
  <c r="BI905" s="1"/>
  <c r="BJ905" s="1"/>
  <c r="BK905" s="1"/>
  <c r="BL905" s="1"/>
  <c r="AZ906" s="1"/>
  <c r="BM1186"/>
  <c r="BA1187"/>
  <c r="A1239"/>
  <c r="B1240"/>
  <c r="C1240"/>
  <c r="H712"/>
  <c r="F713"/>
  <c r="J713"/>
  <c r="L714"/>
  <c r="J712" l="1"/>
  <c r="L713"/>
  <c r="H711"/>
  <c r="F712"/>
  <c r="A1238"/>
  <c r="B1239"/>
  <c r="C1239"/>
  <c r="BN1186"/>
  <c r="BB1187"/>
  <c r="BC1187" s="1"/>
  <c r="BD1187" s="1"/>
  <c r="BE1187" s="1"/>
  <c r="BF1187" s="1"/>
  <c r="BG1187" s="1"/>
  <c r="BH1187" s="1"/>
  <c r="BI1187" s="1"/>
  <c r="BJ1187" s="1"/>
  <c r="BK1187" s="1"/>
  <c r="BL1187" s="1"/>
  <c r="AZ1188" s="1"/>
  <c r="BM905"/>
  <c r="BA906"/>
  <c r="BN905" l="1"/>
  <c r="BB906"/>
  <c r="BC906" s="1"/>
  <c r="BD906" s="1"/>
  <c r="BE906" s="1"/>
  <c r="BF906" s="1"/>
  <c r="BG906" s="1"/>
  <c r="BH906" s="1"/>
  <c r="BI906" s="1"/>
  <c r="BJ906" s="1"/>
  <c r="BK906" s="1"/>
  <c r="BL906" s="1"/>
  <c r="AZ907" s="1"/>
  <c r="BM1187"/>
  <c r="BA1188"/>
  <c r="A1237"/>
  <c r="B1238"/>
  <c r="C1238"/>
  <c r="H710"/>
  <c r="F711"/>
  <c r="J711"/>
  <c r="L712"/>
  <c r="J710" l="1"/>
  <c r="L711"/>
  <c r="H709"/>
  <c r="F710"/>
  <c r="A1236"/>
  <c r="B1237"/>
  <c r="C1237"/>
  <c r="BB1188"/>
  <c r="BC1188" s="1"/>
  <c r="BD1188" s="1"/>
  <c r="BE1188" s="1"/>
  <c r="BF1188" s="1"/>
  <c r="BG1188" s="1"/>
  <c r="BH1188" s="1"/>
  <c r="BI1188" s="1"/>
  <c r="BJ1188" s="1"/>
  <c r="BK1188" s="1"/>
  <c r="BL1188" s="1"/>
  <c r="AZ1189" s="1"/>
  <c r="BN1187"/>
  <c r="BM906"/>
  <c r="BA907"/>
  <c r="BA1189" l="1"/>
  <c r="BM1188"/>
  <c r="BN906"/>
  <c r="BB907"/>
  <c r="BC907" s="1"/>
  <c r="BD907" s="1"/>
  <c r="BE907" s="1"/>
  <c r="BF907" s="1"/>
  <c r="BG907" s="1"/>
  <c r="BH907" s="1"/>
  <c r="BI907" s="1"/>
  <c r="BJ907" s="1"/>
  <c r="BK907" s="1"/>
  <c r="BL907" s="1"/>
  <c r="AZ908" s="1"/>
  <c r="A1235"/>
  <c r="B1236"/>
  <c r="C1236"/>
  <c r="H708"/>
  <c r="F709"/>
  <c r="J709"/>
  <c r="L710"/>
  <c r="J708" l="1"/>
  <c r="L709"/>
  <c r="H707"/>
  <c r="F708"/>
  <c r="A1234"/>
  <c r="B1235"/>
  <c r="C1235"/>
  <c r="BN1188"/>
  <c r="BB1189"/>
  <c r="BC1189" s="1"/>
  <c r="BD1189" s="1"/>
  <c r="BE1189" s="1"/>
  <c r="BF1189" s="1"/>
  <c r="BG1189" s="1"/>
  <c r="BH1189" s="1"/>
  <c r="BI1189" s="1"/>
  <c r="BJ1189" s="1"/>
  <c r="BK1189" s="1"/>
  <c r="BL1189" s="1"/>
  <c r="AZ1190" s="1"/>
  <c r="BM907"/>
  <c r="BA908"/>
  <c r="BN907" l="1"/>
  <c r="BB908"/>
  <c r="BC908" s="1"/>
  <c r="BD908" s="1"/>
  <c r="BE908" s="1"/>
  <c r="BF908" s="1"/>
  <c r="BG908" s="1"/>
  <c r="BH908" s="1"/>
  <c r="BI908" s="1"/>
  <c r="BJ908" s="1"/>
  <c r="BK908" s="1"/>
  <c r="BL908" s="1"/>
  <c r="AZ909" s="1"/>
  <c r="BM1189"/>
  <c r="BA1190"/>
  <c r="A1233"/>
  <c r="B1234"/>
  <c r="C1234"/>
  <c r="H706"/>
  <c r="F707"/>
  <c r="J707"/>
  <c r="L708"/>
  <c r="J706" l="1"/>
  <c r="L707"/>
  <c r="H705"/>
  <c r="F706"/>
  <c r="A1232"/>
  <c r="B1233"/>
  <c r="C1233"/>
  <c r="BB1190"/>
  <c r="BC1190" s="1"/>
  <c r="BD1190" s="1"/>
  <c r="BE1190" s="1"/>
  <c r="BF1190" s="1"/>
  <c r="BG1190" s="1"/>
  <c r="BH1190" s="1"/>
  <c r="BI1190" s="1"/>
  <c r="BJ1190" s="1"/>
  <c r="BK1190" s="1"/>
  <c r="BL1190" s="1"/>
  <c r="AZ1191" s="1"/>
  <c r="BN1189"/>
  <c r="BM908"/>
  <c r="BA909"/>
  <c r="BM1190" l="1"/>
  <c r="BA1191"/>
  <c r="BN908"/>
  <c r="BB909"/>
  <c r="BC909" s="1"/>
  <c r="BD909" s="1"/>
  <c r="BE909" s="1"/>
  <c r="BF909" s="1"/>
  <c r="BG909" s="1"/>
  <c r="BH909" s="1"/>
  <c r="BI909" s="1"/>
  <c r="BJ909" s="1"/>
  <c r="BK909" s="1"/>
  <c r="BL909" s="1"/>
  <c r="AZ910" s="1"/>
  <c r="A1231"/>
  <c r="B1232"/>
  <c r="C1232"/>
  <c r="H704"/>
  <c r="F705"/>
  <c r="J705"/>
  <c r="L706"/>
  <c r="A1230" l="1"/>
  <c r="B1231"/>
  <c r="C1231"/>
  <c r="J704"/>
  <c r="L705"/>
  <c r="H703"/>
  <c r="F704"/>
  <c r="BM909"/>
  <c r="BA910"/>
  <c r="BN1190"/>
  <c r="BB1191"/>
  <c r="BC1191" s="1"/>
  <c r="BD1191" s="1"/>
  <c r="BE1191" s="1"/>
  <c r="BF1191" s="1"/>
  <c r="BG1191" s="1"/>
  <c r="BH1191" s="1"/>
  <c r="BI1191" s="1"/>
  <c r="BJ1191" s="1"/>
  <c r="BK1191" s="1"/>
  <c r="BL1191" s="1"/>
  <c r="AZ1192" s="1"/>
  <c r="BA1192" l="1"/>
  <c r="BM1191"/>
  <c r="BN909"/>
  <c r="BB910"/>
  <c r="BC910" s="1"/>
  <c r="BD910" s="1"/>
  <c r="BE910" s="1"/>
  <c r="BF910" s="1"/>
  <c r="BG910" s="1"/>
  <c r="BH910" s="1"/>
  <c r="BI910" s="1"/>
  <c r="BJ910" s="1"/>
  <c r="BK910" s="1"/>
  <c r="BL910" s="1"/>
  <c r="AZ911" s="1"/>
  <c r="A1229"/>
  <c r="B1230"/>
  <c r="C1230"/>
  <c r="H702"/>
  <c r="F703"/>
  <c r="J703"/>
  <c r="L704"/>
  <c r="J702" l="1"/>
  <c r="L703"/>
  <c r="H701"/>
  <c r="F702"/>
  <c r="A1228"/>
  <c r="B1229"/>
  <c r="C1229"/>
  <c r="BN1191"/>
  <c r="BB1192"/>
  <c r="BC1192" s="1"/>
  <c r="BD1192" s="1"/>
  <c r="BE1192" s="1"/>
  <c r="BF1192" s="1"/>
  <c r="BG1192" s="1"/>
  <c r="BH1192" s="1"/>
  <c r="BI1192" s="1"/>
  <c r="BJ1192" s="1"/>
  <c r="BK1192" s="1"/>
  <c r="BL1192" s="1"/>
  <c r="AZ1193" s="1"/>
  <c r="BM910"/>
  <c r="BA911"/>
  <c r="BN910" l="1"/>
  <c r="BB911"/>
  <c r="BC911" s="1"/>
  <c r="BD911" s="1"/>
  <c r="BE911" s="1"/>
  <c r="BF911" s="1"/>
  <c r="BG911" s="1"/>
  <c r="BH911" s="1"/>
  <c r="BI911" s="1"/>
  <c r="BJ911" s="1"/>
  <c r="BK911" s="1"/>
  <c r="BL911" s="1"/>
  <c r="AZ912" s="1"/>
  <c r="BM1192"/>
  <c r="BA1193"/>
  <c r="A1227"/>
  <c r="B1228"/>
  <c r="C1228"/>
  <c r="H700"/>
  <c r="F701"/>
  <c r="J701"/>
  <c r="L702"/>
  <c r="J700" l="1"/>
  <c r="L701"/>
  <c r="H699"/>
  <c r="F700"/>
  <c r="A1226"/>
  <c r="B1227"/>
  <c r="C1227"/>
  <c r="BB1193"/>
  <c r="BC1193" s="1"/>
  <c r="BD1193" s="1"/>
  <c r="BE1193" s="1"/>
  <c r="BF1193" s="1"/>
  <c r="BG1193" s="1"/>
  <c r="BH1193" s="1"/>
  <c r="BI1193" s="1"/>
  <c r="BJ1193" s="1"/>
  <c r="BK1193" s="1"/>
  <c r="BL1193" s="1"/>
  <c r="AZ1194" s="1"/>
  <c r="BN1192"/>
  <c r="BM911"/>
  <c r="BA912"/>
  <c r="BA1194" l="1"/>
  <c r="BM1193"/>
  <c r="BN911"/>
  <c r="BB912"/>
  <c r="BC912" s="1"/>
  <c r="BD912" s="1"/>
  <c r="BE912" s="1"/>
  <c r="BF912" s="1"/>
  <c r="BG912" s="1"/>
  <c r="BH912" s="1"/>
  <c r="BI912" s="1"/>
  <c r="BJ912" s="1"/>
  <c r="BK912" s="1"/>
  <c r="BL912" s="1"/>
  <c r="AZ913" s="1"/>
  <c r="A1225"/>
  <c r="B1226"/>
  <c r="C1226"/>
  <c r="H698"/>
  <c r="F699"/>
  <c r="J699"/>
  <c r="L700"/>
  <c r="J698" l="1"/>
  <c r="L699"/>
  <c r="H697"/>
  <c r="F698"/>
  <c r="A1224"/>
  <c r="B1225"/>
  <c r="C1225"/>
  <c r="BN1193"/>
  <c r="BB1194"/>
  <c r="BC1194" s="1"/>
  <c r="BD1194" s="1"/>
  <c r="BE1194" s="1"/>
  <c r="BF1194" s="1"/>
  <c r="BG1194" s="1"/>
  <c r="BH1194" s="1"/>
  <c r="BI1194" s="1"/>
  <c r="BJ1194" s="1"/>
  <c r="BK1194" s="1"/>
  <c r="BL1194" s="1"/>
  <c r="AZ1195" s="1"/>
  <c r="BM912"/>
  <c r="BA913"/>
  <c r="BN912" l="1"/>
  <c r="BB913"/>
  <c r="BC913" s="1"/>
  <c r="BD913" s="1"/>
  <c r="BE913" s="1"/>
  <c r="BF913" s="1"/>
  <c r="BG913" s="1"/>
  <c r="BH913" s="1"/>
  <c r="BI913" s="1"/>
  <c r="BJ913" s="1"/>
  <c r="BK913" s="1"/>
  <c r="BL913" s="1"/>
  <c r="AZ914" s="1"/>
  <c r="BM1194"/>
  <c r="BA1195"/>
  <c r="A1223"/>
  <c r="B1224"/>
  <c r="C1224"/>
  <c r="H696"/>
  <c r="F697"/>
  <c r="J697"/>
  <c r="L698"/>
  <c r="J696" l="1"/>
  <c r="L697"/>
  <c r="H695"/>
  <c r="F696"/>
  <c r="A1222"/>
  <c r="B1223"/>
  <c r="C1223"/>
  <c r="BB1195"/>
  <c r="BC1195" s="1"/>
  <c r="BD1195" s="1"/>
  <c r="BE1195" s="1"/>
  <c r="BF1195" s="1"/>
  <c r="BG1195" s="1"/>
  <c r="BH1195" s="1"/>
  <c r="BI1195" s="1"/>
  <c r="BJ1195" s="1"/>
  <c r="BK1195" s="1"/>
  <c r="BL1195" s="1"/>
  <c r="AZ1196" s="1"/>
  <c r="BN1194"/>
  <c r="BM913"/>
  <c r="BA914"/>
  <c r="BA1196" l="1"/>
  <c r="BM1195"/>
  <c r="BN913"/>
  <c r="BB914"/>
  <c r="BC914" s="1"/>
  <c r="BD914" s="1"/>
  <c r="BE914" s="1"/>
  <c r="BF914" s="1"/>
  <c r="BG914" s="1"/>
  <c r="BH914" s="1"/>
  <c r="BI914" s="1"/>
  <c r="BJ914" s="1"/>
  <c r="BK914" s="1"/>
  <c r="BL914" s="1"/>
  <c r="AZ915" s="1"/>
  <c r="A1221"/>
  <c r="B1222"/>
  <c r="C1222"/>
  <c r="H694"/>
  <c r="F695"/>
  <c r="J695"/>
  <c r="L696"/>
  <c r="J694" l="1"/>
  <c r="L695"/>
  <c r="H693"/>
  <c r="F694"/>
  <c r="A1220"/>
  <c r="B1221"/>
  <c r="C1221"/>
  <c r="BN1195"/>
  <c r="BB1196"/>
  <c r="BC1196" s="1"/>
  <c r="BD1196" s="1"/>
  <c r="BE1196" s="1"/>
  <c r="BF1196" s="1"/>
  <c r="BG1196" s="1"/>
  <c r="BH1196" s="1"/>
  <c r="BI1196" s="1"/>
  <c r="BJ1196" s="1"/>
  <c r="BK1196" s="1"/>
  <c r="BL1196" s="1"/>
  <c r="AZ1197" s="1"/>
  <c r="BM914"/>
  <c r="BA915"/>
  <c r="BN914" l="1"/>
  <c r="BB915"/>
  <c r="BC915" s="1"/>
  <c r="BD915" s="1"/>
  <c r="BE915" s="1"/>
  <c r="BF915" s="1"/>
  <c r="BG915" s="1"/>
  <c r="BH915" s="1"/>
  <c r="BI915" s="1"/>
  <c r="BJ915" s="1"/>
  <c r="BK915" s="1"/>
  <c r="BL915" s="1"/>
  <c r="AZ916" s="1"/>
  <c r="BM1196"/>
  <c r="BA1197"/>
  <c r="A1219"/>
  <c r="B1220"/>
  <c r="C1220"/>
  <c r="H692"/>
  <c r="F693"/>
  <c r="J693"/>
  <c r="L694"/>
  <c r="J692" l="1"/>
  <c r="L693"/>
  <c r="H691"/>
  <c r="F692"/>
  <c r="A1218"/>
  <c r="B1219"/>
  <c r="C1219"/>
  <c r="BB1197"/>
  <c r="BC1197" s="1"/>
  <c r="BD1197" s="1"/>
  <c r="BE1197" s="1"/>
  <c r="BF1197" s="1"/>
  <c r="BG1197" s="1"/>
  <c r="BH1197" s="1"/>
  <c r="BI1197" s="1"/>
  <c r="BJ1197" s="1"/>
  <c r="BK1197" s="1"/>
  <c r="BL1197" s="1"/>
  <c r="AZ1198" s="1"/>
  <c r="BN1196"/>
  <c r="BM915"/>
  <c r="BA916"/>
  <c r="BM1197" l="1"/>
  <c r="BA1198"/>
  <c r="BN915"/>
  <c r="BB916"/>
  <c r="BC916" s="1"/>
  <c r="BD916" s="1"/>
  <c r="BE916" s="1"/>
  <c r="BF916" s="1"/>
  <c r="BG916" s="1"/>
  <c r="BH916" s="1"/>
  <c r="BI916" s="1"/>
  <c r="BJ916" s="1"/>
  <c r="BK916" s="1"/>
  <c r="BL916" s="1"/>
  <c r="AZ917" s="1"/>
  <c r="A1217"/>
  <c r="B1218"/>
  <c r="C1218"/>
  <c r="H690"/>
  <c r="F691"/>
  <c r="J691"/>
  <c r="L692"/>
  <c r="J690" l="1"/>
  <c r="L691"/>
  <c r="H689"/>
  <c r="F690"/>
  <c r="A1216"/>
  <c r="B1217"/>
  <c r="C1217"/>
  <c r="BM916"/>
  <c r="BA917"/>
  <c r="BN1197"/>
  <c r="BB1198"/>
  <c r="BC1198" s="1"/>
  <c r="BD1198" s="1"/>
  <c r="BE1198" s="1"/>
  <c r="BF1198" s="1"/>
  <c r="BG1198" s="1"/>
  <c r="BH1198" s="1"/>
  <c r="BI1198" s="1"/>
  <c r="BJ1198" s="1"/>
  <c r="BK1198" s="1"/>
  <c r="BL1198" s="1"/>
  <c r="AZ1199" s="1"/>
  <c r="BA1199" l="1"/>
  <c r="BM1198"/>
  <c r="BN916"/>
  <c r="BB917"/>
  <c r="BC917" s="1"/>
  <c r="BD917" s="1"/>
  <c r="BE917" s="1"/>
  <c r="BF917" s="1"/>
  <c r="BG917" s="1"/>
  <c r="BH917" s="1"/>
  <c r="BI917" s="1"/>
  <c r="BJ917" s="1"/>
  <c r="BK917" s="1"/>
  <c r="BL917" s="1"/>
  <c r="AZ918" s="1"/>
  <c r="A1215"/>
  <c r="B1216"/>
  <c r="C1216"/>
  <c r="H688"/>
  <c r="F689"/>
  <c r="J689"/>
  <c r="L690"/>
  <c r="J688" l="1"/>
  <c r="L689"/>
  <c r="H687"/>
  <c r="F688"/>
  <c r="A1214"/>
  <c r="B1215"/>
  <c r="C1215"/>
  <c r="BN1198"/>
  <c r="BB1199"/>
  <c r="BC1199" s="1"/>
  <c r="BD1199" s="1"/>
  <c r="BE1199" s="1"/>
  <c r="BF1199" s="1"/>
  <c r="BG1199" s="1"/>
  <c r="BH1199" s="1"/>
  <c r="BI1199" s="1"/>
  <c r="BJ1199" s="1"/>
  <c r="BK1199" s="1"/>
  <c r="BL1199" s="1"/>
  <c r="AZ1200" s="1"/>
  <c r="BM917"/>
  <c r="BA918"/>
  <c r="BN917" l="1"/>
  <c r="BB918"/>
  <c r="BC918" s="1"/>
  <c r="BD918" s="1"/>
  <c r="BE918" s="1"/>
  <c r="BF918" s="1"/>
  <c r="BG918" s="1"/>
  <c r="BH918" s="1"/>
  <c r="BI918" s="1"/>
  <c r="BJ918" s="1"/>
  <c r="BK918" s="1"/>
  <c r="BL918" s="1"/>
  <c r="AZ919" s="1"/>
  <c r="BM1199"/>
  <c r="BA1200"/>
  <c r="A1213"/>
  <c r="B1214"/>
  <c r="C1214"/>
  <c r="H686"/>
  <c r="F687"/>
  <c r="J687"/>
  <c r="L688"/>
  <c r="J686" l="1"/>
  <c r="L687"/>
  <c r="H685"/>
  <c r="F686"/>
  <c r="A1212"/>
  <c r="B1213"/>
  <c r="C1213"/>
  <c r="BB1200"/>
  <c r="BC1200" s="1"/>
  <c r="BD1200" s="1"/>
  <c r="BE1200" s="1"/>
  <c r="BF1200" s="1"/>
  <c r="BG1200" s="1"/>
  <c r="BH1200" s="1"/>
  <c r="BI1200" s="1"/>
  <c r="BJ1200" s="1"/>
  <c r="BK1200" s="1"/>
  <c r="BL1200" s="1"/>
  <c r="AZ1201" s="1"/>
  <c r="BN1199"/>
  <c r="BM918"/>
  <c r="BA919"/>
  <c r="BA1201" l="1"/>
  <c r="BM1200"/>
  <c r="BN918"/>
  <c r="BB919"/>
  <c r="BC919" s="1"/>
  <c r="BD919" s="1"/>
  <c r="BE919" s="1"/>
  <c r="BF919" s="1"/>
  <c r="BG919" s="1"/>
  <c r="BH919" s="1"/>
  <c r="BI919" s="1"/>
  <c r="BJ919" s="1"/>
  <c r="BK919" s="1"/>
  <c r="BL919" s="1"/>
  <c r="AZ920" s="1"/>
  <c r="A1211"/>
  <c r="B1212"/>
  <c r="C1212"/>
  <c r="H684"/>
  <c r="F685"/>
  <c r="J685"/>
  <c r="L686"/>
  <c r="J684" l="1"/>
  <c r="L685"/>
  <c r="H683"/>
  <c r="F684"/>
  <c r="A1210"/>
  <c r="B1211"/>
  <c r="C1211"/>
  <c r="BN1200"/>
  <c r="BB1201"/>
  <c r="BC1201" s="1"/>
  <c r="BD1201" s="1"/>
  <c r="BE1201" s="1"/>
  <c r="BF1201" s="1"/>
  <c r="BG1201" s="1"/>
  <c r="BH1201" s="1"/>
  <c r="BI1201" s="1"/>
  <c r="BJ1201" s="1"/>
  <c r="BK1201" s="1"/>
  <c r="BL1201" s="1"/>
  <c r="AZ1202" s="1"/>
  <c r="BM919"/>
  <c r="BA920"/>
  <c r="BN919" l="1"/>
  <c r="BB920"/>
  <c r="BC920" s="1"/>
  <c r="BD920" s="1"/>
  <c r="BE920" s="1"/>
  <c r="BF920" s="1"/>
  <c r="BG920" s="1"/>
  <c r="BH920" s="1"/>
  <c r="BI920" s="1"/>
  <c r="BJ920" s="1"/>
  <c r="BK920" s="1"/>
  <c r="BL920" s="1"/>
  <c r="AZ921" s="1"/>
  <c r="BM1201"/>
  <c r="BA1202"/>
  <c r="A1209"/>
  <c r="B1210"/>
  <c r="C1210"/>
  <c r="H682"/>
  <c r="F683"/>
  <c r="J683"/>
  <c r="L684"/>
  <c r="J682" l="1"/>
  <c r="L683"/>
  <c r="H681"/>
  <c r="F682"/>
  <c r="A1208"/>
  <c r="B1209"/>
  <c r="C1209"/>
  <c r="BN1201"/>
  <c r="BB1202"/>
  <c r="BC1202" s="1"/>
  <c r="BD1202" s="1"/>
  <c r="BE1202" s="1"/>
  <c r="BF1202" s="1"/>
  <c r="BG1202" s="1"/>
  <c r="BH1202" s="1"/>
  <c r="BI1202" s="1"/>
  <c r="BJ1202" s="1"/>
  <c r="BK1202" s="1"/>
  <c r="BL1202" s="1"/>
  <c r="AZ1203" s="1"/>
  <c r="BM920"/>
  <c r="BA921"/>
  <c r="BB921" l="1"/>
  <c r="BC921" s="1"/>
  <c r="BD921" s="1"/>
  <c r="BE921" s="1"/>
  <c r="BF921" s="1"/>
  <c r="BG921" s="1"/>
  <c r="BH921" s="1"/>
  <c r="BI921" s="1"/>
  <c r="BJ921" s="1"/>
  <c r="BK921" s="1"/>
  <c r="BL921" s="1"/>
  <c r="AZ922" s="1"/>
  <c r="BN920"/>
  <c r="BM1202"/>
  <c r="BA1203"/>
  <c r="A1207"/>
  <c r="B1208"/>
  <c r="C1208"/>
  <c r="H680"/>
  <c r="F681"/>
  <c r="J681"/>
  <c r="L682"/>
  <c r="J680" l="1"/>
  <c r="L681"/>
  <c r="H679"/>
  <c r="F680"/>
  <c r="A1206"/>
  <c r="B1207"/>
  <c r="C1207"/>
  <c r="BA922"/>
  <c r="BM921"/>
  <c r="BB1203"/>
  <c r="BC1203" s="1"/>
  <c r="BD1203" s="1"/>
  <c r="BE1203" s="1"/>
  <c r="BF1203" s="1"/>
  <c r="BG1203" s="1"/>
  <c r="BH1203" s="1"/>
  <c r="BI1203" s="1"/>
  <c r="BJ1203" s="1"/>
  <c r="BK1203" s="1"/>
  <c r="BL1203" s="1"/>
  <c r="AZ1204" s="1"/>
  <c r="BN1202"/>
  <c r="A1205" l="1"/>
  <c r="B1206"/>
  <c r="C1206"/>
  <c r="H678"/>
  <c r="F679"/>
  <c r="J679"/>
  <c r="L680"/>
  <c r="BA1204"/>
  <c r="BM1203"/>
  <c r="BN921"/>
  <c r="BB922"/>
  <c r="BC922" s="1"/>
  <c r="BD922" s="1"/>
  <c r="BE922" s="1"/>
  <c r="BF922" s="1"/>
  <c r="BG922" s="1"/>
  <c r="BH922" s="1"/>
  <c r="BI922" s="1"/>
  <c r="BJ922" s="1"/>
  <c r="BK922" s="1"/>
  <c r="BL922" s="1"/>
  <c r="AZ923" s="1"/>
  <c r="A1204" l="1"/>
  <c r="B1205"/>
  <c r="C1205"/>
  <c r="BM922"/>
  <c r="BA923"/>
  <c r="BN1203"/>
  <c r="BB1204"/>
  <c r="BC1204" s="1"/>
  <c r="BD1204" s="1"/>
  <c r="BE1204" s="1"/>
  <c r="BF1204" s="1"/>
  <c r="BG1204" s="1"/>
  <c r="BH1204" s="1"/>
  <c r="BI1204" s="1"/>
  <c r="BJ1204" s="1"/>
  <c r="BK1204" s="1"/>
  <c r="BL1204" s="1"/>
  <c r="AZ1205" s="1"/>
  <c r="J678"/>
  <c r="L679"/>
  <c r="H677"/>
  <c r="F678"/>
  <c r="BM1204" l="1"/>
  <c r="BA1205"/>
  <c r="BB923"/>
  <c r="BC923" s="1"/>
  <c r="BD923" s="1"/>
  <c r="BE923" s="1"/>
  <c r="BF923" s="1"/>
  <c r="BG923" s="1"/>
  <c r="BH923" s="1"/>
  <c r="BI923" s="1"/>
  <c r="BJ923" s="1"/>
  <c r="BK923" s="1"/>
  <c r="BL923" s="1"/>
  <c r="AZ924" s="1"/>
  <c r="BN922"/>
  <c r="A1203"/>
  <c r="B1204"/>
  <c r="C1204"/>
  <c r="H676"/>
  <c r="F677"/>
  <c r="J677"/>
  <c r="L678"/>
  <c r="A1202" l="1"/>
  <c r="B1203"/>
  <c r="C1203"/>
  <c r="BA924"/>
  <c r="BM923"/>
  <c r="J676"/>
  <c r="L677"/>
  <c r="H675"/>
  <c r="F676"/>
  <c r="BN1204"/>
  <c r="BB1205"/>
  <c r="BC1205" s="1"/>
  <c r="BD1205" s="1"/>
  <c r="BE1205" s="1"/>
  <c r="BF1205" s="1"/>
  <c r="BG1205" s="1"/>
  <c r="BH1205" s="1"/>
  <c r="BI1205" s="1"/>
  <c r="BJ1205" s="1"/>
  <c r="BK1205" s="1"/>
  <c r="BL1205" s="1"/>
  <c r="AZ1206" s="1"/>
  <c r="A1201" l="1"/>
  <c r="B1202"/>
  <c r="C1202"/>
  <c r="BM1205"/>
  <c r="BA1206"/>
  <c r="H674"/>
  <c r="F675"/>
  <c r="J675"/>
  <c r="L676"/>
  <c r="BN923"/>
  <c r="BB924"/>
  <c r="BC924" s="1"/>
  <c r="BD924" s="1"/>
  <c r="BE924" s="1"/>
  <c r="BF924" s="1"/>
  <c r="BG924" s="1"/>
  <c r="BH924" s="1"/>
  <c r="BI924" s="1"/>
  <c r="BJ924" s="1"/>
  <c r="BK924" s="1"/>
  <c r="BL924" s="1"/>
  <c r="AZ925" s="1"/>
  <c r="BN1205" l="1"/>
  <c r="BB1206"/>
  <c r="BC1206" s="1"/>
  <c r="BD1206" s="1"/>
  <c r="BE1206" s="1"/>
  <c r="BF1206" s="1"/>
  <c r="BG1206" s="1"/>
  <c r="BH1206" s="1"/>
  <c r="BI1206" s="1"/>
  <c r="BJ1206" s="1"/>
  <c r="BK1206" s="1"/>
  <c r="BL1206" s="1"/>
  <c r="AZ1207" s="1"/>
  <c r="A1200"/>
  <c r="B1201"/>
  <c r="C1201"/>
  <c r="BM924"/>
  <c r="BA925"/>
  <c r="J674"/>
  <c r="L675"/>
  <c r="H673"/>
  <c r="F674"/>
  <c r="A1199" l="1"/>
  <c r="B1200"/>
  <c r="C1200"/>
  <c r="BB925"/>
  <c r="BC925" s="1"/>
  <c r="BD925" s="1"/>
  <c r="BE925" s="1"/>
  <c r="BF925" s="1"/>
  <c r="BG925" s="1"/>
  <c r="BH925" s="1"/>
  <c r="BI925" s="1"/>
  <c r="BJ925" s="1"/>
  <c r="BK925" s="1"/>
  <c r="BL925" s="1"/>
  <c r="AZ926" s="1"/>
  <c r="BN924"/>
  <c r="H672"/>
  <c r="F673"/>
  <c r="J673"/>
  <c r="L674"/>
  <c r="BM1206"/>
  <c r="BA1207"/>
  <c r="BN1206" l="1"/>
  <c r="BB1207"/>
  <c r="BC1207" s="1"/>
  <c r="BD1207" s="1"/>
  <c r="BE1207" s="1"/>
  <c r="BF1207" s="1"/>
  <c r="BG1207" s="1"/>
  <c r="BH1207" s="1"/>
  <c r="BI1207" s="1"/>
  <c r="BJ1207" s="1"/>
  <c r="BK1207" s="1"/>
  <c r="BL1207" s="1"/>
  <c r="AZ1208" s="1"/>
  <c r="A1198"/>
  <c r="B1199"/>
  <c r="C1199"/>
  <c r="J672"/>
  <c r="L673"/>
  <c r="H671"/>
  <c r="F672"/>
  <c r="BA926"/>
  <c r="BM925"/>
  <c r="A1197" l="1"/>
  <c r="B1198"/>
  <c r="C1198"/>
  <c r="BN925"/>
  <c r="BB926"/>
  <c r="BC926" s="1"/>
  <c r="BD926" s="1"/>
  <c r="BE926" s="1"/>
  <c r="BF926" s="1"/>
  <c r="BG926" s="1"/>
  <c r="BH926" s="1"/>
  <c r="BI926" s="1"/>
  <c r="BJ926" s="1"/>
  <c r="BK926" s="1"/>
  <c r="BL926" s="1"/>
  <c r="AZ927" s="1"/>
  <c r="H670"/>
  <c r="F671"/>
  <c r="J671"/>
  <c r="L672"/>
  <c r="BM1207"/>
  <c r="BA1208"/>
  <c r="BN1207" l="1"/>
  <c r="BB1208"/>
  <c r="BC1208" s="1"/>
  <c r="BD1208" s="1"/>
  <c r="BE1208" s="1"/>
  <c r="BF1208" s="1"/>
  <c r="BG1208" s="1"/>
  <c r="BH1208" s="1"/>
  <c r="BI1208" s="1"/>
  <c r="BJ1208" s="1"/>
  <c r="BK1208" s="1"/>
  <c r="BL1208" s="1"/>
  <c r="AZ1209" s="1"/>
  <c r="A1196"/>
  <c r="B1197"/>
  <c r="C1197"/>
  <c r="BM926"/>
  <c r="BA927"/>
  <c r="J670"/>
  <c r="L671"/>
  <c r="H669"/>
  <c r="F670"/>
  <c r="BB927" l="1"/>
  <c r="BC927" s="1"/>
  <c r="BD927" s="1"/>
  <c r="BE927" s="1"/>
  <c r="BF927" s="1"/>
  <c r="BG927" s="1"/>
  <c r="BH927" s="1"/>
  <c r="BI927" s="1"/>
  <c r="BJ927" s="1"/>
  <c r="BK927" s="1"/>
  <c r="BL927" s="1"/>
  <c r="AZ928" s="1"/>
  <c r="BN926"/>
  <c r="A1195"/>
  <c r="B1196"/>
  <c r="C1196"/>
  <c r="H668"/>
  <c r="F669"/>
  <c r="J669"/>
  <c r="L670"/>
  <c r="BM1208"/>
  <c r="BA1209"/>
  <c r="J668" l="1"/>
  <c r="L669"/>
  <c r="H667"/>
  <c r="F668"/>
  <c r="BN1208"/>
  <c r="BB1209"/>
  <c r="BC1209" s="1"/>
  <c r="BD1209" s="1"/>
  <c r="BE1209" s="1"/>
  <c r="BF1209" s="1"/>
  <c r="BG1209" s="1"/>
  <c r="BH1209" s="1"/>
  <c r="BI1209" s="1"/>
  <c r="BJ1209" s="1"/>
  <c r="BK1209" s="1"/>
  <c r="BL1209" s="1"/>
  <c r="AZ1210" s="1"/>
  <c r="A1194"/>
  <c r="B1195"/>
  <c r="C1195"/>
  <c r="BA928"/>
  <c r="BM927"/>
  <c r="BN927" l="1"/>
  <c r="BB928"/>
  <c r="BC928" s="1"/>
  <c r="BD928" s="1"/>
  <c r="BE928" s="1"/>
  <c r="BF928" s="1"/>
  <c r="BG928" s="1"/>
  <c r="BH928" s="1"/>
  <c r="BI928" s="1"/>
  <c r="BJ928" s="1"/>
  <c r="BK928" s="1"/>
  <c r="BL928" s="1"/>
  <c r="AZ929" s="1"/>
  <c r="A1193"/>
  <c r="B1194"/>
  <c r="C1194"/>
  <c r="H666"/>
  <c r="F667"/>
  <c r="J667"/>
  <c r="L668"/>
  <c r="BM1209"/>
  <c r="BA1210"/>
  <c r="BN1209" l="1"/>
  <c r="BB1210"/>
  <c r="BC1210" s="1"/>
  <c r="BD1210" s="1"/>
  <c r="BE1210" s="1"/>
  <c r="BF1210" s="1"/>
  <c r="BG1210" s="1"/>
  <c r="BH1210" s="1"/>
  <c r="BI1210" s="1"/>
  <c r="BJ1210" s="1"/>
  <c r="BK1210" s="1"/>
  <c r="BL1210" s="1"/>
  <c r="AZ1211" s="1"/>
  <c r="A1192"/>
  <c r="B1193"/>
  <c r="C1193"/>
  <c r="J666"/>
  <c r="L667"/>
  <c r="H665"/>
  <c r="F666"/>
  <c r="BM928"/>
  <c r="BA929"/>
  <c r="BB929" l="1"/>
  <c r="BC929" s="1"/>
  <c r="BD929" s="1"/>
  <c r="BE929" s="1"/>
  <c r="BF929" s="1"/>
  <c r="BG929" s="1"/>
  <c r="BH929" s="1"/>
  <c r="BI929" s="1"/>
  <c r="BJ929" s="1"/>
  <c r="BK929" s="1"/>
  <c r="BL929" s="1"/>
  <c r="AZ930" s="1"/>
  <c r="BN928"/>
  <c r="A1191"/>
  <c r="B1192"/>
  <c r="C1192"/>
  <c r="H664"/>
  <c r="F665"/>
  <c r="J665"/>
  <c r="L666"/>
  <c r="BM1210"/>
  <c r="BA1211"/>
  <c r="BN1210" l="1"/>
  <c r="BB1211"/>
  <c r="BC1211" s="1"/>
  <c r="BD1211" s="1"/>
  <c r="BE1211" s="1"/>
  <c r="BF1211" s="1"/>
  <c r="BG1211" s="1"/>
  <c r="BH1211" s="1"/>
  <c r="BI1211" s="1"/>
  <c r="BJ1211" s="1"/>
  <c r="BK1211" s="1"/>
  <c r="BL1211" s="1"/>
  <c r="AZ1212" s="1"/>
  <c r="A1190"/>
  <c r="B1191"/>
  <c r="C1191"/>
  <c r="BA930"/>
  <c r="BM929"/>
  <c r="J664"/>
  <c r="L665"/>
  <c r="H663"/>
  <c r="F664"/>
  <c r="A1189" l="1"/>
  <c r="B1190"/>
  <c r="C1190"/>
  <c r="H662"/>
  <c r="F663"/>
  <c r="J663"/>
  <c r="L664"/>
  <c r="BN929"/>
  <c r="BB930"/>
  <c r="BC930" s="1"/>
  <c r="BD930" s="1"/>
  <c r="BE930" s="1"/>
  <c r="BF930" s="1"/>
  <c r="BG930" s="1"/>
  <c r="BH930" s="1"/>
  <c r="BI930" s="1"/>
  <c r="BJ930" s="1"/>
  <c r="BK930" s="1"/>
  <c r="BL930" s="1"/>
  <c r="AZ931" s="1"/>
  <c r="BM1211"/>
  <c r="BA1212"/>
  <c r="BM930" l="1"/>
  <c r="BA931"/>
  <c r="A1188"/>
  <c r="B1189"/>
  <c r="C1189"/>
  <c r="BN1211"/>
  <c r="BB1212"/>
  <c r="BC1212" s="1"/>
  <c r="BD1212" s="1"/>
  <c r="BE1212" s="1"/>
  <c r="BF1212" s="1"/>
  <c r="BG1212" s="1"/>
  <c r="BH1212" s="1"/>
  <c r="BI1212" s="1"/>
  <c r="BJ1212" s="1"/>
  <c r="BK1212" s="1"/>
  <c r="BL1212" s="1"/>
  <c r="AZ1213" s="1"/>
  <c r="J662"/>
  <c r="L663"/>
  <c r="H661"/>
  <c r="F662"/>
  <c r="A1187" l="1"/>
  <c r="B1188"/>
  <c r="C1188"/>
  <c r="BM1212"/>
  <c r="BA1213"/>
  <c r="H660"/>
  <c r="F661"/>
  <c r="J661"/>
  <c r="L662"/>
  <c r="BB931"/>
  <c r="BC931" s="1"/>
  <c r="BD931" s="1"/>
  <c r="BE931" s="1"/>
  <c r="BF931" s="1"/>
  <c r="BG931" s="1"/>
  <c r="BH931" s="1"/>
  <c r="BI931" s="1"/>
  <c r="BJ931" s="1"/>
  <c r="BK931" s="1"/>
  <c r="BL931" s="1"/>
  <c r="AZ932" s="1"/>
  <c r="BN930"/>
  <c r="BN1212" l="1"/>
  <c r="BB1213"/>
  <c r="BC1213" s="1"/>
  <c r="BD1213" s="1"/>
  <c r="BE1213" s="1"/>
  <c r="BF1213" s="1"/>
  <c r="BG1213" s="1"/>
  <c r="BH1213" s="1"/>
  <c r="BI1213" s="1"/>
  <c r="BJ1213" s="1"/>
  <c r="BK1213" s="1"/>
  <c r="BL1213" s="1"/>
  <c r="AZ1214" s="1"/>
  <c r="A1186"/>
  <c r="B1187"/>
  <c r="C1187"/>
  <c r="BA932"/>
  <c r="BM931"/>
  <c r="J660"/>
  <c r="L661"/>
  <c r="H659"/>
  <c r="F660"/>
  <c r="A1185" l="1"/>
  <c r="B1186"/>
  <c r="C1186"/>
  <c r="H658"/>
  <c r="F659"/>
  <c r="J659"/>
  <c r="L660"/>
  <c r="BN931"/>
  <c r="BB932"/>
  <c r="BC932" s="1"/>
  <c r="BD932" s="1"/>
  <c r="BE932" s="1"/>
  <c r="BF932" s="1"/>
  <c r="BG932" s="1"/>
  <c r="BH932" s="1"/>
  <c r="BI932" s="1"/>
  <c r="BJ932" s="1"/>
  <c r="BK932" s="1"/>
  <c r="BL932" s="1"/>
  <c r="AZ933" s="1"/>
  <c r="BM1213"/>
  <c r="BA1214"/>
  <c r="BN1213" l="1"/>
  <c r="BB1214"/>
  <c r="BC1214" s="1"/>
  <c r="BD1214" s="1"/>
  <c r="BE1214" s="1"/>
  <c r="BF1214" s="1"/>
  <c r="BG1214" s="1"/>
  <c r="BH1214" s="1"/>
  <c r="BI1214" s="1"/>
  <c r="BJ1214" s="1"/>
  <c r="BK1214" s="1"/>
  <c r="BL1214" s="1"/>
  <c r="AZ1215" s="1"/>
  <c r="BM932"/>
  <c r="BA933"/>
  <c r="A1184"/>
  <c r="B1185"/>
  <c r="C1185"/>
  <c r="J658"/>
  <c r="L659"/>
  <c r="H657"/>
  <c r="F658"/>
  <c r="A1183" l="1"/>
  <c r="B1184"/>
  <c r="C1184"/>
  <c r="H656"/>
  <c r="F657"/>
  <c r="J657"/>
  <c r="L658"/>
  <c r="BB933"/>
  <c r="BC933" s="1"/>
  <c r="BD933" s="1"/>
  <c r="BE933" s="1"/>
  <c r="BF933" s="1"/>
  <c r="BG933" s="1"/>
  <c r="BH933" s="1"/>
  <c r="BI933" s="1"/>
  <c r="BJ933" s="1"/>
  <c r="BK933" s="1"/>
  <c r="BL933" s="1"/>
  <c r="AZ934" s="1"/>
  <c r="BN932"/>
  <c r="BM1214"/>
  <c r="BA1215"/>
  <c r="BN1214" l="1"/>
  <c r="BB1215"/>
  <c r="BC1215" s="1"/>
  <c r="BD1215" s="1"/>
  <c r="BE1215" s="1"/>
  <c r="BF1215" s="1"/>
  <c r="BG1215" s="1"/>
  <c r="BH1215" s="1"/>
  <c r="BI1215" s="1"/>
  <c r="BJ1215" s="1"/>
  <c r="BK1215" s="1"/>
  <c r="BL1215" s="1"/>
  <c r="AZ1216" s="1"/>
  <c r="A1182"/>
  <c r="B1183"/>
  <c r="C1183"/>
  <c r="BA934"/>
  <c r="BM933"/>
  <c r="J656"/>
  <c r="L657"/>
  <c r="H655"/>
  <c r="F656"/>
  <c r="A1181" l="1"/>
  <c r="B1182"/>
  <c r="C1182"/>
  <c r="H654"/>
  <c r="F655"/>
  <c r="J655"/>
  <c r="L656"/>
  <c r="BN933"/>
  <c r="BB934"/>
  <c r="BC934" s="1"/>
  <c r="BD934" s="1"/>
  <c r="BE934" s="1"/>
  <c r="BF934" s="1"/>
  <c r="BG934" s="1"/>
  <c r="BH934" s="1"/>
  <c r="BI934" s="1"/>
  <c r="BJ934" s="1"/>
  <c r="BK934" s="1"/>
  <c r="BL934" s="1"/>
  <c r="AZ935" s="1"/>
  <c r="BM1215"/>
  <c r="BA1216"/>
  <c r="BN1215" l="1"/>
  <c r="BB1216"/>
  <c r="BC1216" s="1"/>
  <c r="BD1216" s="1"/>
  <c r="BE1216" s="1"/>
  <c r="BF1216" s="1"/>
  <c r="BG1216" s="1"/>
  <c r="BH1216" s="1"/>
  <c r="BI1216" s="1"/>
  <c r="BJ1216" s="1"/>
  <c r="BK1216" s="1"/>
  <c r="BL1216" s="1"/>
  <c r="AZ1217" s="1"/>
  <c r="BM934"/>
  <c r="BA935"/>
  <c r="A1180"/>
  <c r="B1181"/>
  <c r="C1181"/>
  <c r="J654"/>
  <c r="L655"/>
  <c r="H653"/>
  <c r="F654"/>
  <c r="H652" l="1"/>
  <c r="F653"/>
  <c r="J653"/>
  <c r="L654"/>
  <c r="A1179"/>
  <c r="B1180"/>
  <c r="C1180"/>
  <c r="BB935"/>
  <c r="BC935" s="1"/>
  <c r="BD935" s="1"/>
  <c r="BE935" s="1"/>
  <c r="BF935" s="1"/>
  <c r="BG935" s="1"/>
  <c r="BH935" s="1"/>
  <c r="BI935" s="1"/>
  <c r="BJ935" s="1"/>
  <c r="BK935" s="1"/>
  <c r="BL935" s="1"/>
  <c r="AZ936" s="1"/>
  <c r="BN934"/>
  <c r="BM1216"/>
  <c r="BA1217"/>
  <c r="BA936" l="1"/>
  <c r="BM935"/>
  <c r="BN1216"/>
  <c r="BB1217"/>
  <c r="BC1217" s="1"/>
  <c r="BD1217" s="1"/>
  <c r="BE1217" s="1"/>
  <c r="BF1217" s="1"/>
  <c r="BG1217" s="1"/>
  <c r="BH1217" s="1"/>
  <c r="BI1217" s="1"/>
  <c r="BJ1217" s="1"/>
  <c r="BK1217" s="1"/>
  <c r="BL1217" s="1"/>
  <c r="AZ1218" s="1"/>
  <c r="A1178"/>
  <c r="B1179"/>
  <c r="C1179"/>
  <c r="J652"/>
  <c r="L653"/>
  <c r="H651"/>
  <c r="F652"/>
  <c r="H650" l="1"/>
  <c r="F651"/>
  <c r="J651"/>
  <c r="L652"/>
  <c r="A1177"/>
  <c r="B1178"/>
  <c r="C1178"/>
  <c r="BN935"/>
  <c r="BB936"/>
  <c r="BC936" s="1"/>
  <c r="BD936" s="1"/>
  <c r="BE936" s="1"/>
  <c r="BF936" s="1"/>
  <c r="BG936" s="1"/>
  <c r="BH936" s="1"/>
  <c r="BI936" s="1"/>
  <c r="BJ936" s="1"/>
  <c r="BK936" s="1"/>
  <c r="BL936" s="1"/>
  <c r="AZ937" s="1"/>
  <c r="BM1217"/>
  <c r="BA1218"/>
  <c r="BN1217" l="1"/>
  <c r="BB1218"/>
  <c r="BC1218" s="1"/>
  <c r="BD1218" s="1"/>
  <c r="BE1218" s="1"/>
  <c r="BF1218" s="1"/>
  <c r="BG1218" s="1"/>
  <c r="BH1218" s="1"/>
  <c r="BI1218" s="1"/>
  <c r="BJ1218" s="1"/>
  <c r="BK1218" s="1"/>
  <c r="BL1218" s="1"/>
  <c r="AZ1219" s="1"/>
  <c r="A1176"/>
  <c r="B1177"/>
  <c r="C1177"/>
  <c r="J650"/>
  <c r="L651"/>
  <c r="H649"/>
  <c r="F650"/>
  <c r="BM936"/>
  <c r="BA937"/>
  <c r="H648" l="1"/>
  <c r="F649"/>
  <c r="J649"/>
  <c r="L650"/>
  <c r="BB937"/>
  <c r="BC937" s="1"/>
  <c r="BD937" s="1"/>
  <c r="BE937" s="1"/>
  <c r="BF937" s="1"/>
  <c r="BG937" s="1"/>
  <c r="BH937" s="1"/>
  <c r="BI937" s="1"/>
  <c r="BJ937" s="1"/>
  <c r="BK937" s="1"/>
  <c r="BL937" s="1"/>
  <c r="AZ938" s="1"/>
  <c r="BN936"/>
  <c r="A1175"/>
  <c r="B1176"/>
  <c r="C1176"/>
  <c r="BM1218"/>
  <c r="BA1219"/>
  <c r="BN1218" l="1"/>
  <c r="BB1219"/>
  <c r="BC1219" s="1"/>
  <c r="BD1219" s="1"/>
  <c r="BE1219" s="1"/>
  <c r="BF1219" s="1"/>
  <c r="BG1219" s="1"/>
  <c r="BH1219" s="1"/>
  <c r="BI1219" s="1"/>
  <c r="BJ1219" s="1"/>
  <c r="BK1219" s="1"/>
  <c r="BL1219" s="1"/>
  <c r="AZ1220" s="1"/>
  <c r="A1174"/>
  <c r="B1175"/>
  <c r="C1175"/>
  <c r="BA938"/>
  <c r="BM937"/>
  <c r="J648"/>
  <c r="L649"/>
  <c r="H647"/>
  <c r="F648"/>
  <c r="A1173" l="1"/>
  <c r="B1174"/>
  <c r="C1174"/>
  <c r="H646"/>
  <c r="F647"/>
  <c r="J647"/>
  <c r="L648"/>
  <c r="BN937"/>
  <c r="BB938"/>
  <c r="BC938" s="1"/>
  <c r="BD938" s="1"/>
  <c r="BE938" s="1"/>
  <c r="BF938" s="1"/>
  <c r="BG938" s="1"/>
  <c r="BH938" s="1"/>
  <c r="BI938" s="1"/>
  <c r="BJ938" s="1"/>
  <c r="BK938" s="1"/>
  <c r="BL938" s="1"/>
  <c r="AZ939" s="1"/>
  <c r="BM1219"/>
  <c r="BA1220"/>
  <c r="BN1219" l="1"/>
  <c r="BB1220"/>
  <c r="BC1220" s="1"/>
  <c r="BD1220" s="1"/>
  <c r="BE1220" s="1"/>
  <c r="BF1220" s="1"/>
  <c r="BG1220" s="1"/>
  <c r="BH1220" s="1"/>
  <c r="BI1220" s="1"/>
  <c r="BJ1220" s="1"/>
  <c r="BK1220" s="1"/>
  <c r="BL1220" s="1"/>
  <c r="AZ1221" s="1"/>
  <c r="BM938"/>
  <c r="BA939"/>
  <c r="A1172"/>
  <c r="B1173"/>
  <c r="C1173"/>
  <c r="J646"/>
  <c r="L647"/>
  <c r="H645"/>
  <c r="F646"/>
  <c r="A1171" l="1"/>
  <c r="B1172"/>
  <c r="C1172"/>
  <c r="H644"/>
  <c r="F645"/>
  <c r="J645"/>
  <c r="L646"/>
  <c r="BB939"/>
  <c r="BC939" s="1"/>
  <c r="BD939" s="1"/>
  <c r="BE939" s="1"/>
  <c r="BF939" s="1"/>
  <c r="BG939" s="1"/>
  <c r="BH939" s="1"/>
  <c r="BI939" s="1"/>
  <c r="BJ939" s="1"/>
  <c r="BK939" s="1"/>
  <c r="BL939" s="1"/>
  <c r="AZ940" s="1"/>
  <c r="BN938"/>
  <c r="BM1220"/>
  <c r="BA1221"/>
  <c r="BA940" l="1"/>
  <c r="BM939"/>
  <c r="J644"/>
  <c r="L645"/>
  <c r="H643"/>
  <c r="F644"/>
  <c r="BN1220"/>
  <c r="BB1221"/>
  <c r="BC1221" s="1"/>
  <c r="BD1221" s="1"/>
  <c r="BE1221" s="1"/>
  <c r="BF1221" s="1"/>
  <c r="BG1221" s="1"/>
  <c r="BH1221" s="1"/>
  <c r="BI1221" s="1"/>
  <c r="BJ1221" s="1"/>
  <c r="BK1221" s="1"/>
  <c r="BL1221" s="1"/>
  <c r="AZ1222" s="1"/>
  <c r="A1170"/>
  <c r="B1171"/>
  <c r="C1171"/>
  <c r="BM1221" l="1"/>
  <c r="BA1222"/>
  <c r="A1169"/>
  <c r="B1170"/>
  <c r="C1170"/>
  <c r="H642"/>
  <c r="F643"/>
  <c r="J643"/>
  <c r="L644"/>
  <c r="BN939"/>
  <c r="BB940"/>
  <c r="BC940" s="1"/>
  <c r="BD940" s="1"/>
  <c r="BE940" s="1"/>
  <c r="BF940" s="1"/>
  <c r="BG940" s="1"/>
  <c r="BH940" s="1"/>
  <c r="BI940" s="1"/>
  <c r="BJ940" s="1"/>
  <c r="BK940" s="1"/>
  <c r="BL940" s="1"/>
  <c r="AZ941" s="1"/>
  <c r="J642" l="1"/>
  <c r="L643"/>
  <c r="H641"/>
  <c r="F642"/>
  <c r="BN1221"/>
  <c r="BB1222"/>
  <c r="BC1222" s="1"/>
  <c r="BD1222" s="1"/>
  <c r="BE1222" s="1"/>
  <c r="BF1222" s="1"/>
  <c r="BG1222" s="1"/>
  <c r="BH1222" s="1"/>
  <c r="BI1222" s="1"/>
  <c r="BJ1222" s="1"/>
  <c r="BK1222" s="1"/>
  <c r="BL1222" s="1"/>
  <c r="AZ1223" s="1"/>
  <c r="BM940"/>
  <c r="BA941"/>
  <c r="A1168"/>
  <c r="B1169"/>
  <c r="C1169"/>
  <c r="BN940" l="1"/>
  <c r="BB941"/>
  <c r="BC941" s="1"/>
  <c r="BD941" s="1"/>
  <c r="BE941" s="1"/>
  <c r="BF941" s="1"/>
  <c r="BG941" s="1"/>
  <c r="BH941" s="1"/>
  <c r="BI941" s="1"/>
  <c r="BJ941" s="1"/>
  <c r="BK941" s="1"/>
  <c r="BL941" s="1"/>
  <c r="AZ942" s="1"/>
  <c r="BM1222"/>
  <c r="BA1223"/>
  <c r="A1167"/>
  <c r="B1168"/>
  <c r="C1168"/>
  <c r="H640"/>
  <c r="F641"/>
  <c r="J641"/>
  <c r="L642"/>
  <c r="J640" l="1"/>
  <c r="L641"/>
  <c r="H639"/>
  <c r="F640"/>
  <c r="BN1222"/>
  <c r="BB1223"/>
  <c r="BC1223" s="1"/>
  <c r="BD1223" s="1"/>
  <c r="BE1223" s="1"/>
  <c r="BF1223" s="1"/>
  <c r="BG1223" s="1"/>
  <c r="BH1223" s="1"/>
  <c r="BI1223" s="1"/>
  <c r="BJ1223" s="1"/>
  <c r="BK1223" s="1"/>
  <c r="BL1223" s="1"/>
  <c r="AZ1224" s="1"/>
  <c r="BM941"/>
  <c r="BA942"/>
  <c r="A1166"/>
  <c r="B1167"/>
  <c r="C1167"/>
  <c r="A1165" l="1"/>
  <c r="B1166"/>
  <c r="C1166"/>
  <c r="H638"/>
  <c r="F639"/>
  <c r="J639"/>
  <c r="L640"/>
  <c r="BB942"/>
  <c r="BC942" s="1"/>
  <c r="BD942" s="1"/>
  <c r="BE942" s="1"/>
  <c r="BF942" s="1"/>
  <c r="BG942" s="1"/>
  <c r="BH942" s="1"/>
  <c r="BI942" s="1"/>
  <c r="BJ942" s="1"/>
  <c r="BK942" s="1"/>
  <c r="BL942" s="1"/>
  <c r="AZ943" s="1"/>
  <c r="BN941"/>
  <c r="BM1223"/>
  <c r="BA1224"/>
  <c r="BA943" l="1"/>
  <c r="BM942"/>
  <c r="J638"/>
  <c r="L639"/>
  <c r="H637"/>
  <c r="F638"/>
  <c r="BN1223"/>
  <c r="BB1224"/>
  <c r="BC1224" s="1"/>
  <c r="BD1224" s="1"/>
  <c r="BE1224" s="1"/>
  <c r="BF1224" s="1"/>
  <c r="BG1224" s="1"/>
  <c r="BH1224" s="1"/>
  <c r="BI1224" s="1"/>
  <c r="BJ1224" s="1"/>
  <c r="BK1224" s="1"/>
  <c r="BL1224" s="1"/>
  <c r="AZ1225" s="1"/>
  <c r="A1164"/>
  <c r="B1165"/>
  <c r="C1165"/>
  <c r="BM1224" l="1"/>
  <c r="BA1225"/>
  <c r="A1163"/>
  <c r="B1164"/>
  <c r="C1164"/>
  <c r="H636"/>
  <c r="F637"/>
  <c r="J637"/>
  <c r="L638"/>
  <c r="BN942"/>
  <c r="BB943"/>
  <c r="BC943" s="1"/>
  <c r="BD943" s="1"/>
  <c r="BE943" s="1"/>
  <c r="BF943" s="1"/>
  <c r="BG943" s="1"/>
  <c r="BH943" s="1"/>
  <c r="BI943" s="1"/>
  <c r="BJ943" s="1"/>
  <c r="BK943" s="1"/>
  <c r="BL943" s="1"/>
  <c r="AZ944" s="1"/>
  <c r="J636" l="1"/>
  <c r="L637"/>
  <c r="H635"/>
  <c r="F636"/>
  <c r="BN1224"/>
  <c r="BB1225"/>
  <c r="BC1225" s="1"/>
  <c r="BD1225" s="1"/>
  <c r="BE1225" s="1"/>
  <c r="BF1225" s="1"/>
  <c r="BG1225" s="1"/>
  <c r="BH1225" s="1"/>
  <c r="BI1225" s="1"/>
  <c r="BJ1225" s="1"/>
  <c r="BK1225" s="1"/>
  <c r="BL1225" s="1"/>
  <c r="AZ1226" s="1"/>
  <c r="BM943"/>
  <c r="BA944"/>
  <c r="A1162"/>
  <c r="B1163"/>
  <c r="C1163"/>
  <c r="BN943" l="1"/>
  <c r="BB944"/>
  <c r="BC944" s="1"/>
  <c r="BD944" s="1"/>
  <c r="BE944" s="1"/>
  <c r="BF944" s="1"/>
  <c r="BG944" s="1"/>
  <c r="BH944" s="1"/>
  <c r="BI944" s="1"/>
  <c r="BJ944" s="1"/>
  <c r="BK944" s="1"/>
  <c r="BL944" s="1"/>
  <c r="AZ945" s="1"/>
  <c r="BM1225"/>
  <c r="BA1226"/>
  <c r="A1161"/>
  <c r="B1162"/>
  <c r="C1162"/>
  <c r="H634"/>
  <c r="F635"/>
  <c r="J635"/>
  <c r="L636"/>
  <c r="J634" l="1"/>
  <c r="L635"/>
  <c r="H633"/>
  <c r="F634"/>
  <c r="BN1225"/>
  <c r="BB1226"/>
  <c r="BC1226" s="1"/>
  <c r="BD1226" s="1"/>
  <c r="BE1226" s="1"/>
  <c r="BF1226" s="1"/>
  <c r="BG1226" s="1"/>
  <c r="BH1226" s="1"/>
  <c r="BI1226" s="1"/>
  <c r="BJ1226" s="1"/>
  <c r="BK1226" s="1"/>
  <c r="BL1226" s="1"/>
  <c r="AZ1227" s="1"/>
  <c r="BM944"/>
  <c r="BA945"/>
  <c r="A1160"/>
  <c r="B1161"/>
  <c r="C1161"/>
  <c r="BN944" l="1"/>
  <c r="BB945"/>
  <c r="BC945" s="1"/>
  <c r="BD945" s="1"/>
  <c r="BE945" s="1"/>
  <c r="BF945" s="1"/>
  <c r="BG945" s="1"/>
  <c r="BH945" s="1"/>
  <c r="BI945" s="1"/>
  <c r="BJ945" s="1"/>
  <c r="BK945" s="1"/>
  <c r="BL945" s="1"/>
  <c r="AZ946" s="1"/>
  <c r="BM1226"/>
  <c r="BA1227"/>
  <c r="A1159"/>
  <c r="B1160"/>
  <c r="C1160"/>
  <c r="H632"/>
  <c r="F633"/>
  <c r="J633"/>
  <c r="L634"/>
  <c r="J632" l="1"/>
  <c r="L633"/>
  <c r="H631"/>
  <c r="F632"/>
  <c r="BN1226"/>
  <c r="BB1227"/>
  <c r="BC1227" s="1"/>
  <c r="BD1227" s="1"/>
  <c r="BE1227" s="1"/>
  <c r="BF1227" s="1"/>
  <c r="BG1227" s="1"/>
  <c r="BH1227" s="1"/>
  <c r="BI1227" s="1"/>
  <c r="BJ1227" s="1"/>
  <c r="BK1227" s="1"/>
  <c r="BL1227" s="1"/>
  <c r="AZ1228" s="1"/>
  <c r="BM945"/>
  <c r="BA946"/>
  <c r="A1158"/>
  <c r="B1159"/>
  <c r="C1159"/>
  <c r="BN945" l="1"/>
  <c r="BB946"/>
  <c r="BC946" s="1"/>
  <c r="BD946" s="1"/>
  <c r="BE946" s="1"/>
  <c r="BF946" s="1"/>
  <c r="BG946" s="1"/>
  <c r="BH946" s="1"/>
  <c r="BI946" s="1"/>
  <c r="BJ946" s="1"/>
  <c r="BK946" s="1"/>
  <c r="BL946" s="1"/>
  <c r="AZ947" s="1"/>
  <c r="BM1227"/>
  <c r="BA1228"/>
  <c r="A1157"/>
  <c r="B1158"/>
  <c r="C1158"/>
  <c r="H630"/>
  <c r="F631"/>
  <c r="J631"/>
  <c r="L632"/>
  <c r="J630" l="1"/>
  <c r="L631"/>
  <c r="H629"/>
  <c r="F630"/>
  <c r="BN1227"/>
  <c r="BB1228"/>
  <c r="BC1228" s="1"/>
  <c r="BD1228" s="1"/>
  <c r="BE1228" s="1"/>
  <c r="BF1228" s="1"/>
  <c r="BG1228" s="1"/>
  <c r="BH1228" s="1"/>
  <c r="BI1228" s="1"/>
  <c r="BJ1228" s="1"/>
  <c r="BK1228" s="1"/>
  <c r="BL1228" s="1"/>
  <c r="AZ1229" s="1"/>
  <c r="BM946"/>
  <c r="BA947"/>
  <c r="A1156"/>
  <c r="B1157"/>
  <c r="C1157"/>
  <c r="BN946" l="1"/>
  <c r="BB947"/>
  <c r="BC947" s="1"/>
  <c r="BD947" s="1"/>
  <c r="BE947" s="1"/>
  <c r="BF947" s="1"/>
  <c r="BG947" s="1"/>
  <c r="BH947" s="1"/>
  <c r="BI947" s="1"/>
  <c r="BJ947" s="1"/>
  <c r="BK947" s="1"/>
  <c r="BL947" s="1"/>
  <c r="AZ948" s="1"/>
  <c r="BM1228"/>
  <c r="BA1229"/>
  <c r="A1155"/>
  <c r="B1156"/>
  <c r="C1156"/>
  <c r="H628"/>
  <c r="F629"/>
  <c r="J629"/>
  <c r="L630"/>
  <c r="J628" l="1"/>
  <c r="L629"/>
  <c r="H627"/>
  <c r="F628"/>
  <c r="BN1228"/>
  <c r="BB1229"/>
  <c r="BC1229" s="1"/>
  <c r="BD1229" s="1"/>
  <c r="BE1229" s="1"/>
  <c r="BF1229" s="1"/>
  <c r="BG1229" s="1"/>
  <c r="BH1229" s="1"/>
  <c r="BI1229" s="1"/>
  <c r="BJ1229" s="1"/>
  <c r="BK1229" s="1"/>
  <c r="BL1229" s="1"/>
  <c r="AZ1230" s="1"/>
  <c r="BM947"/>
  <c r="BA948"/>
  <c r="A1154"/>
  <c r="B1155"/>
  <c r="C1155"/>
  <c r="BN947" l="1"/>
  <c r="BB948"/>
  <c r="BC948" s="1"/>
  <c r="BD948" s="1"/>
  <c r="BE948" s="1"/>
  <c r="BF948" s="1"/>
  <c r="BG948" s="1"/>
  <c r="BH948" s="1"/>
  <c r="BI948" s="1"/>
  <c r="BJ948" s="1"/>
  <c r="BK948" s="1"/>
  <c r="BL948" s="1"/>
  <c r="AZ949" s="1"/>
  <c r="BM1229"/>
  <c r="BA1230"/>
  <c r="A1153"/>
  <c r="B1154"/>
  <c r="C1154"/>
  <c r="H626"/>
  <c r="F627"/>
  <c r="J627"/>
  <c r="L628"/>
  <c r="J626" l="1"/>
  <c r="L627"/>
  <c r="H625"/>
  <c r="F626"/>
  <c r="BB1230"/>
  <c r="BC1230" s="1"/>
  <c r="BD1230" s="1"/>
  <c r="BE1230" s="1"/>
  <c r="BF1230" s="1"/>
  <c r="BG1230" s="1"/>
  <c r="BH1230" s="1"/>
  <c r="BI1230" s="1"/>
  <c r="BJ1230" s="1"/>
  <c r="BK1230" s="1"/>
  <c r="BL1230" s="1"/>
  <c r="AZ1231" s="1"/>
  <c r="BN1229"/>
  <c r="BM948"/>
  <c r="BA949"/>
  <c r="A1152"/>
  <c r="B1153"/>
  <c r="C1153"/>
  <c r="BB949" l="1"/>
  <c r="BC949" s="1"/>
  <c r="BD949" s="1"/>
  <c r="BE949" s="1"/>
  <c r="BF949" s="1"/>
  <c r="BG949" s="1"/>
  <c r="BH949" s="1"/>
  <c r="BI949" s="1"/>
  <c r="BJ949" s="1"/>
  <c r="BK949" s="1"/>
  <c r="BL949" s="1"/>
  <c r="AZ950" s="1"/>
  <c r="BN948"/>
  <c r="A1151"/>
  <c r="B1152"/>
  <c r="C1152"/>
  <c r="BM1230"/>
  <c r="BA1231"/>
  <c r="H624"/>
  <c r="F625"/>
  <c r="J625"/>
  <c r="L626"/>
  <c r="J624" l="1"/>
  <c r="L625"/>
  <c r="H623"/>
  <c r="F624"/>
  <c r="BN1230"/>
  <c r="BB1231"/>
  <c r="BC1231" s="1"/>
  <c r="BD1231" s="1"/>
  <c r="BE1231" s="1"/>
  <c r="BF1231" s="1"/>
  <c r="BG1231" s="1"/>
  <c r="BH1231" s="1"/>
  <c r="BI1231" s="1"/>
  <c r="BJ1231" s="1"/>
  <c r="BK1231" s="1"/>
  <c r="BL1231" s="1"/>
  <c r="AZ1232" s="1"/>
  <c r="A1150"/>
  <c r="B1151"/>
  <c r="C1151"/>
  <c r="BA950"/>
  <c r="BM949"/>
  <c r="BN949" l="1"/>
  <c r="BB950"/>
  <c r="BC950" s="1"/>
  <c r="BD950" s="1"/>
  <c r="BE950" s="1"/>
  <c r="BF950" s="1"/>
  <c r="BG950" s="1"/>
  <c r="BH950" s="1"/>
  <c r="BI950" s="1"/>
  <c r="BJ950" s="1"/>
  <c r="BK950" s="1"/>
  <c r="BL950" s="1"/>
  <c r="AZ951" s="1"/>
  <c r="BM1231"/>
  <c r="BA1232"/>
  <c r="A1149"/>
  <c r="B1150"/>
  <c r="C1150"/>
  <c r="H622"/>
  <c r="F623"/>
  <c r="J623"/>
  <c r="L624"/>
  <c r="J622" l="1"/>
  <c r="L623"/>
  <c r="H621"/>
  <c r="F622"/>
  <c r="BN1231"/>
  <c r="BB1232"/>
  <c r="BC1232" s="1"/>
  <c r="BD1232" s="1"/>
  <c r="BE1232" s="1"/>
  <c r="BF1232" s="1"/>
  <c r="BG1232" s="1"/>
  <c r="BH1232" s="1"/>
  <c r="BI1232" s="1"/>
  <c r="BJ1232" s="1"/>
  <c r="BK1232" s="1"/>
  <c r="BL1232" s="1"/>
  <c r="AZ1233" s="1"/>
  <c r="BM950"/>
  <c r="BA951"/>
  <c r="A1148"/>
  <c r="B1149"/>
  <c r="C1149"/>
  <c r="A1147" l="1"/>
  <c r="B1148"/>
  <c r="C1148"/>
  <c r="H620"/>
  <c r="F621"/>
  <c r="J621"/>
  <c r="L622"/>
  <c r="BB951"/>
  <c r="BC951" s="1"/>
  <c r="BD951" s="1"/>
  <c r="BE951" s="1"/>
  <c r="BF951" s="1"/>
  <c r="BG951" s="1"/>
  <c r="BH951" s="1"/>
  <c r="BI951" s="1"/>
  <c r="BJ951" s="1"/>
  <c r="BK951" s="1"/>
  <c r="BL951" s="1"/>
  <c r="AZ952" s="1"/>
  <c r="BN950"/>
  <c r="BM1232"/>
  <c r="BA1233"/>
  <c r="BA952" l="1"/>
  <c r="BM951"/>
  <c r="J620"/>
  <c r="L621"/>
  <c r="H619"/>
  <c r="F620"/>
  <c r="BN1232"/>
  <c r="BB1233"/>
  <c r="BC1233" s="1"/>
  <c r="BD1233" s="1"/>
  <c r="BE1233" s="1"/>
  <c r="BF1233" s="1"/>
  <c r="BG1233" s="1"/>
  <c r="BH1233" s="1"/>
  <c r="BI1233" s="1"/>
  <c r="BJ1233" s="1"/>
  <c r="BK1233" s="1"/>
  <c r="BL1233" s="1"/>
  <c r="AZ1234" s="1"/>
  <c r="A1146"/>
  <c r="B1147"/>
  <c r="C1147"/>
  <c r="BM1233" l="1"/>
  <c r="BA1234"/>
  <c r="A1145"/>
  <c r="B1146"/>
  <c r="C1146"/>
  <c r="H618"/>
  <c r="F619"/>
  <c r="J619"/>
  <c r="L620"/>
  <c r="BN951"/>
  <c r="BB952"/>
  <c r="BC952" s="1"/>
  <c r="BD952" s="1"/>
  <c r="BE952" s="1"/>
  <c r="BF952" s="1"/>
  <c r="BG952" s="1"/>
  <c r="BH952" s="1"/>
  <c r="BI952" s="1"/>
  <c r="BJ952" s="1"/>
  <c r="BK952" s="1"/>
  <c r="BL952" s="1"/>
  <c r="AZ953" s="1"/>
  <c r="J618" l="1"/>
  <c r="L619"/>
  <c r="H617"/>
  <c r="F618"/>
  <c r="BN1233"/>
  <c r="BB1234"/>
  <c r="BC1234" s="1"/>
  <c r="BD1234" s="1"/>
  <c r="BE1234" s="1"/>
  <c r="BF1234" s="1"/>
  <c r="BG1234" s="1"/>
  <c r="BH1234" s="1"/>
  <c r="BI1234" s="1"/>
  <c r="BJ1234" s="1"/>
  <c r="BK1234" s="1"/>
  <c r="BL1234" s="1"/>
  <c r="AZ1235" s="1"/>
  <c r="BM952"/>
  <c r="BA953"/>
  <c r="A1144"/>
  <c r="B1145"/>
  <c r="C1145"/>
  <c r="BB953" l="1"/>
  <c r="BC953" s="1"/>
  <c r="BD953" s="1"/>
  <c r="BE953" s="1"/>
  <c r="BF953" s="1"/>
  <c r="BG953" s="1"/>
  <c r="BH953" s="1"/>
  <c r="BI953" s="1"/>
  <c r="BJ953" s="1"/>
  <c r="BK953" s="1"/>
  <c r="BL953" s="1"/>
  <c r="AZ954" s="1"/>
  <c r="BN952"/>
  <c r="BM1234"/>
  <c r="BA1235"/>
  <c r="A1143"/>
  <c r="B1144"/>
  <c r="C1144"/>
  <c r="H616"/>
  <c r="F617"/>
  <c r="J617"/>
  <c r="L618"/>
  <c r="J616" l="1"/>
  <c r="L617"/>
  <c r="H615"/>
  <c r="F616"/>
  <c r="BN1234"/>
  <c r="BB1235"/>
  <c r="BC1235" s="1"/>
  <c r="BD1235" s="1"/>
  <c r="BE1235" s="1"/>
  <c r="BF1235" s="1"/>
  <c r="BG1235" s="1"/>
  <c r="BH1235" s="1"/>
  <c r="BI1235" s="1"/>
  <c r="BJ1235" s="1"/>
  <c r="BK1235" s="1"/>
  <c r="BL1235" s="1"/>
  <c r="AZ1236" s="1"/>
  <c r="A1142"/>
  <c r="B1143"/>
  <c r="C1143"/>
  <c r="BA954"/>
  <c r="BM953"/>
  <c r="BN953" l="1"/>
  <c r="BB954"/>
  <c r="BC954" s="1"/>
  <c r="BD954" s="1"/>
  <c r="BE954" s="1"/>
  <c r="BF954" s="1"/>
  <c r="BG954" s="1"/>
  <c r="BH954" s="1"/>
  <c r="BI954" s="1"/>
  <c r="BJ954" s="1"/>
  <c r="BK954" s="1"/>
  <c r="BL954" s="1"/>
  <c r="AZ955" s="1"/>
  <c r="BM1235"/>
  <c r="BA1236"/>
  <c r="A1141"/>
  <c r="B1142"/>
  <c r="C1142"/>
  <c r="H614"/>
  <c r="F615"/>
  <c r="J615"/>
  <c r="L616"/>
  <c r="J614" l="1"/>
  <c r="L615"/>
  <c r="H613"/>
  <c r="F614"/>
  <c r="BN1235"/>
  <c r="BB1236"/>
  <c r="BC1236" s="1"/>
  <c r="BD1236" s="1"/>
  <c r="BE1236" s="1"/>
  <c r="BF1236" s="1"/>
  <c r="BG1236" s="1"/>
  <c r="BH1236" s="1"/>
  <c r="BI1236" s="1"/>
  <c r="BJ1236" s="1"/>
  <c r="BK1236" s="1"/>
  <c r="BL1236" s="1"/>
  <c r="AZ1237" s="1"/>
  <c r="BM954"/>
  <c r="BA955"/>
  <c r="A1140"/>
  <c r="B1141"/>
  <c r="C1141"/>
  <c r="BB955" l="1"/>
  <c r="BC955" s="1"/>
  <c r="BD955" s="1"/>
  <c r="BE955" s="1"/>
  <c r="BF955" s="1"/>
  <c r="BG955" s="1"/>
  <c r="BH955" s="1"/>
  <c r="BI955" s="1"/>
  <c r="BJ955" s="1"/>
  <c r="BK955" s="1"/>
  <c r="BL955" s="1"/>
  <c r="AZ956" s="1"/>
  <c r="BN954"/>
  <c r="A1139"/>
  <c r="B1140"/>
  <c r="C1140"/>
  <c r="H612"/>
  <c r="F613"/>
  <c r="J613"/>
  <c r="L614"/>
  <c r="BM1236"/>
  <c r="BA1237"/>
  <c r="J612" l="1"/>
  <c r="L613"/>
  <c r="BN1236"/>
  <c r="BB1237"/>
  <c r="BC1237" s="1"/>
  <c r="BD1237" s="1"/>
  <c r="BE1237" s="1"/>
  <c r="BF1237" s="1"/>
  <c r="BG1237" s="1"/>
  <c r="BH1237" s="1"/>
  <c r="BI1237" s="1"/>
  <c r="BJ1237" s="1"/>
  <c r="BK1237" s="1"/>
  <c r="BL1237" s="1"/>
  <c r="AZ1238" s="1"/>
  <c r="A1138"/>
  <c r="B1139"/>
  <c r="C1139"/>
  <c r="BM955"/>
  <c r="BA956"/>
  <c r="H611"/>
  <c r="F612"/>
  <c r="BN955" l="1"/>
  <c r="BB956"/>
  <c r="BC956" s="1"/>
  <c r="BD956" s="1"/>
  <c r="BE956" s="1"/>
  <c r="BF956" s="1"/>
  <c r="BG956" s="1"/>
  <c r="BH956" s="1"/>
  <c r="BI956" s="1"/>
  <c r="BJ956" s="1"/>
  <c r="BK956" s="1"/>
  <c r="BL956" s="1"/>
  <c r="AZ957" s="1"/>
  <c r="A1137"/>
  <c r="B1138"/>
  <c r="C1138"/>
  <c r="J611"/>
  <c r="L612"/>
  <c r="H610"/>
  <c r="F611"/>
  <c r="BM1237"/>
  <c r="BA1238"/>
  <c r="H609" l="1"/>
  <c r="F610"/>
  <c r="J610"/>
  <c r="L611"/>
  <c r="BN1237"/>
  <c r="BB1238"/>
  <c r="BC1238" s="1"/>
  <c r="BD1238" s="1"/>
  <c r="BE1238" s="1"/>
  <c r="BF1238" s="1"/>
  <c r="BG1238" s="1"/>
  <c r="BH1238" s="1"/>
  <c r="BI1238" s="1"/>
  <c r="BJ1238" s="1"/>
  <c r="BK1238" s="1"/>
  <c r="BL1238" s="1"/>
  <c r="AZ1239" s="1"/>
  <c r="A1136"/>
  <c r="B1137"/>
  <c r="C1137"/>
  <c r="BM956"/>
  <c r="BA957"/>
  <c r="BB957" l="1"/>
  <c r="BC957" s="1"/>
  <c r="BD957" s="1"/>
  <c r="BE957" s="1"/>
  <c r="BF957" s="1"/>
  <c r="BG957" s="1"/>
  <c r="BH957" s="1"/>
  <c r="BI957" s="1"/>
  <c r="BJ957" s="1"/>
  <c r="BK957" s="1"/>
  <c r="BL957" s="1"/>
  <c r="AZ958" s="1"/>
  <c r="BN956"/>
  <c r="A1135"/>
  <c r="B1136"/>
  <c r="C1136"/>
  <c r="J609"/>
  <c r="L610"/>
  <c r="H608"/>
  <c r="F609"/>
  <c r="BM1238"/>
  <c r="BA1239"/>
  <c r="BN1238" l="1"/>
  <c r="BB1239"/>
  <c r="BC1239" s="1"/>
  <c r="BD1239" s="1"/>
  <c r="BE1239" s="1"/>
  <c r="BF1239" s="1"/>
  <c r="BG1239" s="1"/>
  <c r="BH1239" s="1"/>
  <c r="BI1239" s="1"/>
  <c r="BJ1239" s="1"/>
  <c r="BK1239" s="1"/>
  <c r="BL1239" s="1"/>
  <c r="AZ1240" s="1"/>
  <c r="A1134"/>
  <c r="B1135"/>
  <c r="C1135"/>
  <c r="BA958"/>
  <c r="BM957"/>
  <c r="H607"/>
  <c r="F608"/>
  <c r="J608"/>
  <c r="L609"/>
  <c r="A1133" l="1"/>
  <c r="B1134"/>
  <c r="C1134"/>
  <c r="J607"/>
  <c r="L608"/>
  <c r="H606"/>
  <c r="F607"/>
  <c r="BN957"/>
  <c r="BB958"/>
  <c r="BC958" s="1"/>
  <c r="BD958" s="1"/>
  <c r="BE958" s="1"/>
  <c r="BF958" s="1"/>
  <c r="BG958" s="1"/>
  <c r="BH958" s="1"/>
  <c r="BI958" s="1"/>
  <c r="BJ958" s="1"/>
  <c r="BK958" s="1"/>
  <c r="BL958" s="1"/>
  <c r="AZ959" s="1"/>
  <c r="BM1239"/>
  <c r="BA1240"/>
  <c r="BM958" l="1"/>
  <c r="BA959"/>
  <c r="A1132"/>
  <c r="B1133"/>
  <c r="C1133"/>
  <c r="BN1239"/>
  <c r="BB1240"/>
  <c r="BC1240" s="1"/>
  <c r="BD1240" s="1"/>
  <c r="BE1240" s="1"/>
  <c r="BF1240" s="1"/>
  <c r="BG1240" s="1"/>
  <c r="BH1240" s="1"/>
  <c r="BI1240" s="1"/>
  <c r="BJ1240" s="1"/>
  <c r="BK1240" s="1"/>
  <c r="BL1240" s="1"/>
  <c r="AZ1241" s="1"/>
  <c r="H605"/>
  <c r="F606"/>
  <c r="J606"/>
  <c r="L607"/>
  <c r="BM1240" l="1"/>
  <c r="BA1241"/>
  <c r="A1131"/>
  <c r="B1132"/>
  <c r="C1132"/>
  <c r="J605"/>
  <c r="L606"/>
  <c r="H604"/>
  <c r="F605"/>
  <c r="BN958"/>
  <c r="BB959"/>
  <c r="BC959" s="1"/>
  <c r="BD959" s="1"/>
  <c r="BE959" s="1"/>
  <c r="BF959" s="1"/>
  <c r="BG959" s="1"/>
  <c r="BH959" s="1"/>
  <c r="BI959" s="1"/>
  <c r="BJ959" s="1"/>
  <c r="BK959" s="1"/>
  <c r="BL959" s="1"/>
  <c r="AZ960" s="1"/>
  <c r="A1130" l="1"/>
  <c r="B1131"/>
  <c r="C1131"/>
  <c r="BM959"/>
  <c r="BA960"/>
  <c r="H603"/>
  <c r="F604"/>
  <c r="J604"/>
  <c r="L605"/>
  <c r="BN1240"/>
  <c r="BB1241"/>
  <c r="BC1241" s="1"/>
  <c r="BD1241" s="1"/>
  <c r="BE1241" s="1"/>
  <c r="BF1241" s="1"/>
  <c r="BG1241" s="1"/>
  <c r="BH1241" s="1"/>
  <c r="BI1241" s="1"/>
  <c r="BJ1241" s="1"/>
  <c r="BK1241" s="1"/>
  <c r="BL1241" s="1"/>
  <c r="AZ1242" s="1"/>
  <c r="BM1241" l="1"/>
  <c r="BA1242"/>
  <c r="BN959"/>
  <c r="BB960"/>
  <c r="BC960" s="1"/>
  <c r="BD960" s="1"/>
  <c r="BE960" s="1"/>
  <c r="BF960" s="1"/>
  <c r="BG960" s="1"/>
  <c r="BH960" s="1"/>
  <c r="BI960" s="1"/>
  <c r="BJ960" s="1"/>
  <c r="BK960" s="1"/>
  <c r="BL960" s="1"/>
  <c r="AZ961" s="1"/>
  <c r="A1129"/>
  <c r="B1130"/>
  <c r="C1130"/>
  <c r="J603"/>
  <c r="L604"/>
  <c r="H602"/>
  <c r="F603"/>
  <c r="A1128" l="1"/>
  <c r="B1129"/>
  <c r="C1129"/>
  <c r="H601"/>
  <c r="F602"/>
  <c r="J602"/>
  <c r="L603"/>
  <c r="BM960"/>
  <c r="BA961"/>
  <c r="BN1241"/>
  <c r="BB1242"/>
  <c r="BC1242" s="1"/>
  <c r="BD1242" s="1"/>
  <c r="BE1242" s="1"/>
  <c r="BF1242" s="1"/>
  <c r="BG1242" s="1"/>
  <c r="BH1242" s="1"/>
  <c r="BI1242" s="1"/>
  <c r="BJ1242" s="1"/>
  <c r="BK1242" s="1"/>
  <c r="BL1242" s="1"/>
  <c r="AZ1243" s="1"/>
  <c r="BM1242" l="1"/>
  <c r="BA1243"/>
  <c r="BB961"/>
  <c r="BC961" s="1"/>
  <c r="BD961" s="1"/>
  <c r="BE961" s="1"/>
  <c r="BF961" s="1"/>
  <c r="BG961" s="1"/>
  <c r="BH961" s="1"/>
  <c r="BI961" s="1"/>
  <c r="BJ961" s="1"/>
  <c r="BK961" s="1"/>
  <c r="BL961" s="1"/>
  <c r="AZ962" s="1"/>
  <c r="BN960"/>
  <c r="A1127"/>
  <c r="B1128"/>
  <c r="C1128"/>
  <c r="J601"/>
  <c r="L602"/>
  <c r="H600"/>
  <c r="F601"/>
  <c r="A1126" l="1"/>
  <c r="B1127"/>
  <c r="C1127"/>
  <c r="BM961"/>
  <c r="BA962"/>
  <c r="H599"/>
  <c r="F600"/>
  <c r="J600"/>
  <c r="L601"/>
  <c r="BN1242"/>
  <c r="BB1243"/>
  <c r="BC1243" s="1"/>
  <c r="BD1243" s="1"/>
  <c r="BE1243" s="1"/>
  <c r="BF1243" s="1"/>
  <c r="BG1243" s="1"/>
  <c r="BH1243" s="1"/>
  <c r="BI1243" s="1"/>
  <c r="BJ1243" s="1"/>
  <c r="BK1243" s="1"/>
  <c r="BL1243" s="1"/>
  <c r="AZ1244" s="1"/>
  <c r="BM1243" l="1"/>
  <c r="BA1244"/>
  <c r="BN961"/>
  <c r="BB962"/>
  <c r="BC962" s="1"/>
  <c r="BD962" s="1"/>
  <c r="BE962" s="1"/>
  <c r="BF962" s="1"/>
  <c r="BG962" s="1"/>
  <c r="BH962" s="1"/>
  <c r="BI962" s="1"/>
  <c r="BJ962" s="1"/>
  <c r="BK962" s="1"/>
  <c r="BL962" s="1"/>
  <c r="AZ963" s="1"/>
  <c r="A1125"/>
  <c r="B1126"/>
  <c r="C1126"/>
  <c r="J599"/>
  <c r="L600"/>
  <c r="H598"/>
  <c r="F599"/>
  <c r="A1124" l="1"/>
  <c r="B1125"/>
  <c r="C1125"/>
  <c r="H597"/>
  <c r="F598"/>
  <c r="J598"/>
  <c r="L599"/>
  <c r="BM962"/>
  <c r="BA963"/>
  <c r="BN1243"/>
  <c r="BB1244"/>
  <c r="BC1244" s="1"/>
  <c r="BD1244" s="1"/>
  <c r="BE1244" s="1"/>
  <c r="BF1244" s="1"/>
  <c r="BG1244" s="1"/>
  <c r="BH1244" s="1"/>
  <c r="BI1244" s="1"/>
  <c r="BJ1244" s="1"/>
  <c r="BK1244" s="1"/>
  <c r="BL1244" s="1"/>
  <c r="AZ1245" s="1"/>
  <c r="BM1244" l="1"/>
  <c r="BA1245"/>
  <c r="BB963"/>
  <c r="BC963" s="1"/>
  <c r="BD963" s="1"/>
  <c r="BE963" s="1"/>
  <c r="BF963" s="1"/>
  <c r="BG963" s="1"/>
  <c r="BH963" s="1"/>
  <c r="BI963" s="1"/>
  <c r="BJ963" s="1"/>
  <c r="BK963" s="1"/>
  <c r="BL963" s="1"/>
  <c r="AZ964" s="1"/>
  <c r="BN962"/>
  <c r="A1123"/>
  <c r="B1124"/>
  <c r="C1124"/>
  <c r="J597"/>
  <c r="L598"/>
  <c r="H596"/>
  <c r="F597"/>
  <c r="A1122" l="1"/>
  <c r="C1123"/>
  <c r="B1123"/>
  <c r="BM963"/>
  <c r="BA964"/>
  <c r="H595"/>
  <c r="F596"/>
  <c r="J596"/>
  <c r="L597"/>
  <c r="BN1244"/>
  <c r="BB1245"/>
  <c r="BC1245" s="1"/>
  <c r="BD1245" s="1"/>
  <c r="BE1245" s="1"/>
  <c r="BF1245" s="1"/>
  <c r="BG1245" s="1"/>
  <c r="BH1245" s="1"/>
  <c r="BI1245" s="1"/>
  <c r="BJ1245" s="1"/>
  <c r="BK1245" s="1"/>
  <c r="BL1245" s="1"/>
  <c r="AZ1246" s="1"/>
  <c r="BM1245" l="1"/>
  <c r="BA1246"/>
  <c r="BN963"/>
  <c r="BB964"/>
  <c r="BC964" s="1"/>
  <c r="BD964" s="1"/>
  <c r="BE964" s="1"/>
  <c r="BF964" s="1"/>
  <c r="BG964" s="1"/>
  <c r="BH964" s="1"/>
  <c r="BI964" s="1"/>
  <c r="BJ964" s="1"/>
  <c r="BK964" s="1"/>
  <c r="BL964" s="1"/>
  <c r="AZ965" s="1"/>
  <c r="A1121"/>
  <c r="C1122"/>
  <c r="B1122"/>
  <c r="J595"/>
  <c r="L596"/>
  <c r="H594"/>
  <c r="F595"/>
  <c r="A1120" l="1"/>
  <c r="C1121"/>
  <c r="B1121"/>
  <c r="H593"/>
  <c r="F594"/>
  <c r="J594"/>
  <c r="L595"/>
  <c r="BM964"/>
  <c r="BA965"/>
  <c r="BN1245"/>
  <c r="BB1246"/>
  <c r="BC1246" s="1"/>
  <c r="BD1246" s="1"/>
  <c r="BE1246" s="1"/>
  <c r="BF1246" s="1"/>
  <c r="BG1246" s="1"/>
  <c r="BH1246" s="1"/>
  <c r="BI1246" s="1"/>
  <c r="BJ1246" s="1"/>
  <c r="BK1246" s="1"/>
  <c r="BL1246" s="1"/>
  <c r="AZ1247" s="1"/>
  <c r="BM1246" l="1"/>
  <c r="BA1247"/>
  <c r="BB965"/>
  <c r="BC965" s="1"/>
  <c r="BD965" s="1"/>
  <c r="BE965" s="1"/>
  <c r="BF965" s="1"/>
  <c r="BG965" s="1"/>
  <c r="BH965" s="1"/>
  <c r="BI965" s="1"/>
  <c r="BJ965" s="1"/>
  <c r="BK965" s="1"/>
  <c r="BL965" s="1"/>
  <c r="AZ966" s="1"/>
  <c r="BN964"/>
  <c r="A1119"/>
  <c r="C1120"/>
  <c r="B1120"/>
  <c r="J593"/>
  <c r="L594"/>
  <c r="H592"/>
  <c r="F593"/>
  <c r="A1118" l="1"/>
  <c r="C1119"/>
  <c r="B1119"/>
  <c r="BA966"/>
  <c r="BM965"/>
  <c r="H591"/>
  <c r="F592"/>
  <c r="J592"/>
  <c r="L593"/>
  <c r="BN1246"/>
  <c r="BB1247"/>
  <c r="BC1247" s="1"/>
  <c r="BD1247" s="1"/>
  <c r="BE1247" s="1"/>
  <c r="BF1247" s="1"/>
  <c r="BG1247" s="1"/>
  <c r="BH1247" s="1"/>
  <c r="BI1247" s="1"/>
  <c r="BJ1247" s="1"/>
  <c r="BK1247" s="1"/>
  <c r="BL1247" s="1"/>
  <c r="AZ1248" s="1"/>
  <c r="A1117" l="1"/>
  <c r="C1118"/>
  <c r="B1118"/>
  <c r="BM1247"/>
  <c r="BA1248"/>
  <c r="J591"/>
  <c r="L592"/>
  <c r="H590"/>
  <c r="F591"/>
  <c r="BN965"/>
  <c r="BB966"/>
  <c r="BC966" s="1"/>
  <c r="BD966" s="1"/>
  <c r="BE966" s="1"/>
  <c r="BF966" s="1"/>
  <c r="BG966" s="1"/>
  <c r="BH966" s="1"/>
  <c r="BI966" s="1"/>
  <c r="BJ966" s="1"/>
  <c r="BK966" s="1"/>
  <c r="BL966" s="1"/>
  <c r="AZ967" s="1"/>
  <c r="A1116" l="1"/>
  <c r="C1117"/>
  <c r="B1117"/>
  <c r="BA967"/>
  <c r="BM966"/>
  <c r="BN1247"/>
  <c r="BB1248"/>
  <c r="BC1248" s="1"/>
  <c r="BD1248" s="1"/>
  <c r="BE1248" s="1"/>
  <c r="BF1248" s="1"/>
  <c r="BG1248" s="1"/>
  <c r="BH1248" s="1"/>
  <c r="BI1248" s="1"/>
  <c r="BJ1248" s="1"/>
  <c r="BK1248" s="1"/>
  <c r="BL1248" s="1"/>
  <c r="AZ1249" s="1"/>
  <c r="H589"/>
  <c r="F590"/>
  <c r="J590"/>
  <c r="L591"/>
  <c r="A1115" l="1"/>
  <c r="C1116"/>
  <c r="B1116"/>
  <c r="BM1248"/>
  <c r="BA1249"/>
  <c r="J589"/>
  <c r="L590"/>
  <c r="H588"/>
  <c r="F589"/>
  <c r="BN966"/>
  <c r="BB967"/>
  <c r="BC967" s="1"/>
  <c r="BD967" s="1"/>
  <c r="BE967" s="1"/>
  <c r="BF967" s="1"/>
  <c r="BG967" s="1"/>
  <c r="BH967" s="1"/>
  <c r="BI967" s="1"/>
  <c r="BJ967" s="1"/>
  <c r="BK967" s="1"/>
  <c r="BL967" s="1"/>
  <c r="AZ968" s="1"/>
  <c r="A1114" l="1"/>
  <c r="B1115"/>
  <c r="C1115"/>
  <c r="BM967"/>
  <c r="BA968"/>
  <c r="BN1248"/>
  <c r="BB1249"/>
  <c r="BC1249" s="1"/>
  <c r="BD1249" s="1"/>
  <c r="BE1249" s="1"/>
  <c r="BF1249" s="1"/>
  <c r="BG1249" s="1"/>
  <c r="BH1249" s="1"/>
  <c r="BI1249" s="1"/>
  <c r="BJ1249" s="1"/>
  <c r="BK1249" s="1"/>
  <c r="BL1249" s="1"/>
  <c r="AZ1250" s="1"/>
  <c r="H587"/>
  <c r="F588"/>
  <c r="J588"/>
  <c r="L589"/>
  <c r="A1113" l="1"/>
  <c r="B1114"/>
  <c r="C1114"/>
  <c r="BM1249"/>
  <c r="BA1250"/>
  <c r="BB968"/>
  <c r="BC968" s="1"/>
  <c r="BD968" s="1"/>
  <c r="BE968" s="1"/>
  <c r="BF968" s="1"/>
  <c r="BG968" s="1"/>
  <c r="BH968" s="1"/>
  <c r="BI968" s="1"/>
  <c r="BJ968" s="1"/>
  <c r="BK968" s="1"/>
  <c r="BL968" s="1"/>
  <c r="AZ969" s="1"/>
  <c r="BN967"/>
  <c r="J587"/>
  <c r="L588"/>
  <c r="H586"/>
  <c r="F587"/>
  <c r="BN1249" l="1"/>
  <c r="BB1250"/>
  <c r="BC1250" s="1"/>
  <c r="BD1250" s="1"/>
  <c r="BE1250" s="1"/>
  <c r="BF1250" s="1"/>
  <c r="BG1250" s="1"/>
  <c r="BH1250" s="1"/>
  <c r="BI1250" s="1"/>
  <c r="BJ1250" s="1"/>
  <c r="BK1250" s="1"/>
  <c r="BL1250" s="1"/>
  <c r="AZ1251" s="1"/>
  <c r="A1112"/>
  <c r="B1113"/>
  <c r="C1113"/>
  <c r="H585"/>
  <c r="F586"/>
  <c r="J586"/>
  <c r="L587"/>
  <c r="BA969"/>
  <c r="BM968"/>
  <c r="A1111" l="1"/>
  <c r="B1112"/>
  <c r="C1112"/>
  <c r="BN968"/>
  <c r="BB969"/>
  <c r="BC969" s="1"/>
  <c r="BD969" s="1"/>
  <c r="BE969" s="1"/>
  <c r="BF969" s="1"/>
  <c r="BG969" s="1"/>
  <c r="BH969" s="1"/>
  <c r="BI969" s="1"/>
  <c r="BJ969" s="1"/>
  <c r="BK969" s="1"/>
  <c r="BL969" s="1"/>
  <c r="AZ970" s="1"/>
  <c r="J585"/>
  <c r="L586"/>
  <c r="H584"/>
  <c r="F585"/>
  <c r="BM1250"/>
  <c r="BA1251"/>
  <c r="BN1250" l="1"/>
  <c r="BB1251"/>
  <c r="BC1251" s="1"/>
  <c r="BD1251" s="1"/>
  <c r="BE1251" s="1"/>
  <c r="BF1251" s="1"/>
  <c r="BG1251" s="1"/>
  <c r="BH1251" s="1"/>
  <c r="BI1251" s="1"/>
  <c r="BJ1251" s="1"/>
  <c r="BK1251" s="1"/>
  <c r="BL1251" s="1"/>
  <c r="AZ1252" s="1"/>
  <c r="BM969"/>
  <c r="BA970"/>
  <c r="A1110"/>
  <c r="B1111"/>
  <c r="C1111"/>
  <c r="H583"/>
  <c r="F584"/>
  <c r="J584"/>
  <c r="L585"/>
  <c r="A1109" l="1"/>
  <c r="B1110"/>
  <c r="C1110"/>
  <c r="J583"/>
  <c r="L584"/>
  <c r="H582"/>
  <c r="F583"/>
  <c r="BB970"/>
  <c r="BC970" s="1"/>
  <c r="BD970" s="1"/>
  <c r="BE970" s="1"/>
  <c r="BF970" s="1"/>
  <c r="BG970" s="1"/>
  <c r="BH970" s="1"/>
  <c r="BI970" s="1"/>
  <c r="BJ970" s="1"/>
  <c r="BK970" s="1"/>
  <c r="BL970" s="1"/>
  <c r="AZ971" s="1"/>
  <c r="BN969"/>
  <c r="BM1251"/>
  <c r="BA1252"/>
  <c r="BN1251" l="1"/>
  <c r="BB1252"/>
  <c r="BC1252" s="1"/>
  <c r="BD1252" s="1"/>
  <c r="BE1252" s="1"/>
  <c r="BF1252" s="1"/>
  <c r="BG1252" s="1"/>
  <c r="BH1252" s="1"/>
  <c r="BI1252" s="1"/>
  <c r="BJ1252" s="1"/>
  <c r="BK1252" s="1"/>
  <c r="BL1252" s="1"/>
  <c r="AZ1253" s="1"/>
  <c r="A1108"/>
  <c r="B1109"/>
  <c r="C1109"/>
  <c r="BM970"/>
  <c r="BA971"/>
  <c r="H581"/>
  <c r="F582"/>
  <c r="J582"/>
  <c r="L583"/>
  <c r="BN970" l="1"/>
  <c r="BB971"/>
  <c r="BC971" s="1"/>
  <c r="BD971" s="1"/>
  <c r="BE971" s="1"/>
  <c r="BF971" s="1"/>
  <c r="BG971" s="1"/>
  <c r="BH971" s="1"/>
  <c r="BI971" s="1"/>
  <c r="BJ971" s="1"/>
  <c r="BK971" s="1"/>
  <c r="BL971" s="1"/>
  <c r="AZ972" s="1"/>
  <c r="A1107"/>
  <c r="B1108"/>
  <c r="C1108"/>
  <c r="J581"/>
  <c r="L582"/>
  <c r="H580"/>
  <c r="F581"/>
  <c r="BM1252"/>
  <c r="BA1253"/>
  <c r="BN1252" l="1"/>
  <c r="BB1253"/>
  <c r="BC1253" s="1"/>
  <c r="BD1253" s="1"/>
  <c r="BE1253" s="1"/>
  <c r="BF1253" s="1"/>
  <c r="BG1253" s="1"/>
  <c r="BH1253" s="1"/>
  <c r="BI1253" s="1"/>
  <c r="BJ1253" s="1"/>
  <c r="BK1253" s="1"/>
  <c r="BL1253" s="1"/>
  <c r="AZ1254" s="1"/>
  <c r="A1106"/>
  <c r="B1107"/>
  <c r="C1107"/>
  <c r="H579"/>
  <c r="F580"/>
  <c r="J580"/>
  <c r="L581"/>
  <c r="BM971"/>
  <c r="BA972"/>
  <c r="BN971" l="1"/>
  <c r="BB972"/>
  <c r="BC972" s="1"/>
  <c r="BD972" s="1"/>
  <c r="BE972" s="1"/>
  <c r="BF972" s="1"/>
  <c r="BG972" s="1"/>
  <c r="BH972" s="1"/>
  <c r="BI972" s="1"/>
  <c r="BJ972" s="1"/>
  <c r="BK972" s="1"/>
  <c r="BL972" s="1"/>
  <c r="AZ973" s="1"/>
  <c r="A1105"/>
  <c r="B1106"/>
  <c r="C1106"/>
  <c r="J579"/>
  <c r="L580"/>
  <c r="H578"/>
  <c r="F579"/>
  <c r="BM1253"/>
  <c r="BA1254"/>
  <c r="BN1253" l="1"/>
  <c r="BB1254"/>
  <c r="BC1254" s="1"/>
  <c r="BD1254" s="1"/>
  <c r="BE1254" s="1"/>
  <c r="BF1254" s="1"/>
  <c r="BG1254" s="1"/>
  <c r="BH1254" s="1"/>
  <c r="BI1254" s="1"/>
  <c r="BJ1254" s="1"/>
  <c r="BK1254" s="1"/>
  <c r="BL1254" s="1"/>
  <c r="AZ1255" s="1"/>
  <c r="A1104"/>
  <c r="B1105"/>
  <c r="C1105"/>
  <c r="H577"/>
  <c r="F578"/>
  <c r="J578"/>
  <c r="L579"/>
  <c r="BM972"/>
  <c r="BA973"/>
  <c r="BN972" l="1"/>
  <c r="BB973"/>
  <c r="BC973" s="1"/>
  <c r="BD973" s="1"/>
  <c r="BE973" s="1"/>
  <c r="BF973" s="1"/>
  <c r="BG973" s="1"/>
  <c r="BH973" s="1"/>
  <c r="BI973" s="1"/>
  <c r="BJ973" s="1"/>
  <c r="BK973" s="1"/>
  <c r="BL973" s="1"/>
  <c r="AZ974" s="1"/>
  <c r="A1103"/>
  <c r="B1104"/>
  <c r="C1104"/>
  <c r="J577"/>
  <c r="L578"/>
  <c r="H576"/>
  <c r="F577"/>
  <c r="BM1254"/>
  <c r="BA1255"/>
  <c r="BN1254" l="1"/>
  <c r="BB1255"/>
  <c r="BC1255" s="1"/>
  <c r="BD1255" s="1"/>
  <c r="BE1255" s="1"/>
  <c r="BF1255" s="1"/>
  <c r="BG1255" s="1"/>
  <c r="BH1255" s="1"/>
  <c r="BI1255" s="1"/>
  <c r="BJ1255" s="1"/>
  <c r="BK1255" s="1"/>
  <c r="BL1255" s="1"/>
  <c r="AZ1256" s="1"/>
  <c r="A1102"/>
  <c r="B1103"/>
  <c r="C1103"/>
  <c r="H575"/>
  <c r="F576"/>
  <c r="J576"/>
  <c r="L577"/>
  <c r="BM973"/>
  <c r="BA974"/>
  <c r="BN973" l="1"/>
  <c r="BB974"/>
  <c r="BC974" s="1"/>
  <c r="BD974" s="1"/>
  <c r="BE974" s="1"/>
  <c r="BF974" s="1"/>
  <c r="BG974" s="1"/>
  <c r="BH974" s="1"/>
  <c r="BI974" s="1"/>
  <c r="BJ974" s="1"/>
  <c r="BK974" s="1"/>
  <c r="BL974" s="1"/>
  <c r="AZ975" s="1"/>
  <c r="A1101"/>
  <c r="B1102"/>
  <c r="C1102"/>
  <c r="J575"/>
  <c r="L576"/>
  <c r="H574"/>
  <c r="F575"/>
  <c r="BM1255"/>
  <c r="BA1256"/>
  <c r="A1100" l="1"/>
  <c r="B1101"/>
  <c r="C1101"/>
  <c r="BN1255"/>
  <c r="BB1256"/>
  <c r="BC1256" s="1"/>
  <c r="BD1256" s="1"/>
  <c r="BE1256" s="1"/>
  <c r="BF1256" s="1"/>
  <c r="BG1256" s="1"/>
  <c r="BH1256" s="1"/>
  <c r="BI1256" s="1"/>
  <c r="BJ1256" s="1"/>
  <c r="BK1256" s="1"/>
  <c r="BL1256" s="1"/>
  <c r="AZ1257" s="1"/>
  <c r="H573"/>
  <c r="F574"/>
  <c r="J574"/>
  <c r="L575"/>
  <c r="BM974"/>
  <c r="BA975"/>
  <c r="BM1256" l="1"/>
  <c r="BA1257"/>
  <c r="A1099"/>
  <c r="B1100"/>
  <c r="C1100"/>
  <c r="BN974"/>
  <c r="BB975"/>
  <c r="BC975" s="1"/>
  <c r="BD975" s="1"/>
  <c r="BE975" s="1"/>
  <c r="BF975" s="1"/>
  <c r="BG975" s="1"/>
  <c r="BH975" s="1"/>
  <c r="BI975" s="1"/>
  <c r="BJ975" s="1"/>
  <c r="BK975" s="1"/>
  <c r="BL975" s="1"/>
  <c r="AZ976" s="1"/>
  <c r="J573"/>
  <c r="L574"/>
  <c r="H572"/>
  <c r="F573"/>
  <c r="A1098" l="1"/>
  <c r="B1099"/>
  <c r="C1099"/>
  <c r="BM975"/>
  <c r="BA976"/>
  <c r="H571"/>
  <c r="F572"/>
  <c r="J572"/>
  <c r="L573"/>
  <c r="BN1256"/>
  <c r="BB1257"/>
  <c r="BC1257" s="1"/>
  <c r="BD1257" s="1"/>
  <c r="BE1257" s="1"/>
  <c r="BF1257" s="1"/>
  <c r="BG1257" s="1"/>
  <c r="BH1257" s="1"/>
  <c r="BI1257" s="1"/>
  <c r="BJ1257" s="1"/>
  <c r="BK1257" s="1"/>
  <c r="BL1257" s="1"/>
  <c r="AZ1258" s="1"/>
  <c r="A1097" l="1"/>
  <c r="B1098"/>
  <c r="C1098"/>
  <c r="BM1257"/>
  <c r="BA1258"/>
  <c r="BN975"/>
  <c r="BB976"/>
  <c r="BC976" s="1"/>
  <c r="BD976" s="1"/>
  <c r="BE976" s="1"/>
  <c r="BF976" s="1"/>
  <c r="BG976" s="1"/>
  <c r="BH976" s="1"/>
  <c r="BI976" s="1"/>
  <c r="BJ976" s="1"/>
  <c r="BK976" s="1"/>
  <c r="BL976" s="1"/>
  <c r="AZ977" s="1"/>
  <c r="J571"/>
  <c r="L572"/>
  <c r="H570"/>
  <c r="F571"/>
  <c r="BN1257" l="1"/>
  <c r="BB1258"/>
  <c r="BC1258" s="1"/>
  <c r="BD1258" s="1"/>
  <c r="BE1258" s="1"/>
  <c r="BF1258" s="1"/>
  <c r="BG1258" s="1"/>
  <c r="BH1258" s="1"/>
  <c r="BI1258" s="1"/>
  <c r="BJ1258" s="1"/>
  <c r="BK1258" s="1"/>
  <c r="BL1258" s="1"/>
  <c r="AZ1259" s="1"/>
  <c r="A1096"/>
  <c r="B1097"/>
  <c r="C1097"/>
  <c r="BA977"/>
  <c r="BM976"/>
  <c r="H569"/>
  <c r="F570"/>
  <c r="J570"/>
  <c r="L571"/>
  <c r="J569" l="1"/>
  <c r="L570"/>
  <c r="H568"/>
  <c r="F569"/>
  <c r="A1095"/>
  <c r="B1096"/>
  <c r="C1096"/>
  <c r="BN976"/>
  <c r="BB977"/>
  <c r="BC977" s="1"/>
  <c r="BD977" s="1"/>
  <c r="BE977" s="1"/>
  <c r="BF977" s="1"/>
  <c r="BG977" s="1"/>
  <c r="BH977" s="1"/>
  <c r="BI977" s="1"/>
  <c r="BJ977" s="1"/>
  <c r="BK977" s="1"/>
  <c r="BL977" s="1"/>
  <c r="AZ978" s="1"/>
  <c r="BM1258"/>
  <c r="BA1259"/>
  <c r="BN1258" l="1"/>
  <c r="BB1259"/>
  <c r="BC1259" s="1"/>
  <c r="BD1259" s="1"/>
  <c r="BE1259" s="1"/>
  <c r="BF1259" s="1"/>
  <c r="BG1259" s="1"/>
  <c r="BH1259" s="1"/>
  <c r="BI1259" s="1"/>
  <c r="BJ1259" s="1"/>
  <c r="BK1259" s="1"/>
  <c r="BL1259" s="1"/>
  <c r="AZ1260" s="1"/>
  <c r="A1094"/>
  <c r="B1095"/>
  <c r="C1095"/>
  <c r="H567"/>
  <c r="F568"/>
  <c r="J568"/>
  <c r="L569"/>
  <c r="BM977"/>
  <c r="BA978"/>
  <c r="BB978" l="1"/>
  <c r="BC978" s="1"/>
  <c r="BD978" s="1"/>
  <c r="BE978" s="1"/>
  <c r="BF978" s="1"/>
  <c r="BG978" s="1"/>
  <c r="BH978" s="1"/>
  <c r="BI978" s="1"/>
  <c r="BJ978" s="1"/>
  <c r="BK978" s="1"/>
  <c r="BL978" s="1"/>
  <c r="AZ979" s="1"/>
  <c r="BN977"/>
  <c r="A1093"/>
  <c r="B1094"/>
  <c r="C1094"/>
  <c r="J567"/>
  <c r="L568"/>
  <c r="H566"/>
  <c r="F567"/>
  <c r="BM1259"/>
  <c r="BA1260"/>
  <c r="BN1259" l="1"/>
  <c r="BB1260"/>
  <c r="BC1260" s="1"/>
  <c r="BD1260" s="1"/>
  <c r="BE1260" s="1"/>
  <c r="BF1260" s="1"/>
  <c r="BG1260" s="1"/>
  <c r="BH1260" s="1"/>
  <c r="BI1260" s="1"/>
  <c r="BJ1260" s="1"/>
  <c r="BK1260" s="1"/>
  <c r="BL1260" s="1"/>
  <c r="AZ1261" s="1"/>
  <c r="A1092"/>
  <c r="B1093"/>
  <c r="C1093"/>
  <c r="BM978"/>
  <c r="BA979"/>
  <c r="H565"/>
  <c r="F566"/>
  <c r="J566"/>
  <c r="L567"/>
  <c r="BN978" l="1"/>
  <c r="BB979"/>
  <c r="BC979" s="1"/>
  <c r="BD979" s="1"/>
  <c r="BE979" s="1"/>
  <c r="BF979" s="1"/>
  <c r="BG979" s="1"/>
  <c r="BH979" s="1"/>
  <c r="BI979" s="1"/>
  <c r="BJ979" s="1"/>
  <c r="BK979" s="1"/>
  <c r="BL979" s="1"/>
  <c r="AZ980" s="1"/>
  <c r="A1091"/>
  <c r="B1092"/>
  <c r="C1092"/>
  <c r="J565"/>
  <c r="L566"/>
  <c r="H564"/>
  <c r="F565"/>
  <c r="BM1260"/>
  <c r="BA1261"/>
  <c r="BN1260" l="1"/>
  <c r="BB1261"/>
  <c r="BC1261" s="1"/>
  <c r="BD1261" s="1"/>
  <c r="BE1261" s="1"/>
  <c r="BF1261" s="1"/>
  <c r="BG1261" s="1"/>
  <c r="BH1261" s="1"/>
  <c r="BI1261" s="1"/>
  <c r="BJ1261" s="1"/>
  <c r="BK1261" s="1"/>
  <c r="BL1261" s="1"/>
  <c r="AZ1262" s="1"/>
  <c r="A1090"/>
  <c r="B1091"/>
  <c r="C1091"/>
  <c r="H563"/>
  <c r="F564"/>
  <c r="J564"/>
  <c r="L565"/>
  <c r="BA980"/>
  <c r="BM979"/>
  <c r="A1089" l="1"/>
  <c r="B1090"/>
  <c r="C1090"/>
  <c r="BN979"/>
  <c r="BB980"/>
  <c r="BC980" s="1"/>
  <c r="BD980" s="1"/>
  <c r="BE980" s="1"/>
  <c r="BF980" s="1"/>
  <c r="BG980" s="1"/>
  <c r="BH980" s="1"/>
  <c r="BI980" s="1"/>
  <c r="BJ980" s="1"/>
  <c r="BK980" s="1"/>
  <c r="BL980" s="1"/>
  <c r="AZ981" s="1"/>
  <c r="J563"/>
  <c r="L564"/>
  <c r="H562"/>
  <c r="F563"/>
  <c r="BM1261"/>
  <c r="BA1262"/>
  <c r="BN1261" l="1"/>
  <c r="BB1262"/>
  <c r="BC1262" s="1"/>
  <c r="BD1262" s="1"/>
  <c r="BE1262" s="1"/>
  <c r="BF1262" s="1"/>
  <c r="BG1262" s="1"/>
  <c r="BH1262" s="1"/>
  <c r="BI1262" s="1"/>
  <c r="BJ1262" s="1"/>
  <c r="BK1262" s="1"/>
  <c r="BL1262" s="1"/>
  <c r="AZ1263" s="1"/>
  <c r="BM980"/>
  <c r="BA981"/>
  <c r="A1088"/>
  <c r="B1089"/>
  <c r="C1089"/>
  <c r="H561"/>
  <c r="F562"/>
  <c r="J562"/>
  <c r="L563"/>
  <c r="A1087" l="1"/>
  <c r="B1088"/>
  <c r="C1088"/>
  <c r="J561"/>
  <c r="L562"/>
  <c r="H560"/>
  <c r="F561"/>
  <c r="BB981"/>
  <c r="BC981" s="1"/>
  <c r="BD981" s="1"/>
  <c r="BE981" s="1"/>
  <c r="BF981" s="1"/>
  <c r="BG981" s="1"/>
  <c r="BH981" s="1"/>
  <c r="BI981" s="1"/>
  <c r="BJ981" s="1"/>
  <c r="BK981" s="1"/>
  <c r="BL981" s="1"/>
  <c r="AZ982" s="1"/>
  <c r="BN980"/>
  <c r="BM1262"/>
  <c r="BA1263"/>
  <c r="BN1262" l="1"/>
  <c r="BB1263"/>
  <c r="BC1263" s="1"/>
  <c r="BD1263" s="1"/>
  <c r="BE1263" s="1"/>
  <c r="BF1263" s="1"/>
  <c r="BG1263" s="1"/>
  <c r="BH1263" s="1"/>
  <c r="BI1263" s="1"/>
  <c r="BJ1263" s="1"/>
  <c r="BK1263" s="1"/>
  <c r="BL1263" s="1"/>
  <c r="AZ1264" s="1"/>
  <c r="A1086"/>
  <c r="B1087"/>
  <c r="C1087"/>
  <c r="BM981"/>
  <c r="BA982"/>
  <c r="H559"/>
  <c r="F560"/>
  <c r="J560"/>
  <c r="L561"/>
  <c r="BN981" l="1"/>
  <c r="BB982"/>
  <c r="BC982" s="1"/>
  <c r="BD982" s="1"/>
  <c r="BE982" s="1"/>
  <c r="BF982" s="1"/>
  <c r="BG982" s="1"/>
  <c r="BH982" s="1"/>
  <c r="BI982" s="1"/>
  <c r="BJ982" s="1"/>
  <c r="BK982" s="1"/>
  <c r="BL982" s="1"/>
  <c r="AZ983" s="1"/>
  <c r="A1085"/>
  <c r="B1086"/>
  <c r="C1086"/>
  <c r="J559"/>
  <c r="L560"/>
  <c r="H558"/>
  <c r="F559"/>
  <c r="BM1263"/>
  <c r="BA1264"/>
  <c r="BN1263" l="1"/>
  <c r="BB1264"/>
  <c r="BC1264" s="1"/>
  <c r="BD1264" s="1"/>
  <c r="BE1264" s="1"/>
  <c r="BF1264" s="1"/>
  <c r="BG1264" s="1"/>
  <c r="BH1264" s="1"/>
  <c r="BI1264" s="1"/>
  <c r="BJ1264" s="1"/>
  <c r="BK1264" s="1"/>
  <c r="BL1264" s="1"/>
  <c r="AZ1265" s="1"/>
  <c r="A1084"/>
  <c r="B1085"/>
  <c r="C1085"/>
  <c r="H557"/>
  <c r="F558"/>
  <c r="J558"/>
  <c r="L559"/>
  <c r="BM982"/>
  <c r="BA983"/>
  <c r="BN982" l="1"/>
  <c r="BB983"/>
  <c r="BC983" s="1"/>
  <c r="BD983" s="1"/>
  <c r="BE983" s="1"/>
  <c r="BF983" s="1"/>
  <c r="BG983" s="1"/>
  <c r="BH983" s="1"/>
  <c r="BI983" s="1"/>
  <c r="BJ983" s="1"/>
  <c r="BK983" s="1"/>
  <c r="BL983" s="1"/>
  <c r="AZ984" s="1"/>
  <c r="A1083"/>
  <c r="B1084"/>
  <c r="C1084"/>
  <c r="J557"/>
  <c r="L558"/>
  <c r="H556"/>
  <c r="F557"/>
  <c r="BM1264"/>
  <c r="BA1265"/>
  <c r="H555" l="1"/>
  <c r="F556"/>
  <c r="BN1264"/>
  <c r="BB1265"/>
  <c r="BC1265" s="1"/>
  <c r="BD1265" s="1"/>
  <c r="BE1265" s="1"/>
  <c r="BF1265" s="1"/>
  <c r="BG1265" s="1"/>
  <c r="BH1265" s="1"/>
  <c r="BI1265" s="1"/>
  <c r="BJ1265" s="1"/>
  <c r="BK1265" s="1"/>
  <c r="BL1265" s="1"/>
  <c r="AZ1266" s="1"/>
  <c r="A1082"/>
  <c r="B1083"/>
  <c r="C1083"/>
  <c r="J556"/>
  <c r="L557"/>
  <c r="BM983"/>
  <c r="BA984"/>
  <c r="A1081" l="1"/>
  <c r="B1082"/>
  <c r="C1082"/>
  <c r="H554"/>
  <c r="F555"/>
  <c r="BN983"/>
  <c r="BB984"/>
  <c r="BC984" s="1"/>
  <c r="BD984" s="1"/>
  <c r="BE984" s="1"/>
  <c r="BF984" s="1"/>
  <c r="BG984" s="1"/>
  <c r="BH984" s="1"/>
  <c r="BI984" s="1"/>
  <c r="BJ984" s="1"/>
  <c r="BK984" s="1"/>
  <c r="BL984" s="1"/>
  <c r="AZ985" s="1"/>
  <c r="J555"/>
  <c r="L556"/>
  <c r="BM1265"/>
  <c r="BA1266"/>
  <c r="A1080" l="1"/>
  <c r="B1081"/>
  <c r="C1081"/>
  <c r="BN1265"/>
  <c r="BB1266"/>
  <c r="BC1266" s="1"/>
  <c r="BD1266" s="1"/>
  <c r="BE1266" s="1"/>
  <c r="BF1266" s="1"/>
  <c r="BG1266" s="1"/>
  <c r="BH1266" s="1"/>
  <c r="BI1266" s="1"/>
  <c r="BJ1266" s="1"/>
  <c r="BK1266" s="1"/>
  <c r="BL1266" s="1"/>
  <c r="AZ1267" s="1"/>
  <c r="BA985"/>
  <c r="BM984"/>
  <c r="J554"/>
  <c r="L555"/>
  <c r="H553"/>
  <c r="F554"/>
  <c r="BM1266" l="1"/>
  <c r="BA1267"/>
  <c r="A1079"/>
  <c r="B1080"/>
  <c r="C1080"/>
  <c r="H552"/>
  <c r="F553"/>
  <c r="J553"/>
  <c r="L554"/>
  <c r="BN984"/>
  <c r="BB985"/>
  <c r="BC985" s="1"/>
  <c r="BD985" s="1"/>
  <c r="BE985" s="1"/>
  <c r="BF985" s="1"/>
  <c r="BG985" s="1"/>
  <c r="BH985" s="1"/>
  <c r="BI985" s="1"/>
  <c r="BJ985" s="1"/>
  <c r="BK985" s="1"/>
  <c r="BL985" s="1"/>
  <c r="AZ986" s="1"/>
  <c r="A1078" l="1"/>
  <c r="B1079"/>
  <c r="C1079"/>
  <c r="BM985"/>
  <c r="BA986"/>
  <c r="J552"/>
  <c r="L553"/>
  <c r="H551"/>
  <c r="F552"/>
  <c r="BN1266"/>
  <c r="BB1267"/>
  <c r="BC1267" s="1"/>
  <c r="BD1267" s="1"/>
  <c r="BE1267" s="1"/>
  <c r="BF1267" s="1"/>
  <c r="BG1267" s="1"/>
  <c r="BH1267" s="1"/>
  <c r="BI1267" s="1"/>
  <c r="BJ1267" s="1"/>
  <c r="BK1267" s="1"/>
  <c r="BL1267" s="1"/>
  <c r="AZ1268" s="1"/>
  <c r="BM1267" l="1"/>
  <c r="BA1268"/>
  <c r="A1077"/>
  <c r="B1078"/>
  <c r="C1078"/>
  <c r="BB986"/>
  <c r="BC986" s="1"/>
  <c r="BD986" s="1"/>
  <c r="BE986" s="1"/>
  <c r="BF986" s="1"/>
  <c r="BG986" s="1"/>
  <c r="BH986" s="1"/>
  <c r="BI986" s="1"/>
  <c r="BJ986" s="1"/>
  <c r="BK986" s="1"/>
  <c r="BL986" s="1"/>
  <c r="AZ987" s="1"/>
  <c r="BN985"/>
  <c r="H550"/>
  <c r="F551"/>
  <c r="J551"/>
  <c r="L552"/>
  <c r="A1076" l="1"/>
  <c r="B1077"/>
  <c r="C1077"/>
  <c r="J550"/>
  <c r="L551"/>
  <c r="H549"/>
  <c r="F550"/>
  <c r="BM986"/>
  <c r="BA987"/>
  <c r="BN1267"/>
  <c r="BB1268"/>
  <c r="BC1268" s="1"/>
  <c r="BD1268" s="1"/>
  <c r="BE1268" s="1"/>
  <c r="BF1268" s="1"/>
  <c r="BG1268" s="1"/>
  <c r="BH1268" s="1"/>
  <c r="BI1268" s="1"/>
  <c r="BJ1268" s="1"/>
  <c r="BK1268" s="1"/>
  <c r="BL1268" s="1"/>
  <c r="AZ1269" s="1"/>
  <c r="BM1268" l="1"/>
  <c r="BA1269"/>
  <c r="BN986"/>
  <c r="BB987"/>
  <c r="BC987" s="1"/>
  <c r="BD987" s="1"/>
  <c r="BE987" s="1"/>
  <c r="BF987" s="1"/>
  <c r="BG987" s="1"/>
  <c r="BH987" s="1"/>
  <c r="BI987" s="1"/>
  <c r="BJ987" s="1"/>
  <c r="BK987" s="1"/>
  <c r="BL987" s="1"/>
  <c r="AZ988" s="1"/>
  <c r="A1075"/>
  <c r="B1076"/>
  <c r="C1076"/>
  <c r="H548"/>
  <c r="F549"/>
  <c r="J549"/>
  <c r="L550"/>
  <c r="A1074" l="1"/>
  <c r="B1075"/>
  <c r="C1075"/>
  <c r="J548"/>
  <c r="L549"/>
  <c r="H547"/>
  <c r="F548"/>
  <c r="BA988"/>
  <c r="BM987"/>
  <c r="BN1268"/>
  <c r="BB1269"/>
  <c r="BC1269" s="1"/>
  <c r="BD1269" s="1"/>
  <c r="BE1269" s="1"/>
  <c r="BF1269" s="1"/>
  <c r="BG1269" s="1"/>
  <c r="BH1269" s="1"/>
  <c r="BI1269" s="1"/>
  <c r="BJ1269" s="1"/>
  <c r="BK1269" s="1"/>
  <c r="BL1269" s="1"/>
  <c r="AZ1270" s="1"/>
  <c r="BM1269" l="1"/>
  <c r="BA1270"/>
  <c r="A1073"/>
  <c r="B1074"/>
  <c r="C1074"/>
  <c r="BN987"/>
  <c r="BB988"/>
  <c r="BC988" s="1"/>
  <c r="BD988" s="1"/>
  <c r="BE988" s="1"/>
  <c r="BF988" s="1"/>
  <c r="BG988" s="1"/>
  <c r="BH988" s="1"/>
  <c r="BI988" s="1"/>
  <c r="BJ988" s="1"/>
  <c r="BK988" s="1"/>
  <c r="BL988" s="1"/>
  <c r="AZ989" s="1"/>
  <c r="H546"/>
  <c r="F547"/>
  <c r="J547"/>
  <c r="L548"/>
  <c r="BM988" l="1"/>
  <c r="BA989"/>
  <c r="A1072"/>
  <c r="B1073"/>
  <c r="C1073"/>
  <c r="J546"/>
  <c r="L547"/>
  <c r="H545"/>
  <c r="F546"/>
  <c r="BN1269"/>
  <c r="BB1270"/>
  <c r="BC1270" s="1"/>
  <c r="BD1270" s="1"/>
  <c r="BE1270" s="1"/>
  <c r="BF1270" s="1"/>
  <c r="BG1270" s="1"/>
  <c r="BH1270" s="1"/>
  <c r="BI1270" s="1"/>
  <c r="BJ1270" s="1"/>
  <c r="BK1270" s="1"/>
  <c r="BL1270" s="1"/>
  <c r="AZ1271" s="1"/>
  <c r="BM1270" l="1"/>
  <c r="BA1271"/>
  <c r="A1071"/>
  <c r="B1072"/>
  <c r="C1072"/>
  <c r="H544"/>
  <c r="F545"/>
  <c r="J545"/>
  <c r="L546"/>
  <c r="BB989"/>
  <c r="BC989" s="1"/>
  <c r="BD989" s="1"/>
  <c r="BE989" s="1"/>
  <c r="BF989" s="1"/>
  <c r="BG989" s="1"/>
  <c r="BH989" s="1"/>
  <c r="BI989" s="1"/>
  <c r="BJ989" s="1"/>
  <c r="BK989" s="1"/>
  <c r="BL989" s="1"/>
  <c r="AZ990" s="1"/>
  <c r="BN988"/>
  <c r="A1070" l="1"/>
  <c r="B1071"/>
  <c r="C1071"/>
  <c r="BA990"/>
  <c r="BM989"/>
  <c r="J544"/>
  <c r="L545"/>
  <c r="H543"/>
  <c r="F544"/>
  <c r="BN1270"/>
  <c r="BB1271"/>
  <c r="BC1271" s="1"/>
  <c r="BD1271" s="1"/>
  <c r="BE1271" s="1"/>
  <c r="BF1271" s="1"/>
  <c r="BG1271" s="1"/>
  <c r="BH1271" s="1"/>
  <c r="BI1271" s="1"/>
  <c r="BJ1271" s="1"/>
  <c r="BK1271" s="1"/>
  <c r="BL1271" s="1"/>
  <c r="AZ1272" s="1"/>
  <c r="BM1271" l="1"/>
  <c r="BA1272"/>
  <c r="A1069"/>
  <c r="B1070"/>
  <c r="C1070"/>
  <c r="H542"/>
  <c r="F543"/>
  <c r="J543"/>
  <c r="L544"/>
  <c r="BN989"/>
  <c r="BB990"/>
  <c r="BC990" s="1"/>
  <c r="BD990" s="1"/>
  <c r="BE990" s="1"/>
  <c r="BF990" s="1"/>
  <c r="BG990" s="1"/>
  <c r="BH990" s="1"/>
  <c r="BI990" s="1"/>
  <c r="BJ990" s="1"/>
  <c r="BK990" s="1"/>
  <c r="BL990" s="1"/>
  <c r="AZ991" s="1"/>
  <c r="BM990" l="1"/>
  <c r="BA991"/>
  <c r="A1068"/>
  <c r="B1069"/>
  <c r="C1069"/>
  <c r="J542"/>
  <c r="L543"/>
  <c r="H541"/>
  <c r="F542"/>
  <c r="BN1271"/>
  <c r="BB1272"/>
  <c r="BC1272" s="1"/>
  <c r="BD1272" s="1"/>
  <c r="BE1272" s="1"/>
  <c r="BF1272" s="1"/>
  <c r="BG1272" s="1"/>
  <c r="BH1272" s="1"/>
  <c r="BI1272" s="1"/>
  <c r="BJ1272" s="1"/>
  <c r="BK1272" s="1"/>
  <c r="BL1272" s="1"/>
  <c r="AZ1273" s="1"/>
  <c r="BM1272" l="1"/>
  <c r="BA1273"/>
  <c r="A1067"/>
  <c r="B1068"/>
  <c r="C1068"/>
  <c r="H540"/>
  <c r="F541"/>
  <c r="J541"/>
  <c r="L542"/>
  <c r="BN990"/>
  <c r="BB991"/>
  <c r="BC991" s="1"/>
  <c r="BD991" s="1"/>
  <c r="BE991" s="1"/>
  <c r="BF991" s="1"/>
  <c r="BG991" s="1"/>
  <c r="BH991" s="1"/>
  <c r="BI991" s="1"/>
  <c r="BJ991" s="1"/>
  <c r="BK991" s="1"/>
  <c r="BL991" s="1"/>
  <c r="AZ992" s="1"/>
  <c r="BM991" l="1"/>
  <c r="BA992"/>
  <c r="A1066"/>
  <c r="B1067"/>
  <c r="C1067"/>
  <c r="J540"/>
  <c r="L541"/>
  <c r="H539"/>
  <c r="F540"/>
  <c r="BN1272"/>
  <c r="BB1273"/>
  <c r="BC1273" s="1"/>
  <c r="BD1273" s="1"/>
  <c r="BE1273" s="1"/>
  <c r="BF1273" s="1"/>
  <c r="BG1273" s="1"/>
  <c r="BH1273" s="1"/>
  <c r="BI1273" s="1"/>
  <c r="BJ1273" s="1"/>
  <c r="BK1273" s="1"/>
  <c r="BL1273" s="1"/>
  <c r="AZ1274" s="1"/>
  <c r="BM1273" l="1"/>
  <c r="BA1274"/>
  <c r="A1065"/>
  <c r="B1066"/>
  <c r="C1066"/>
  <c r="H538"/>
  <c r="F539"/>
  <c r="J539"/>
  <c r="L540"/>
  <c r="BB992"/>
  <c r="BC992" s="1"/>
  <c r="BD992" s="1"/>
  <c r="BE992" s="1"/>
  <c r="BF992" s="1"/>
  <c r="BG992" s="1"/>
  <c r="BH992" s="1"/>
  <c r="BI992" s="1"/>
  <c r="BJ992" s="1"/>
  <c r="BK992" s="1"/>
  <c r="BL992" s="1"/>
  <c r="AZ993" s="1"/>
  <c r="BN991"/>
  <c r="A1064" l="1"/>
  <c r="B1065"/>
  <c r="C1065"/>
  <c r="BA993"/>
  <c r="BM992"/>
  <c r="J538"/>
  <c r="L539"/>
  <c r="H537"/>
  <c r="F538"/>
  <c r="BN1273"/>
  <c r="BB1274"/>
  <c r="BC1274" s="1"/>
  <c r="BD1274" s="1"/>
  <c r="BE1274" s="1"/>
  <c r="BF1274" s="1"/>
  <c r="BG1274" s="1"/>
  <c r="BH1274" s="1"/>
  <c r="BI1274" s="1"/>
  <c r="BJ1274" s="1"/>
  <c r="BK1274" s="1"/>
  <c r="BL1274" s="1"/>
  <c r="AZ1275" s="1"/>
  <c r="A1063" l="1"/>
  <c r="B1064"/>
  <c r="C1064"/>
  <c r="BM1274"/>
  <c r="BA1275"/>
  <c r="H536"/>
  <c r="F537"/>
  <c r="J537"/>
  <c r="L538"/>
  <c r="BN992"/>
  <c r="BB993"/>
  <c r="BC993" s="1"/>
  <c r="BD993" s="1"/>
  <c r="BE993" s="1"/>
  <c r="BF993" s="1"/>
  <c r="BG993" s="1"/>
  <c r="BH993" s="1"/>
  <c r="BI993" s="1"/>
  <c r="BJ993" s="1"/>
  <c r="BK993" s="1"/>
  <c r="BL993" s="1"/>
  <c r="AZ994" s="1"/>
  <c r="BN1274" l="1"/>
  <c r="BB1275"/>
  <c r="BC1275" s="1"/>
  <c r="BD1275" s="1"/>
  <c r="BE1275" s="1"/>
  <c r="BF1275" s="1"/>
  <c r="BG1275" s="1"/>
  <c r="BH1275" s="1"/>
  <c r="BI1275" s="1"/>
  <c r="BJ1275" s="1"/>
  <c r="BK1275" s="1"/>
  <c r="BL1275" s="1"/>
  <c r="AZ1276" s="1"/>
  <c r="A1062"/>
  <c r="B1063"/>
  <c r="C1063"/>
  <c r="BM993"/>
  <c r="BA994"/>
  <c r="J536"/>
  <c r="L537"/>
  <c r="H535"/>
  <c r="F536"/>
  <c r="BN993" l="1"/>
  <c r="BB994"/>
  <c r="BC994" s="1"/>
  <c r="BD994" s="1"/>
  <c r="BE994" s="1"/>
  <c r="BF994" s="1"/>
  <c r="BG994" s="1"/>
  <c r="BH994" s="1"/>
  <c r="BI994" s="1"/>
  <c r="BJ994" s="1"/>
  <c r="BK994" s="1"/>
  <c r="BL994" s="1"/>
  <c r="AZ995" s="1"/>
  <c r="A1061"/>
  <c r="B1062"/>
  <c r="C1062"/>
  <c r="H534"/>
  <c r="F535"/>
  <c r="J535"/>
  <c r="L536"/>
  <c r="BM1275"/>
  <c r="BA1276"/>
  <c r="A1060" l="1"/>
  <c r="B1061"/>
  <c r="C1061"/>
  <c r="BN1275"/>
  <c r="BB1276"/>
  <c r="BC1276" s="1"/>
  <c r="BD1276" s="1"/>
  <c r="BE1276" s="1"/>
  <c r="BF1276" s="1"/>
  <c r="BG1276" s="1"/>
  <c r="BH1276" s="1"/>
  <c r="BI1276" s="1"/>
  <c r="BJ1276" s="1"/>
  <c r="BK1276" s="1"/>
  <c r="BL1276" s="1"/>
  <c r="AZ1277" s="1"/>
  <c r="J534"/>
  <c r="L535"/>
  <c r="H533"/>
  <c r="F534"/>
  <c r="BM994"/>
  <c r="BA995"/>
  <c r="BM1276" l="1"/>
  <c r="BA1277"/>
  <c r="A1059"/>
  <c r="B1060"/>
  <c r="C1060"/>
  <c r="BB995"/>
  <c r="BC995" s="1"/>
  <c r="BD995" s="1"/>
  <c r="BE995" s="1"/>
  <c r="BF995" s="1"/>
  <c r="BG995" s="1"/>
  <c r="BH995" s="1"/>
  <c r="BI995" s="1"/>
  <c r="BJ995" s="1"/>
  <c r="BK995" s="1"/>
  <c r="BL995" s="1"/>
  <c r="AZ996" s="1"/>
  <c r="BN994"/>
  <c r="H532"/>
  <c r="F533"/>
  <c r="J533"/>
  <c r="L534"/>
  <c r="A1058" l="1"/>
  <c r="B1059"/>
  <c r="C1059"/>
  <c r="J532"/>
  <c r="L533"/>
  <c r="H531"/>
  <c r="F532"/>
  <c r="BM995"/>
  <c r="BA996"/>
  <c r="BN1276"/>
  <c r="BB1277"/>
  <c r="BC1277" s="1"/>
  <c r="BD1277" s="1"/>
  <c r="BE1277" s="1"/>
  <c r="BF1277" s="1"/>
  <c r="BG1277" s="1"/>
  <c r="BH1277" s="1"/>
  <c r="BI1277" s="1"/>
  <c r="BJ1277" s="1"/>
  <c r="BK1277" s="1"/>
  <c r="BL1277" s="1"/>
  <c r="AZ1278" s="1"/>
  <c r="BM1277" l="1"/>
  <c r="BA1278"/>
  <c r="BN995"/>
  <c r="BB996"/>
  <c r="BC996" s="1"/>
  <c r="BD996" s="1"/>
  <c r="BE996" s="1"/>
  <c r="BF996" s="1"/>
  <c r="BG996" s="1"/>
  <c r="BH996" s="1"/>
  <c r="BI996" s="1"/>
  <c r="BJ996" s="1"/>
  <c r="BK996" s="1"/>
  <c r="BL996" s="1"/>
  <c r="AZ997" s="1"/>
  <c r="A1057"/>
  <c r="B1058"/>
  <c r="C1058"/>
  <c r="H530"/>
  <c r="F531"/>
  <c r="J531"/>
  <c r="L532"/>
  <c r="A1056" l="1"/>
  <c r="B1057"/>
  <c r="C1057"/>
  <c r="J530"/>
  <c r="L531"/>
  <c r="H529"/>
  <c r="F530"/>
  <c r="BM996"/>
  <c r="BA997"/>
  <c r="BN1277"/>
  <c r="BB1278"/>
  <c r="BC1278" s="1"/>
  <c r="BD1278" s="1"/>
  <c r="BE1278" s="1"/>
  <c r="BF1278" s="1"/>
  <c r="BG1278" s="1"/>
  <c r="BH1278" s="1"/>
  <c r="BI1278" s="1"/>
  <c r="BJ1278" s="1"/>
  <c r="BK1278" s="1"/>
  <c r="BL1278" s="1"/>
  <c r="AZ1279" s="1"/>
  <c r="BM1278" l="1"/>
  <c r="BA1279"/>
  <c r="BN996"/>
  <c r="BB997"/>
  <c r="BC997" s="1"/>
  <c r="BD997" s="1"/>
  <c r="BE997" s="1"/>
  <c r="BF997" s="1"/>
  <c r="BG997" s="1"/>
  <c r="BH997" s="1"/>
  <c r="BI997" s="1"/>
  <c r="BJ997" s="1"/>
  <c r="BK997" s="1"/>
  <c r="BL997" s="1"/>
  <c r="AZ998" s="1"/>
  <c r="A1055"/>
  <c r="B1056"/>
  <c r="C1056"/>
  <c r="H528"/>
  <c r="F529"/>
  <c r="J529"/>
  <c r="L530"/>
  <c r="A1054" l="1"/>
  <c r="B1055"/>
  <c r="C1055"/>
  <c r="J528"/>
  <c r="L529"/>
  <c r="H527"/>
  <c r="F528"/>
  <c r="BM997"/>
  <c r="BA998"/>
  <c r="BN1278"/>
  <c r="BB1279"/>
  <c r="BC1279" s="1"/>
  <c r="BD1279" s="1"/>
  <c r="BE1279" s="1"/>
  <c r="BF1279" s="1"/>
  <c r="BG1279" s="1"/>
  <c r="BH1279" s="1"/>
  <c r="BI1279" s="1"/>
  <c r="BJ1279" s="1"/>
  <c r="BK1279" s="1"/>
  <c r="BL1279" s="1"/>
  <c r="AZ1280" s="1"/>
  <c r="BM1279" l="1"/>
  <c r="BA1280"/>
  <c r="BN997"/>
  <c r="BB998"/>
  <c r="BC998" s="1"/>
  <c r="BD998" s="1"/>
  <c r="BE998" s="1"/>
  <c r="BF998" s="1"/>
  <c r="BG998" s="1"/>
  <c r="BH998" s="1"/>
  <c r="BI998" s="1"/>
  <c r="BJ998" s="1"/>
  <c r="BK998" s="1"/>
  <c r="BL998" s="1"/>
  <c r="AZ999" s="1"/>
  <c r="A1053"/>
  <c r="B1054"/>
  <c r="C1054"/>
  <c r="H526"/>
  <c r="F527"/>
  <c r="J527"/>
  <c r="L528"/>
  <c r="A1052" l="1"/>
  <c r="B1053"/>
  <c r="C1053"/>
  <c r="J526"/>
  <c r="L527"/>
  <c r="H525"/>
  <c r="F526"/>
  <c r="BA999"/>
  <c r="BM998"/>
  <c r="BN1279"/>
  <c r="BB1280"/>
  <c r="BC1280" s="1"/>
  <c r="BD1280" s="1"/>
  <c r="BE1280" s="1"/>
  <c r="BF1280" s="1"/>
  <c r="BG1280" s="1"/>
  <c r="BH1280" s="1"/>
  <c r="BI1280" s="1"/>
  <c r="BJ1280" s="1"/>
  <c r="BK1280" s="1"/>
  <c r="BL1280" s="1"/>
  <c r="AZ1281" s="1"/>
  <c r="BM1280" l="1"/>
  <c r="BA1281"/>
  <c r="A1051"/>
  <c r="B1052"/>
  <c r="C1052"/>
  <c r="BN998"/>
  <c r="BB999"/>
  <c r="BC999" s="1"/>
  <c r="BD999" s="1"/>
  <c r="BE999" s="1"/>
  <c r="BF999" s="1"/>
  <c r="BG999" s="1"/>
  <c r="BH999" s="1"/>
  <c r="BI999" s="1"/>
  <c r="BJ999" s="1"/>
  <c r="BK999" s="1"/>
  <c r="BL999" s="1"/>
  <c r="AZ1000" s="1"/>
  <c r="H524"/>
  <c r="F525"/>
  <c r="J525"/>
  <c r="L526"/>
  <c r="BM999" l="1"/>
  <c r="BA1000"/>
  <c r="A1050"/>
  <c r="B1051"/>
  <c r="C1051"/>
  <c r="J524"/>
  <c r="L525"/>
  <c r="H523"/>
  <c r="F524"/>
  <c r="BN1280"/>
  <c r="BB1281"/>
  <c r="BC1281" s="1"/>
  <c r="BD1281" s="1"/>
  <c r="BE1281" s="1"/>
  <c r="BF1281" s="1"/>
  <c r="BG1281" s="1"/>
  <c r="BH1281" s="1"/>
  <c r="BI1281" s="1"/>
  <c r="BJ1281" s="1"/>
  <c r="BK1281" s="1"/>
  <c r="BL1281" s="1"/>
  <c r="AZ1282" s="1"/>
  <c r="BM1281" l="1"/>
  <c r="BA1282"/>
  <c r="A1049"/>
  <c r="B1050"/>
  <c r="C1050"/>
  <c r="H522"/>
  <c r="F523"/>
  <c r="J523"/>
  <c r="L524"/>
  <c r="BN999"/>
  <c r="BB1000"/>
  <c r="BC1000" s="1"/>
  <c r="BD1000" s="1"/>
  <c r="BE1000" s="1"/>
  <c r="BF1000" s="1"/>
  <c r="BG1000" s="1"/>
  <c r="BH1000" s="1"/>
  <c r="BI1000" s="1"/>
  <c r="BJ1000" s="1"/>
  <c r="BK1000" s="1"/>
  <c r="BL1000" s="1"/>
  <c r="AZ1001" s="1"/>
  <c r="BM1000" l="1"/>
  <c r="BA1001"/>
  <c r="A1048"/>
  <c r="B1049"/>
  <c r="C1049"/>
  <c r="J522"/>
  <c r="L523"/>
  <c r="H521"/>
  <c r="F522"/>
  <c r="BN1281"/>
  <c r="BB1282"/>
  <c r="BC1282" s="1"/>
  <c r="BD1282" s="1"/>
  <c r="BE1282" s="1"/>
  <c r="BF1282" s="1"/>
  <c r="BG1282" s="1"/>
  <c r="BH1282" s="1"/>
  <c r="BI1282" s="1"/>
  <c r="BJ1282" s="1"/>
  <c r="BK1282" s="1"/>
  <c r="BL1282" s="1"/>
  <c r="AZ1283" s="1"/>
  <c r="BM1282" l="1"/>
  <c r="BA1283"/>
  <c r="A1047"/>
  <c r="B1048"/>
  <c r="C1048"/>
  <c r="H520"/>
  <c r="F521"/>
  <c r="J521"/>
  <c r="L522"/>
  <c r="BB1001"/>
  <c r="BC1001" s="1"/>
  <c r="BD1001" s="1"/>
  <c r="BE1001" s="1"/>
  <c r="BF1001" s="1"/>
  <c r="BG1001" s="1"/>
  <c r="BH1001" s="1"/>
  <c r="BI1001" s="1"/>
  <c r="BJ1001" s="1"/>
  <c r="BK1001" s="1"/>
  <c r="BL1001" s="1"/>
  <c r="AZ1002" s="1"/>
  <c r="BN1000"/>
  <c r="A1046" l="1"/>
  <c r="B1047"/>
  <c r="C1047"/>
  <c r="BA1002"/>
  <c r="BM1001"/>
  <c r="J520"/>
  <c r="L521"/>
  <c r="H519"/>
  <c r="F520"/>
  <c r="BN1282"/>
  <c r="BB1283"/>
  <c r="BC1283" s="1"/>
  <c r="BD1283" s="1"/>
  <c r="BE1283" s="1"/>
  <c r="BF1283" s="1"/>
  <c r="BG1283" s="1"/>
  <c r="BH1283" s="1"/>
  <c r="BI1283" s="1"/>
  <c r="BJ1283" s="1"/>
  <c r="BK1283" s="1"/>
  <c r="BL1283" s="1"/>
  <c r="AZ1284" s="1"/>
  <c r="A1045" l="1"/>
  <c r="B1046"/>
  <c r="C1046"/>
  <c r="BM1283"/>
  <c r="BA1284"/>
  <c r="H518"/>
  <c r="F519"/>
  <c r="J519"/>
  <c r="L520"/>
  <c r="BN1001"/>
  <c r="BB1002"/>
  <c r="BC1002" s="1"/>
  <c r="BD1002" s="1"/>
  <c r="BE1002" s="1"/>
  <c r="BF1002" s="1"/>
  <c r="BG1002" s="1"/>
  <c r="BH1002" s="1"/>
  <c r="BI1002" s="1"/>
  <c r="BJ1002" s="1"/>
  <c r="BK1002" s="1"/>
  <c r="BL1002" s="1"/>
  <c r="AZ1003" s="1"/>
  <c r="A1044" l="1"/>
  <c r="B1045"/>
  <c r="C1045"/>
  <c r="BM1002"/>
  <c r="BA1003"/>
  <c r="BN1283"/>
  <c r="BB1284"/>
  <c r="BC1284" s="1"/>
  <c r="BD1284" s="1"/>
  <c r="BE1284" s="1"/>
  <c r="BF1284" s="1"/>
  <c r="BG1284" s="1"/>
  <c r="BH1284" s="1"/>
  <c r="BI1284" s="1"/>
  <c r="BJ1284" s="1"/>
  <c r="BK1284" s="1"/>
  <c r="BL1284" s="1"/>
  <c r="AZ1285" s="1"/>
  <c r="J518"/>
  <c r="L519"/>
  <c r="H517"/>
  <c r="F518"/>
  <c r="A1043" l="1"/>
  <c r="B1044"/>
  <c r="C1044"/>
  <c r="BM1284"/>
  <c r="BA1285"/>
  <c r="BB1003"/>
  <c r="BC1003" s="1"/>
  <c r="BD1003" s="1"/>
  <c r="BE1003" s="1"/>
  <c r="BF1003" s="1"/>
  <c r="BG1003" s="1"/>
  <c r="BH1003" s="1"/>
  <c r="BI1003" s="1"/>
  <c r="BJ1003" s="1"/>
  <c r="BK1003" s="1"/>
  <c r="BL1003" s="1"/>
  <c r="AZ1004" s="1"/>
  <c r="BN1002"/>
  <c r="H516"/>
  <c r="F517"/>
  <c r="J517"/>
  <c r="L518"/>
  <c r="A1042" l="1"/>
  <c r="B1043"/>
  <c r="C1043"/>
  <c r="BN1284"/>
  <c r="BB1285"/>
  <c r="BC1285" s="1"/>
  <c r="BD1285" s="1"/>
  <c r="BE1285" s="1"/>
  <c r="BF1285" s="1"/>
  <c r="BG1285" s="1"/>
  <c r="BH1285" s="1"/>
  <c r="BI1285" s="1"/>
  <c r="BJ1285" s="1"/>
  <c r="BK1285" s="1"/>
  <c r="BL1285" s="1"/>
  <c r="AZ1286" s="1"/>
  <c r="J516"/>
  <c r="L517"/>
  <c r="H515"/>
  <c r="F516"/>
  <c r="BM1003"/>
  <c r="BA1004"/>
  <c r="A1041" l="1"/>
  <c r="B1042"/>
  <c r="C1042"/>
  <c r="BN1003"/>
  <c r="BB1004"/>
  <c r="BC1004" s="1"/>
  <c r="BD1004" s="1"/>
  <c r="BE1004" s="1"/>
  <c r="BF1004" s="1"/>
  <c r="BG1004" s="1"/>
  <c r="BH1004" s="1"/>
  <c r="BI1004" s="1"/>
  <c r="BJ1004" s="1"/>
  <c r="BK1004" s="1"/>
  <c r="BL1004" s="1"/>
  <c r="AZ1005" s="1"/>
  <c r="BM1285"/>
  <c r="BA1286"/>
  <c r="H514"/>
  <c r="F515"/>
  <c r="J515"/>
  <c r="L516"/>
  <c r="BM1004" l="1"/>
  <c r="BA1005"/>
  <c r="A1040"/>
  <c r="B1041"/>
  <c r="C1041"/>
  <c r="BN1285"/>
  <c r="BB1286"/>
  <c r="BC1286" s="1"/>
  <c r="BD1286" s="1"/>
  <c r="BE1286" s="1"/>
  <c r="BF1286" s="1"/>
  <c r="BG1286" s="1"/>
  <c r="BH1286" s="1"/>
  <c r="BI1286" s="1"/>
  <c r="BJ1286" s="1"/>
  <c r="BK1286" s="1"/>
  <c r="BL1286" s="1"/>
  <c r="AZ1287" s="1"/>
  <c r="J514"/>
  <c r="L515"/>
  <c r="H513"/>
  <c r="F514"/>
  <c r="BM1286" l="1"/>
  <c r="BA1287"/>
  <c r="A1039"/>
  <c r="B1040"/>
  <c r="C1040"/>
  <c r="H512"/>
  <c r="F513"/>
  <c r="J513"/>
  <c r="L514"/>
  <c r="BN1004"/>
  <c r="BB1005"/>
  <c r="BC1005" s="1"/>
  <c r="BD1005" s="1"/>
  <c r="BE1005" s="1"/>
  <c r="BF1005" s="1"/>
  <c r="A1038" l="1"/>
  <c r="B1039"/>
  <c r="C1039"/>
  <c r="J512"/>
  <c r="L513"/>
  <c r="H511"/>
  <c r="F512"/>
  <c r="BN1286"/>
  <c r="BB1287"/>
  <c r="BC1287" s="1"/>
  <c r="BD1287" s="1"/>
  <c r="BE1287" s="1"/>
  <c r="BF1287" s="1"/>
  <c r="BG1287" s="1"/>
  <c r="BH1287" s="1"/>
  <c r="BI1287" s="1"/>
  <c r="BJ1287" s="1"/>
  <c r="BK1287" s="1"/>
  <c r="BL1287" s="1"/>
  <c r="AZ1288" s="1"/>
  <c r="BM1287" l="1"/>
  <c r="BA1288"/>
  <c r="A1037"/>
  <c r="B1038"/>
  <c r="C1038"/>
  <c r="H510"/>
  <c r="F511"/>
  <c r="J511"/>
  <c r="L512"/>
  <c r="A1036" l="1"/>
  <c r="B1037"/>
  <c r="C1037"/>
  <c r="J510"/>
  <c r="L511"/>
  <c r="H509"/>
  <c r="F510"/>
  <c r="BN1287"/>
  <c r="BB1288"/>
  <c r="BC1288" s="1"/>
  <c r="BD1288" s="1"/>
  <c r="BE1288" s="1"/>
  <c r="BF1288" s="1"/>
  <c r="BG1288" s="1"/>
  <c r="BH1288" s="1"/>
  <c r="BI1288" s="1"/>
  <c r="BJ1288" s="1"/>
  <c r="BK1288" s="1"/>
  <c r="BL1288" s="1"/>
  <c r="AZ1289" s="1"/>
  <c r="BM1288" l="1"/>
  <c r="BA1289"/>
  <c r="A1035"/>
  <c r="B1036"/>
  <c r="C1036"/>
  <c r="H508"/>
  <c r="F509"/>
  <c r="J509"/>
  <c r="L510"/>
  <c r="A1034" l="1"/>
  <c r="B1035"/>
  <c r="C1035"/>
  <c r="J508"/>
  <c r="L509"/>
  <c r="H507"/>
  <c r="F508"/>
  <c r="BN1288"/>
  <c r="BB1289"/>
  <c r="BC1289" s="1"/>
  <c r="BD1289" s="1"/>
  <c r="BE1289" s="1"/>
  <c r="BF1289" s="1"/>
  <c r="BG1289" s="1"/>
  <c r="BH1289" s="1"/>
  <c r="BI1289" s="1"/>
  <c r="BJ1289" s="1"/>
  <c r="BK1289" s="1"/>
  <c r="BL1289" s="1"/>
  <c r="AZ1290" s="1"/>
  <c r="BM1289" l="1"/>
  <c r="BA1290"/>
  <c r="A1033"/>
  <c r="B1034"/>
  <c r="C1034"/>
  <c r="H506"/>
  <c r="F507"/>
  <c r="J507"/>
  <c r="L508"/>
  <c r="A1032" l="1"/>
  <c r="B1033"/>
  <c r="C1033"/>
  <c r="J506"/>
  <c r="L507"/>
  <c r="H505"/>
  <c r="F506"/>
  <c r="BN1289"/>
  <c r="BB1290"/>
  <c r="BC1290" s="1"/>
  <c r="BD1290" s="1"/>
  <c r="BE1290" s="1"/>
  <c r="BF1290" s="1"/>
  <c r="BG1290" s="1"/>
  <c r="BH1290" s="1"/>
  <c r="BI1290" s="1"/>
  <c r="BJ1290" s="1"/>
  <c r="BK1290" s="1"/>
  <c r="BL1290" s="1"/>
  <c r="AZ1291" s="1"/>
  <c r="BM1290" l="1"/>
  <c r="BA1291"/>
  <c r="A1031"/>
  <c r="B1032"/>
  <c r="C1032"/>
  <c r="H504"/>
  <c r="F505"/>
  <c r="J505"/>
  <c r="L506"/>
  <c r="A1030" l="1"/>
  <c r="B1031"/>
  <c r="C1031"/>
  <c r="J504"/>
  <c r="L505"/>
  <c r="H503"/>
  <c r="F504"/>
  <c r="BN1290"/>
  <c r="BB1291"/>
  <c r="BC1291" s="1"/>
  <c r="BD1291" s="1"/>
  <c r="BE1291" s="1"/>
  <c r="BF1291" s="1"/>
  <c r="BG1291" s="1"/>
  <c r="BH1291" s="1"/>
  <c r="BI1291" s="1"/>
  <c r="BJ1291" s="1"/>
  <c r="BK1291" s="1"/>
  <c r="BL1291" s="1"/>
  <c r="AZ1292" s="1"/>
  <c r="BM1291" l="1"/>
  <c r="BA1292"/>
  <c r="A1029"/>
  <c r="B1030"/>
  <c r="C1030"/>
  <c r="H502"/>
  <c r="F503"/>
  <c r="J503"/>
  <c r="L504"/>
  <c r="A1028" l="1"/>
  <c r="B1029"/>
  <c r="C1029"/>
  <c r="J502"/>
  <c r="L503"/>
  <c r="H501"/>
  <c r="F502"/>
  <c r="BN1291"/>
  <c r="BB1292"/>
  <c r="BC1292" s="1"/>
  <c r="BD1292" s="1"/>
  <c r="BE1292" s="1"/>
  <c r="BF1292" s="1"/>
  <c r="BG1292" s="1"/>
  <c r="BH1292" s="1"/>
  <c r="BI1292" s="1"/>
  <c r="BJ1292" s="1"/>
  <c r="BK1292" s="1"/>
  <c r="BL1292" s="1"/>
  <c r="AZ1293" s="1"/>
  <c r="A1027" l="1"/>
  <c r="B1028"/>
  <c r="C1028"/>
  <c r="BM1292"/>
  <c r="BA1293"/>
  <c r="H500"/>
  <c r="F501"/>
  <c r="J501"/>
  <c r="L502"/>
  <c r="A1026" l="1"/>
  <c r="B1027"/>
  <c r="C1027"/>
  <c r="BN1292"/>
  <c r="BB1293"/>
  <c r="BC1293" s="1"/>
  <c r="BD1293" s="1"/>
  <c r="BE1293" s="1"/>
  <c r="BF1293" s="1"/>
  <c r="BG1293" s="1"/>
  <c r="BH1293" s="1"/>
  <c r="BI1293" s="1"/>
  <c r="BJ1293" s="1"/>
  <c r="BK1293" s="1"/>
  <c r="BL1293" s="1"/>
  <c r="AZ1294" s="1"/>
  <c r="J500"/>
  <c r="L501"/>
  <c r="H499"/>
  <c r="F500"/>
  <c r="A1025" l="1"/>
  <c r="B1026"/>
  <c r="C1026"/>
  <c r="BM1293"/>
  <c r="BA1294"/>
  <c r="H498"/>
  <c r="F499"/>
  <c r="J499"/>
  <c r="L500"/>
  <c r="A1024" l="1"/>
  <c r="B1025"/>
  <c r="C1025"/>
  <c r="BN1293"/>
  <c r="BB1294"/>
  <c r="BC1294" s="1"/>
  <c r="BD1294" s="1"/>
  <c r="BE1294" s="1"/>
  <c r="BF1294" s="1"/>
  <c r="BG1294" s="1"/>
  <c r="BH1294" s="1"/>
  <c r="BI1294" s="1"/>
  <c r="BJ1294" s="1"/>
  <c r="BK1294" s="1"/>
  <c r="BL1294" s="1"/>
  <c r="AZ1295" s="1"/>
  <c r="J498"/>
  <c r="L499"/>
  <c r="H497"/>
  <c r="F498"/>
  <c r="A1023" l="1"/>
  <c r="B1024"/>
  <c r="C1024"/>
  <c r="BM1294"/>
  <c r="BA1295"/>
  <c r="H496"/>
  <c r="F497"/>
  <c r="J497"/>
  <c r="L498"/>
  <c r="A1022" l="1"/>
  <c r="B1023"/>
  <c r="C1023"/>
  <c r="BN1294"/>
  <c r="BB1295"/>
  <c r="BC1295" s="1"/>
  <c r="BD1295" s="1"/>
  <c r="BE1295" s="1"/>
  <c r="BF1295" s="1"/>
  <c r="BG1295" s="1"/>
  <c r="BH1295" s="1"/>
  <c r="BI1295" s="1"/>
  <c r="BJ1295" s="1"/>
  <c r="BK1295" s="1"/>
  <c r="BL1295" s="1"/>
  <c r="AZ1296" s="1"/>
  <c r="J496"/>
  <c r="L497"/>
  <c r="H495"/>
  <c r="F496"/>
  <c r="BM1295" l="1"/>
  <c r="BA1296"/>
  <c r="A1021"/>
  <c r="B1022"/>
  <c r="C1022"/>
  <c r="H494"/>
  <c r="F495"/>
  <c r="J495"/>
  <c r="L496"/>
  <c r="A1020" l="1"/>
  <c r="B1021"/>
  <c r="C1021"/>
  <c r="J494"/>
  <c r="L495"/>
  <c r="H493"/>
  <c r="F494"/>
  <c r="BN1295"/>
  <c r="BB1296"/>
  <c r="BC1296" s="1"/>
  <c r="BD1296" s="1"/>
  <c r="BE1296" s="1"/>
  <c r="BF1296" s="1"/>
  <c r="BG1296" s="1"/>
  <c r="BH1296" s="1"/>
  <c r="BI1296" s="1"/>
  <c r="BJ1296" s="1"/>
  <c r="BK1296" s="1"/>
  <c r="BL1296" s="1"/>
  <c r="AZ1297" s="1"/>
  <c r="BM1296" l="1"/>
  <c r="BA1297"/>
  <c r="A1019"/>
  <c r="B1020"/>
  <c r="C1020"/>
  <c r="H492"/>
  <c r="F493"/>
  <c r="J493"/>
  <c r="L494"/>
  <c r="A1018" l="1"/>
  <c r="B1019"/>
  <c r="C1019"/>
  <c r="J492"/>
  <c r="L493"/>
  <c r="H491"/>
  <c r="F492"/>
  <c r="BN1296"/>
  <c r="BB1297"/>
  <c r="BC1297" s="1"/>
  <c r="BD1297" s="1"/>
  <c r="BE1297" s="1"/>
  <c r="BF1297" s="1"/>
  <c r="BG1297" s="1"/>
  <c r="BH1297" s="1"/>
  <c r="BI1297" s="1"/>
  <c r="BJ1297" s="1"/>
  <c r="BK1297" s="1"/>
  <c r="BL1297" s="1"/>
  <c r="AZ1298" s="1"/>
  <c r="BM1297" l="1"/>
  <c r="BA1298"/>
  <c r="A1017"/>
  <c r="B1018"/>
  <c r="C1018"/>
  <c r="H490"/>
  <c r="F491"/>
  <c r="J491"/>
  <c r="L492"/>
  <c r="J490" l="1"/>
  <c r="L491"/>
  <c r="H489"/>
  <c r="F490"/>
  <c r="BN1297"/>
  <c r="BB1298"/>
  <c r="BC1298" s="1"/>
  <c r="BD1298" s="1"/>
  <c r="BE1298" s="1"/>
  <c r="BF1298" s="1"/>
  <c r="BG1298" s="1"/>
  <c r="BH1298" s="1"/>
  <c r="BI1298" s="1"/>
  <c r="BJ1298" s="1"/>
  <c r="BK1298" s="1"/>
  <c r="BL1298" s="1"/>
  <c r="AZ1299" s="1"/>
  <c r="A1016"/>
  <c r="B1017"/>
  <c r="C1017"/>
  <c r="BM1298" l="1"/>
  <c r="BA1299"/>
  <c r="A1015"/>
  <c r="B1016"/>
  <c r="C1016"/>
  <c r="H488"/>
  <c r="F489"/>
  <c r="J489"/>
  <c r="L490"/>
  <c r="J488" l="1"/>
  <c r="L489"/>
  <c r="H487"/>
  <c r="F488"/>
  <c r="BN1298"/>
  <c r="BB1299"/>
  <c r="BC1299" s="1"/>
  <c r="BD1299" s="1"/>
  <c r="BE1299" s="1"/>
  <c r="BF1299" s="1"/>
  <c r="BG1299" s="1"/>
  <c r="BH1299" s="1"/>
  <c r="BI1299" s="1"/>
  <c r="BJ1299" s="1"/>
  <c r="BK1299" s="1"/>
  <c r="BL1299" s="1"/>
  <c r="AZ1300" s="1"/>
  <c r="A1014"/>
  <c r="B1015"/>
  <c r="C1015"/>
  <c r="BM1299" l="1"/>
  <c r="BA1300"/>
  <c r="A1013"/>
  <c r="B1014"/>
  <c r="C1014"/>
  <c r="H486"/>
  <c r="F487"/>
  <c r="J487"/>
  <c r="L488"/>
  <c r="J486" l="1"/>
  <c r="L487"/>
  <c r="H485"/>
  <c r="F486"/>
  <c r="BN1299"/>
  <c r="BB1300"/>
  <c r="BC1300" s="1"/>
  <c r="BD1300" s="1"/>
  <c r="BE1300" s="1"/>
  <c r="BF1300" s="1"/>
  <c r="BG1300" s="1"/>
  <c r="BH1300" s="1"/>
  <c r="BI1300" s="1"/>
  <c r="BJ1300" s="1"/>
  <c r="BK1300" s="1"/>
  <c r="BL1300" s="1"/>
  <c r="AZ1301" s="1"/>
  <c r="A1012"/>
  <c r="B1013"/>
  <c r="C1013"/>
  <c r="A1011" l="1"/>
  <c r="B1012"/>
  <c r="C1012"/>
  <c r="H484"/>
  <c r="F485"/>
  <c r="J485"/>
  <c r="L486"/>
  <c r="BM1300"/>
  <c r="BA1301"/>
  <c r="J484" l="1"/>
  <c r="L485"/>
  <c r="H483"/>
  <c r="F484"/>
  <c r="BN1300"/>
  <c r="BB1301"/>
  <c r="BC1301" s="1"/>
  <c r="BD1301" s="1"/>
  <c r="BE1301" s="1"/>
  <c r="BF1301" s="1"/>
  <c r="BG1301" s="1"/>
  <c r="BH1301" s="1"/>
  <c r="BI1301" s="1"/>
  <c r="BJ1301" s="1"/>
  <c r="BK1301" s="1"/>
  <c r="BL1301" s="1"/>
  <c r="AZ1302" s="1"/>
  <c r="A1010"/>
  <c r="B1011"/>
  <c r="C1011"/>
  <c r="A1009" l="1"/>
  <c r="B1010"/>
  <c r="C1010"/>
  <c r="H482"/>
  <c r="F483"/>
  <c r="J483"/>
  <c r="L484"/>
  <c r="BM1301"/>
  <c r="BA1302"/>
  <c r="BN1301" l="1"/>
  <c r="BB1302"/>
  <c r="BC1302" s="1"/>
  <c r="BD1302" s="1"/>
  <c r="BE1302" s="1"/>
  <c r="BF1302" s="1"/>
  <c r="BG1302" s="1"/>
  <c r="BH1302" s="1"/>
  <c r="BI1302" s="1"/>
  <c r="BJ1302" s="1"/>
  <c r="BK1302" s="1"/>
  <c r="BL1302" s="1"/>
  <c r="AZ1303" s="1"/>
  <c r="A1008"/>
  <c r="B1009"/>
  <c r="C1009"/>
  <c r="J482"/>
  <c r="L483"/>
  <c r="H481"/>
  <c r="F482"/>
  <c r="A1007" l="1"/>
  <c r="B1008"/>
  <c r="C1008"/>
  <c r="H480"/>
  <c r="F481"/>
  <c r="J481"/>
  <c r="L482"/>
  <c r="BM1302"/>
  <c r="BA1303"/>
  <c r="A1006" l="1"/>
  <c r="B1007"/>
  <c r="C1007"/>
  <c r="BN1302"/>
  <c r="BB1303"/>
  <c r="BC1303" s="1"/>
  <c r="BD1303" s="1"/>
  <c r="BE1303" s="1"/>
  <c r="BF1303" s="1"/>
  <c r="BG1303" s="1"/>
  <c r="BH1303" s="1"/>
  <c r="BI1303" s="1"/>
  <c r="BJ1303" s="1"/>
  <c r="BK1303" s="1"/>
  <c r="BL1303" s="1"/>
  <c r="AZ1304" s="1"/>
  <c r="J480"/>
  <c r="L481"/>
  <c r="H479"/>
  <c r="F480"/>
  <c r="A1005" l="1"/>
  <c r="B1006"/>
  <c r="C1006"/>
  <c r="BM1303"/>
  <c r="BA1304"/>
  <c r="H478"/>
  <c r="F479"/>
  <c r="J479"/>
  <c r="L480"/>
  <c r="A1004" l="1"/>
  <c r="B1005"/>
  <c r="C1005"/>
  <c r="BN1303"/>
  <c r="BB1304"/>
  <c r="BC1304" s="1"/>
  <c r="BD1304" s="1"/>
  <c r="BE1304" s="1"/>
  <c r="BF1304" s="1"/>
  <c r="BG1304" s="1"/>
  <c r="BH1304" s="1"/>
  <c r="BI1304" s="1"/>
  <c r="BJ1304" s="1"/>
  <c r="BK1304" s="1"/>
  <c r="BL1304" s="1"/>
  <c r="AZ1305" s="1"/>
  <c r="J478"/>
  <c r="L479"/>
  <c r="H477"/>
  <c r="F478"/>
  <c r="BM1304" l="1"/>
  <c r="BA1305"/>
  <c r="A1003"/>
  <c r="B1004"/>
  <c r="C1004"/>
  <c r="H476"/>
  <c r="F477"/>
  <c r="J477"/>
  <c r="L478"/>
  <c r="A1002" l="1"/>
  <c r="B1003"/>
  <c r="C1003"/>
  <c r="J476"/>
  <c r="L477"/>
  <c r="H475"/>
  <c r="F476"/>
  <c r="BN1304"/>
  <c r="BB1305"/>
  <c r="BC1305" s="1"/>
  <c r="BD1305" s="1"/>
  <c r="BE1305" s="1"/>
  <c r="BF1305" s="1"/>
  <c r="BG1305" s="1"/>
  <c r="BH1305" s="1"/>
  <c r="BI1305" s="1"/>
  <c r="BJ1305" s="1"/>
  <c r="BK1305" s="1"/>
  <c r="BL1305" s="1"/>
  <c r="AZ1306" s="1"/>
  <c r="BM1305" l="1"/>
  <c r="BA1306"/>
  <c r="A1001"/>
  <c r="B1002"/>
  <c r="C1002"/>
  <c r="H474"/>
  <c r="F475"/>
  <c r="J475"/>
  <c r="L476"/>
  <c r="J474" l="1"/>
  <c r="L475"/>
  <c r="H473"/>
  <c r="F474"/>
  <c r="A1000"/>
  <c r="B1001"/>
  <c r="C1001"/>
  <c r="BN1305"/>
  <c r="BB1306"/>
  <c r="BC1306" s="1"/>
  <c r="BD1306" s="1"/>
  <c r="BE1306" s="1"/>
  <c r="BF1306" s="1"/>
  <c r="BG1306" s="1"/>
  <c r="BH1306" s="1"/>
  <c r="BI1306" s="1"/>
  <c r="BJ1306" s="1"/>
  <c r="BK1306" s="1"/>
  <c r="BL1306" s="1"/>
  <c r="AZ1307" s="1"/>
  <c r="BM1306" l="1"/>
  <c r="BA1307"/>
  <c r="A999"/>
  <c r="B1000"/>
  <c r="C1000"/>
  <c r="H472"/>
  <c r="F473"/>
  <c r="J473"/>
  <c r="L474"/>
  <c r="J472" l="1"/>
  <c r="L473"/>
  <c r="H471"/>
  <c r="F472"/>
  <c r="A998"/>
  <c r="B999"/>
  <c r="C999"/>
  <c r="BN1306"/>
  <c r="BB1307"/>
  <c r="BC1307" s="1"/>
  <c r="BD1307" s="1"/>
  <c r="BE1307" s="1"/>
  <c r="BF1307" s="1"/>
  <c r="BG1307" s="1"/>
  <c r="BH1307" s="1"/>
  <c r="BI1307" s="1"/>
  <c r="BJ1307" s="1"/>
  <c r="BK1307" s="1"/>
  <c r="BL1307" s="1"/>
  <c r="AZ1308" s="1"/>
  <c r="BM1307" l="1"/>
  <c r="BA1308"/>
  <c r="A997"/>
  <c r="B998"/>
  <c r="C998"/>
  <c r="H470"/>
  <c r="F471"/>
  <c r="J471"/>
  <c r="L472"/>
  <c r="A996" l="1"/>
  <c r="B997"/>
  <c r="C997"/>
  <c r="J470"/>
  <c r="L471"/>
  <c r="H469"/>
  <c r="F470"/>
  <c r="BN1307"/>
  <c r="BB1308"/>
  <c r="BC1308" s="1"/>
  <c r="BD1308" s="1"/>
  <c r="BE1308" s="1"/>
  <c r="BF1308" s="1"/>
  <c r="BG1308" s="1"/>
  <c r="BH1308" s="1"/>
  <c r="BI1308" s="1"/>
  <c r="BJ1308" s="1"/>
  <c r="BK1308" s="1"/>
  <c r="BL1308" s="1"/>
  <c r="AZ1309" s="1"/>
  <c r="BM1308" l="1"/>
  <c r="BA1309"/>
  <c r="A995"/>
  <c r="B996"/>
  <c r="C996"/>
  <c r="H468"/>
  <c r="F469"/>
  <c r="J469"/>
  <c r="L470"/>
  <c r="J468" l="1"/>
  <c r="L469"/>
  <c r="H467"/>
  <c r="F468"/>
  <c r="A994"/>
  <c r="B995"/>
  <c r="C995"/>
  <c r="BN1308"/>
  <c r="BB1309"/>
  <c r="BC1309" s="1"/>
  <c r="BD1309" s="1"/>
  <c r="BE1309" s="1"/>
  <c r="BF1309" s="1"/>
  <c r="BG1309" s="1"/>
  <c r="BH1309" s="1"/>
  <c r="BI1309" s="1"/>
  <c r="BJ1309" s="1"/>
  <c r="BK1309" s="1"/>
  <c r="BL1309" s="1"/>
  <c r="AZ1310" s="1"/>
  <c r="BM1309" l="1"/>
  <c r="BA1310"/>
  <c r="A993"/>
  <c r="B994"/>
  <c r="C994"/>
  <c r="H466"/>
  <c r="F467"/>
  <c r="J467"/>
  <c r="L468"/>
  <c r="A992" l="1"/>
  <c r="B993"/>
  <c r="C993"/>
  <c r="J466"/>
  <c r="L467"/>
  <c r="H465"/>
  <c r="F466"/>
  <c r="BN1309"/>
  <c r="BB1310"/>
  <c r="BC1310" s="1"/>
  <c r="BD1310" s="1"/>
  <c r="BE1310" s="1"/>
  <c r="BF1310" s="1"/>
  <c r="BG1310" s="1"/>
  <c r="BH1310" s="1"/>
  <c r="BI1310" s="1"/>
  <c r="BJ1310" s="1"/>
  <c r="BK1310" s="1"/>
  <c r="BL1310" s="1"/>
  <c r="AZ1311" s="1"/>
  <c r="BM1310" l="1"/>
  <c r="BA1311"/>
  <c r="A991"/>
  <c r="B992"/>
  <c r="C992"/>
  <c r="H464"/>
  <c r="F465"/>
  <c r="J465"/>
  <c r="L466"/>
  <c r="H463" l="1"/>
  <c r="F464"/>
  <c r="A990"/>
  <c r="B991"/>
  <c r="C991"/>
  <c r="J464"/>
  <c r="L465"/>
  <c r="BN1310"/>
  <c r="BB1311"/>
  <c r="BC1311" s="1"/>
  <c r="BD1311" s="1"/>
  <c r="BE1311" s="1"/>
  <c r="BF1311" s="1"/>
  <c r="BG1311" s="1"/>
  <c r="BH1311" s="1"/>
  <c r="BI1311" s="1"/>
  <c r="BJ1311" s="1"/>
  <c r="BK1311" s="1"/>
  <c r="BL1311" s="1"/>
  <c r="AZ1312" s="1"/>
  <c r="BM1311" l="1"/>
  <c r="BA1312"/>
  <c r="A989"/>
  <c r="B990"/>
  <c r="C990"/>
  <c r="H462"/>
  <c r="F463"/>
  <c r="J463"/>
  <c r="L464"/>
  <c r="A988" l="1"/>
  <c r="B989"/>
  <c r="C989"/>
  <c r="J462"/>
  <c r="L463"/>
  <c r="H461"/>
  <c r="F462"/>
  <c r="BN1311"/>
  <c r="BB1312"/>
  <c r="BC1312" s="1"/>
  <c r="BD1312" s="1"/>
  <c r="BE1312" s="1"/>
  <c r="BF1312" s="1"/>
  <c r="BG1312" s="1"/>
  <c r="BH1312" s="1"/>
  <c r="BI1312" s="1"/>
  <c r="BJ1312" s="1"/>
  <c r="BK1312" s="1"/>
  <c r="BL1312" s="1"/>
  <c r="AZ1313" s="1"/>
  <c r="BM1312" l="1"/>
  <c r="BA1313"/>
  <c r="A987"/>
  <c r="B988"/>
  <c r="C988"/>
  <c r="H460"/>
  <c r="F461"/>
  <c r="J461"/>
  <c r="L462"/>
  <c r="J460" l="1"/>
  <c r="L461"/>
  <c r="H459"/>
  <c r="F460"/>
  <c r="A986"/>
  <c r="B987"/>
  <c r="C987"/>
  <c r="BN1312"/>
  <c r="BB1313"/>
  <c r="BC1313" s="1"/>
  <c r="BD1313" s="1"/>
  <c r="BE1313" s="1"/>
  <c r="BF1313" s="1"/>
  <c r="BG1313" s="1"/>
  <c r="BH1313" s="1"/>
  <c r="BI1313" s="1"/>
  <c r="BJ1313" s="1"/>
  <c r="BK1313" s="1"/>
  <c r="BL1313" s="1"/>
  <c r="AZ1314" s="1"/>
  <c r="BM1313" l="1"/>
  <c r="BA1314"/>
  <c r="A985"/>
  <c r="B986"/>
  <c r="C986"/>
  <c r="H458"/>
  <c r="F459"/>
  <c r="J459"/>
  <c r="L460"/>
  <c r="J458" l="1"/>
  <c r="L459"/>
  <c r="A984"/>
  <c r="B985"/>
  <c r="C985"/>
  <c r="H457"/>
  <c r="F458"/>
  <c r="BN1313"/>
  <c r="BB1314"/>
  <c r="BC1314" s="1"/>
  <c r="BD1314" s="1"/>
  <c r="BE1314" s="1"/>
  <c r="BF1314" s="1"/>
  <c r="BG1314" s="1"/>
  <c r="BH1314" s="1"/>
  <c r="BI1314" s="1"/>
  <c r="BJ1314" s="1"/>
  <c r="BK1314" s="1"/>
  <c r="BL1314" s="1"/>
  <c r="AZ1315" s="1"/>
  <c r="BM1314" l="1"/>
  <c r="BA1315"/>
  <c r="A983"/>
  <c r="B984"/>
  <c r="C984"/>
  <c r="J457"/>
  <c r="L458"/>
  <c r="H456"/>
  <c r="F457"/>
  <c r="H455" l="1"/>
  <c r="F456"/>
  <c r="J456"/>
  <c r="L457"/>
  <c r="A982"/>
  <c r="B983"/>
  <c r="C983"/>
  <c r="BN1314"/>
  <c r="BB1315"/>
  <c r="BC1315" s="1"/>
  <c r="BD1315" s="1"/>
  <c r="BE1315" s="1"/>
  <c r="BF1315" s="1"/>
  <c r="BG1315" s="1"/>
  <c r="BH1315" s="1"/>
  <c r="BI1315" s="1"/>
  <c r="BJ1315" s="1"/>
  <c r="BK1315" s="1"/>
  <c r="BL1315" s="1"/>
  <c r="AZ1316" s="1"/>
  <c r="BM1315" l="1"/>
  <c r="BA1316"/>
  <c r="A981"/>
  <c r="B982"/>
  <c r="C982"/>
  <c r="J455"/>
  <c r="L456"/>
  <c r="H454"/>
  <c r="F455"/>
  <c r="H453" l="1"/>
  <c r="F454"/>
  <c r="A980"/>
  <c r="B981"/>
  <c r="C981"/>
  <c r="J454"/>
  <c r="L455"/>
  <c r="BN1315"/>
  <c r="BB1316"/>
  <c r="BC1316" s="1"/>
  <c r="BD1316" s="1"/>
  <c r="BE1316" s="1"/>
  <c r="BF1316" s="1"/>
  <c r="BG1316" s="1"/>
  <c r="BH1316" s="1"/>
  <c r="BI1316" s="1"/>
  <c r="BJ1316" s="1"/>
  <c r="BK1316" s="1"/>
  <c r="BL1316" s="1"/>
  <c r="AZ1317" s="1"/>
  <c r="BM1316" l="1"/>
  <c r="BA1317"/>
  <c r="A979"/>
  <c r="B980"/>
  <c r="C980"/>
  <c r="H452"/>
  <c r="F453"/>
  <c r="J453"/>
  <c r="L454"/>
  <c r="A978" l="1"/>
  <c r="B979"/>
  <c r="C979"/>
  <c r="J452"/>
  <c r="L453"/>
  <c r="H451"/>
  <c r="F452"/>
  <c r="BN1316"/>
  <c r="BB1317"/>
  <c r="BC1317" s="1"/>
  <c r="BD1317" s="1"/>
  <c r="BE1317" s="1"/>
  <c r="BF1317" s="1"/>
  <c r="BG1317" s="1"/>
  <c r="BH1317" s="1"/>
  <c r="BI1317" s="1"/>
  <c r="BJ1317" s="1"/>
  <c r="BK1317" s="1"/>
  <c r="BL1317" s="1"/>
  <c r="AZ1318" s="1"/>
  <c r="BM1317" l="1"/>
  <c r="BA1318"/>
  <c r="A977"/>
  <c r="B978"/>
  <c r="C978"/>
  <c r="H450"/>
  <c r="F451"/>
  <c r="J451"/>
  <c r="L452"/>
  <c r="J450" l="1"/>
  <c r="L451"/>
  <c r="A976"/>
  <c r="B977"/>
  <c r="C977"/>
  <c r="H449"/>
  <c r="F450"/>
  <c r="BN1317"/>
  <c r="BB1318"/>
  <c r="BC1318" s="1"/>
  <c r="BD1318" s="1"/>
  <c r="BE1318" s="1"/>
  <c r="BF1318" s="1"/>
  <c r="BG1318" s="1"/>
  <c r="BH1318" s="1"/>
  <c r="BI1318" s="1"/>
  <c r="BJ1318" s="1"/>
  <c r="BK1318" s="1"/>
  <c r="BL1318" s="1"/>
  <c r="AZ1319" s="1"/>
  <c r="BM1318" l="1"/>
  <c r="BA1319"/>
  <c r="A975"/>
  <c r="B976"/>
  <c r="C976"/>
  <c r="J449"/>
  <c r="L450"/>
  <c r="H448"/>
  <c r="F449"/>
  <c r="H447" l="1"/>
  <c r="F448"/>
  <c r="J448"/>
  <c r="L449"/>
  <c r="A974"/>
  <c r="B975"/>
  <c r="C975"/>
  <c r="BN1318"/>
  <c r="BB1319"/>
  <c r="BC1319" s="1"/>
  <c r="BD1319" s="1"/>
  <c r="BE1319" s="1"/>
  <c r="BF1319" s="1"/>
  <c r="BG1319" s="1"/>
  <c r="BH1319" s="1"/>
  <c r="BI1319" s="1"/>
  <c r="BJ1319" s="1"/>
  <c r="BK1319" s="1"/>
  <c r="BL1319" s="1"/>
  <c r="AZ1320" s="1"/>
  <c r="BM1319" l="1"/>
  <c r="BA1320"/>
  <c r="A973"/>
  <c r="B974"/>
  <c r="C974"/>
  <c r="J447"/>
  <c r="L448"/>
  <c r="H446"/>
  <c r="F447"/>
  <c r="H445" l="1"/>
  <c r="F446"/>
  <c r="J446"/>
  <c r="L447"/>
  <c r="A972"/>
  <c r="B973"/>
  <c r="C973"/>
  <c r="BN1319"/>
  <c r="BB1320"/>
  <c r="BC1320" s="1"/>
  <c r="BD1320" s="1"/>
  <c r="BE1320" s="1"/>
  <c r="BF1320" s="1"/>
  <c r="BG1320" s="1"/>
  <c r="BH1320" s="1"/>
  <c r="BI1320" s="1"/>
  <c r="BJ1320" s="1"/>
  <c r="BK1320" s="1"/>
  <c r="BL1320" s="1"/>
  <c r="AZ1321" s="1"/>
  <c r="BM1320" l="1"/>
  <c r="BA1321"/>
  <c r="A971"/>
  <c r="B972"/>
  <c r="C972"/>
  <c r="J445"/>
  <c r="L446"/>
  <c r="H444"/>
  <c r="F445"/>
  <c r="J444" l="1"/>
  <c r="L445"/>
  <c r="A970"/>
  <c r="B971"/>
  <c r="C971"/>
  <c r="H443"/>
  <c r="F444"/>
  <c r="BN1320"/>
  <c r="BB1321"/>
  <c r="BC1321" s="1"/>
  <c r="BD1321" s="1"/>
  <c r="BE1321" s="1"/>
  <c r="BF1321" s="1"/>
  <c r="BG1321" s="1"/>
  <c r="BH1321" s="1"/>
  <c r="BI1321" s="1"/>
  <c r="BJ1321" s="1"/>
  <c r="BK1321" s="1"/>
  <c r="BL1321" s="1"/>
  <c r="AZ1322" s="1"/>
  <c r="BM1321" l="1"/>
  <c r="BA1322"/>
  <c r="A969"/>
  <c r="B970"/>
  <c r="C970"/>
  <c r="J443"/>
  <c r="L444"/>
  <c r="H442"/>
  <c r="F443"/>
  <c r="H441" l="1"/>
  <c r="F442"/>
  <c r="A968"/>
  <c r="B969"/>
  <c r="C969"/>
  <c r="J442"/>
  <c r="L443"/>
  <c r="BN1321"/>
  <c r="BB1322"/>
  <c r="BC1322" s="1"/>
  <c r="BD1322" s="1"/>
  <c r="BE1322" s="1"/>
  <c r="BF1322" s="1"/>
  <c r="BG1322" s="1"/>
  <c r="BH1322" s="1"/>
  <c r="BI1322" s="1"/>
  <c r="BJ1322" s="1"/>
  <c r="BK1322" s="1"/>
  <c r="BL1322" s="1"/>
  <c r="AZ1323" s="1"/>
  <c r="BM1322" l="1"/>
  <c r="BA1323"/>
  <c r="A967"/>
  <c r="B968"/>
  <c r="C968"/>
  <c r="H440"/>
  <c r="F441"/>
  <c r="J441"/>
  <c r="L442"/>
  <c r="J440" l="1"/>
  <c r="L441"/>
  <c r="A966"/>
  <c r="B967"/>
  <c r="C967"/>
  <c r="H439"/>
  <c r="F440"/>
  <c r="BN1322"/>
  <c r="BB1323"/>
  <c r="BC1323" s="1"/>
  <c r="BD1323" s="1"/>
  <c r="BE1323" s="1"/>
  <c r="BF1323" s="1"/>
  <c r="BG1323" s="1"/>
  <c r="BH1323" s="1"/>
  <c r="BI1323" s="1"/>
  <c r="BJ1323" s="1"/>
  <c r="BK1323" s="1"/>
  <c r="BL1323" s="1"/>
  <c r="AZ1324" s="1"/>
  <c r="BM1323" l="1"/>
  <c r="BA1324"/>
  <c r="A965"/>
  <c r="B966"/>
  <c r="C966"/>
  <c r="J439"/>
  <c r="L440"/>
  <c r="H438"/>
  <c r="F439"/>
  <c r="H437" l="1"/>
  <c r="F438"/>
  <c r="A964"/>
  <c r="B965"/>
  <c r="C965"/>
  <c r="J438"/>
  <c r="L439"/>
  <c r="BN1323"/>
  <c r="BB1324"/>
  <c r="BC1324" s="1"/>
  <c r="BD1324" s="1"/>
  <c r="BE1324" s="1"/>
  <c r="BF1324" s="1"/>
  <c r="BG1324" s="1"/>
  <c r="BH1324" s="1"/>
  <c r="BI1324" s="1"/>
  <c r="BJ1324" s="1"/>
  <c r="BK1324" s="1"/>
  <c r="BL1324" s="1"/>
  <c r="AZ1325" s="1"/>
  <c r="BM1324" l="1"/>
  <c r="BA1325"/>
  <c r="A963"/>
  <c r="B964"/>
  <c r="C964"/>
  <c r="H436"/>
  <c r="F437"/>
  <c r="J437"/>
  <c r="L438"/>
  <c r="A962" l="1"/>
  <c r="B963"/>
  <c r="C963"/>
  <c r="J436"/>
  <c r="L437"/>
  <c r="H435"/>
  <c r="F436"/>
  <c r="BN1324"/>
  <c r="BB1325"/>
  <c r="BC1325" s="1"/>
  <c r="BD1325" s="1"/>
  <c r="BE1325" s="1"/>
  <c r="BF1325" s="1"/>
  <c r="BG1325" s="1"/>
  <c r="BH1325" s="1"/>
  <c r="BI1325" s="1"/>
  <c r="BJ1325" s="1"/>
  <c r="BK1325" s="1"/>
  <c r="BL1325" s="1"/>
  <c r="AZ1326" s="1"/>
  <c r="BM1325" l="1"/>
  <c r="BA1326"/>
  <c r="A961"/>
  <c r="B962"/>
  <c r="C962"/>
  <c r="H434"/>
  <c r="F435"/>
  <c r="J435"/>
  <c r="L436"/>
  <c r="H433" l="1"/>
  <c r="F434"/>
  <c r="A960"/>
  <c r="B961"/>
  <c r="C961"/>
  <c r="J434"/>
  <c r="L435"/>
  <c r="BN1325"/>
  <c r="BB1326"/>
  <c r="BC1326" s="1"/>
  <c r="BD1326" s="1"/>
  <c r="BE1326" s="1"/>
  <c r="BF1326" s="1"/>
  <c r="BG1326" s="1"/>
  <c r="BH1326" s="1"/>
  <c r="BI1326" s="1"/>
  <c r="BJ1326" s="1"/>
  <c r="BK1326" s="1"/>
  <c r="BL1326" s="1"/>
  <c r="AZ1327" s="1"/>
  <c r="BM1326" l="1"/>
  <c r="BA1327"/>
  <c r="A959"/>
  <c r="B960"/>
  <c r="C960"/>
  <c r="H432"/>
  <c r="F433"/>
  <c r="J433"/>
  <c r="L434"/>
  <c r="J432" l="1"/>
  <c r="L433"/>
  <c r="A958"/>
  <c r="B959"/>
  <c r="C959"/>
  <c r="H431"/>
  <c r="F432"/>
  <c r="BN1326"/>
  <c r="BB1327"/>
  <c r="BC1327" s="1"/>
  <c r="BD1327" s="1"/>
  <c r="BE1327" s="1"/>
  <c r="BF1327" s="1"/>
  <c r="BG1327" s="1"/>
  <c r="BH1327" s="1"/>
  <c r="BI1327" s="1"/>
  <c r="BJ1327" s="1"/>
  <c r="BK1327" s="1"/>
  <c r="BL1327" s="1"/>
  <c r="AZ1328" s="1"/>
  <c r="BM1327" l="1"/>
  <c r="BA1328"/>
  <c r="A957"/>
  <c r="B958"/>
  <c r="C958"/>
  <c r="J431"/>
  <c r="L432"/>
  <c r="H430"/>
  <c r="F431"/>
  <c r="H429" l="1"/>
  <c r="F430"/>
  <c r="J430"/>
  <c r="L431"/>
  <c r="A956"/>
  <c r="B957"/>
  <c r="C957"/>
  <c r="BN1327"/>
  <c r="BB1328"/>
  <c r="BC1328" s="1"/>
  <c r="BD1328" s="1"/>
  <c r="BE1328" s="1"/>
  <c r="BF1328" s="1"/>
  <c r="BG1328" s="1"/>
  <c r="BH1328" s="1"/>
  <c r="BI1328" s="1"/>
  <c r="BJ1328" s="1"/>
  <c r="BK1328" s="1"/>
  <c r="BL1328" s="1"/>
  <c r="AZ1329" s="1"/>
  <c r="BM1328" l="1"/>
  <c r="BA1329"/>
  <c r="A955"/>
  <c r="B956"/>
  <c r="C956"/>
  <c r="J429"/>
  <c r="L430"/>
  <c r="H428"/>
  <c r="F429"/>
  <c r="H427" l="1"/>
  <c r="F428"/>
  <c r="J428"/>
  <c r="L429"/>
  <c r="A954"/>
  <c r="B955"/>
  <c r="C955"/>
  <c r="BN1328"/>
  <c r="BB1329"/>
  <c r="BC1329" s="1"/>
  <c r="BD1329" s="1"/>
  <c r="BE1329" s="1"/>
  <c r="BF1329" s="1"/>
  <c r="BG1329" s="1"/>
  <c r="BH1329" s="1"/>
  <c r="BI1329" s="1"/>
  <c r="BJ1329" s="1"/>
  <c r="BK1329" s="1"/>
  <c r="BL1329" s="1"/>
  <c r="AZ1330" s="1"/>
  <c r="BM1329" l="1"/>
  <c r="BA1330"/>
  <c r="A953"/>
  <c r="B954"/>
  <c r="C954"/>
  <c r="J427"/>
  <c r="L428"/>
  <c r="H426"/>
  <c r="F427"/>
  <c r="A952" l="1"/>
  <c r="B953"/>
  <c r="C953"/>
  <c r="H425"/>
  <c r="F426"/>
  <c r="J426"/>
  <c r="L427"/>
  <c r="BN1329"/>
  <c r="BB1330"/>
  <c r="BC1330" s="1"/>
  <c r="BD1330" s="1"/>
  <c r="BE1330" s="1"/>
  <c r="BF1330" s="1"/>
  <c r="BG1330" s="1"/>
  <c r="BH1330" s="1"/>
  <c r="BI1330" s="1"/>
  <c r="BJ1330" s="1"/>
  <c r="BK1330" s="1"/>
  <c r="BL1330" s="1"/>
  <c r="AZ1331" s="1"/>
  <c r="BM1330" l="1"/>
  <c r="BA1331"/>
  <c r="A951"/>
  <c r="B952"/>
  <c r="C952"/>
  <c r="J425"/>
  <c r="L426"/>
  <c r="H424"/>
  <c r="F425"/>
  <c r="A950" l="1"/>
  <c r="B951"/>
  <c r="C951"/>
  <c r="H423"/>
  <c r="F424"/>
  <c r="J424"/>
  <c r="L425"/>
  <c r="BN1330"/>
  <c r="BB1331"/>
  <c r="BC1331" s="1"/>
  <c r="BD1331" s="1"/>
  <c r="BE1331" s="1"/>
  <c r="BF1331" s="1"/>
  <c r="BG1331" s="1"/>
  <c r="BH1331" s="1"/>
  <c r="BI1331" s="1"/>
  <c r="BJ1331" s="1"/>
  <c r="BK1331" s="1"/>
  <c r="BL1331" s="1"/>
  <c r="AZ1332" s="1"/>
  <c r="BM1331" l="1"/>
  <c r="BA1332"/>
  <c r="A949"/>
  <c r="B950"/>
  <c r="C950"/>
  <c r="J423"/>
  <c r="L424"/>
  <c r="H422"/>
  <c r="F423"/>
  <c r="H421" l="1"/>
  <c r="F422"/>
  <c r="J422"/>
  <c r="L423"/>
  <c r="A948"/>
  <c r="B949"/>
  <c r="C949"/>
  <c r="BN1331"/>
  <c r="BB1332"/>
  <c r="BC1332" s="1"/>
  <c r="BD1332" s="1"/>
  <c r="BE1332" s="1"/>
  <c r="BF1332" s="1"/>
  <c r="BG1332" s="1"/>
  <c r="BH1332" s="1"/>
  <c r="BI1332" s="1"/>
  <c r="BJ1332" s="1"/>
  <c r="BK1332" s="1"/>
  <c r="BL1332" s="1"/>
  <c r="AZ1333" s="1"/>
  <c r="BM1332" l="1"/>
  <c r="BA1333"/>
  <c r="A947"/>
  <c r="B948"/>
  <c r="C948"/>
  <c r="J421"/>
  <c r="L422"/>
  <c r="H420"/>
  <c r="F421"/>
  <c r="J420" l="1"/>
  <c r="L421"/>
  <c r="A946"/>
  <c r="B947"/>
  <c r="C947"/>
  <c r="H419"/>
  <c r="F420"/>
  <c r="BN1332"/>
  <c r="BB1333"/>
  <c r="BC1333" s="1"/>
  <c r="BD1333" s="1"/>
  <c r="BE1333" s="1"/>
  <c r="BF1333" s="1"/>
  <c r="BG1333" s="1"/>
  <c r="BH1333" s="1"/>
  <c r="BI1333" s="1"/>
  <c r="BJ1333" s="1"/>
  <c r="BK1333" s="1"/>
  <c r="BL1333" s="1"/>
  <c r="AZ1334" s="1"/>
  <c r="BM1333" l="1"/>
  <c r="BA1334"/>
  <c r="A945"/>
  <c r="B946"/>
  <c r="C946"/>
  <c r="J419"/>
  <c r="L420"/>
  <c r="H418"/>
  <c r="F419"/>
  <c r="J418" l="1"/>
  <c r="L419"/>
  <c r="A944"/>
  <c r="B945"/>
  <c r="C945"/>
  <c r="H417"/>
  <c r="F418"/>
  <c r="BN1333"/>
  <c r="BB1334"/>
  <c r="BC1334" s="1"/>
  <c r="BD1334" s="1"/>
  <c r="BE1334" s="1"/>
  <c r="BF1334" s="1"/>
  <c r="BG1334" s="1"/>
  <c r="BH1334" s="1"/>
  <c r="BI1334" s="1"/>
  <c r="BJ1334" s="1"/>
  <c r="BK1334" s="1"/>
  <c r="BL1334" s="1"/>
  <c r="AZ1335" s="1"/>
  <c r="H416" l="1"/>
  <c r="F417"/>
  <c r="BM1334"/>
  <c r="BA1335"/>
  <c r="A943"/>
  <c r="B944"/>
  <c r="C944"/>
  <c r="J417"/>
  <c r="L418"/>
  <c r="A942" l="1"/>
  <c r="B943"/>
  <c r="C943"/>
  <c r="H415"/>
  <c r="F416"/>
  <c r="J416"/>
  <c r="L417"/>
  <c r="BN1334"/>
  <c r="BB1335"/>
  <c r="BC1335" s="1"/>
  <c r="BD1335" s="1"/>
  <c r="BE1335" s="1"/>
  <c r="BF1335" s="1"/>
  <c r="BG1335" s="1"/>
  <c r="BH1335" s="1"/>
  <c r="BI1335" s="1"/>
  <c r="BJ1335" s="1"/>
  <c r="BK1335" s="1"/>
  <c r="BL1335" s="1"/>
  <c r="AZ1336" s="1"/>
  <c r="BM1335" l="1"/>
  <c r="BA1336"/>
  <c r="A941"/>
  <c r="B942"/>
  <c r="C942"/>
  <c r="J415"/>
  <c r="L416"/>
  <c r="H414"/>
  <c r="F415"/>
  <c r="H413" l="1"/>
  <c r="F414"/>
  <c r="A940"/>
  <c r="B941"/>
  <c r="C941"/>
  <c r="J414"/>
  <c r="L415"/>
  <c r="BN1335"/>
  <c r="BB1336"/>
  <c r="BC1336" s="1"/>
  <c r="BD1336" s="1"/>
  <c r="BE1336" s="1"/>
  <c r="BF1336" s="1"/>
  <c r="BG1336" s="1"/>
  <c r="BH1336" s="1"/>
  <c r="BI1336" s="1"/>
  <c r="BJ1336" s="1"/>
  <c r="BK1336" s="1"/>
  <c r="BL1336" s="1"/>
  <c r="AZ1337" s="1"/>
  <c r="BM1336" l="1"/>
  <c r="BA1337"/>
  <c r="A939"/>
  <c r="B940"/>
  <c r="C940"/>
  <c r="H412"/>
  <c r="F413"/>
  <c r="J413"/>
  <c r="L414"/>
  <c r="J412" l="1"/>
  <c r="L413"/>
  <c r="H411"/>
  <c r="F412"/>
  <c r="A938"/>
  <c r="B939"/>
  <c r="C939"/>
  <c r="BN1336"/>
  <c r="BB1337"/>
  <c r="BC1337" s="1"/>
  <c r="BD1337" s="1"/>
  <c r="BE1337" s="1"/>
  <c r="BF1337" s="1"/>
  <c r="BG1337" s="1"/>
  <c r="BH1337" s="1"/>
  <c r="BI1337" s="1"/>
  <c r="BJ1337" s="1"/>
  <c r="BK1337" s="1"/>
  <c r="BL1337" s="1"/>
  <c r="AZ1338" s="1"/>
  <c r="BM1337" l="1"/>
  <c r="BA1338"/>
  <c r="A937"/>
  <c r="B938"/>
  <c r="C938"/>
  <c r="H410"/>
  <c r="F411"/>
  <c r="J411"/>
  <c r="L412"/>
  <c r="J410" l="1"/>
  <c r="L411"/>
  <c r="A936"/>
  <c r="B937"/>
  <c r="C937"/>
  <c r="H409"/>
  <c r="F410"/>
  <c r="BN1337"/>
  <c r="BB1338"/>
  <c r="BC1338" s="1"/>
  <c r="BD1338" s="1"/>
  <c r="BE1338" s="1"/>
  <c r="BF1338" s="1"/>
  <c r="BG1338" s="1"/>
  <c r="BH1338" s="1"/>
  <c r="BI1338" s="1"/>
  <c r="BJ1338" s="1"/>
  <c r="BK1338" s="1"/>
  <c r="BL1338" s="1"/>
  <c r="AZ1339" s="1"/>
  <c r="H408" l="1"/>
  <c r="F409"/>
  <c r="BM1338"/>
  <c r="BA1339"/>
  <c r="A935"/>
  <c r="B936"/>
  <c r="C936"/>
  <c r="J409"/>
  <c r="L410"/>
  <c r="J408" l="1"/>
  <c r="L409"/>
  <c r="A934"/>
  <c r="B935"/>
  <c r="C935"/>
  <c r="H407"/>
  <c r="F408"/>
  <c r="BN1338"/>
  <c r="BB1339"/>
  <c r="BC1339" s="1"/>
  <c r="BD1339" s="1"/>
  <c r="BE1339" s="1"/>
  <c r="BF1339" s="1"/>
  <c r="BG1339" s="1"/>
  <c r="BH1339" s="1"/>
  <c r="BI1339" s="1"/>
  <c r="BJ1339" s="1"/>
  <c r="BK1339" s="1"/>
  <c r="BL1339" s="1"/>
  <c r="AZ1340" s="1"/>
  <c r="H406" l="1"/>
  <c r="F407"/>
  <c r="BM1339"/>
  <c r="BA1340"/>
  <c r="A933"/>
  <c r="B934"/>
  <c r="C934"/>
  <c r="J407"/>
  <c r="L408"/>
  <c r="J406" l="1"/>
  <c r="L407"/>
  <c r="A932"/>
  <c r="B933"/>
  <c r="C933"/>
  <c r="H405"/>
  <c r="F406"/>
  <c r="BN1339"/>
  <c r="BB1340"/>
  <c r="BC1340" s="1"/>
  <c r="BD1340" s="1"/>
  <c r="BE1340" s="1"/>
  <c r="BF1340" s="1"/>
  <c r="BG1340" s="1"/>
  <c r="BH1340" s="1"/>
  <c r="BI1340" s="1"/>
  <c r="BJ1340" s="1"/>
  <c r="BK1340" s="1"/>
  <c r="BL1340" s="1"/>
  <c r="AZ1341" s="1"/>
  <c r="BM1340" l="1"/>
  <c r="BA1341"/>
  <c r="A931"/>
  <c r="B932"/>
  <c r="C932"/>
  <c r="J405"/>
  <c r="L406"/>
  <c r="H404"/>
  <c r="F405"/>
  <c r="H403" l="1"/>
  <c r="F404"/>
  <c r="J404"/>
  <c r="L405"/>
  <c r="A930"/>
  <c r="B931"/>
  <c r="C931"/>
  <c r="BN1340"/>
  <c r="BB1341"/>
  <c r="BC1341" s="1"/>
  <c r="BD1341" s="1"/>
  <c r="BE1341" s="1"/>
  <c r="BF1341" s="1"/>
  <c r="BG1341" s="1"/>
  <c r="BH1341" s="1"/>
  <c r="BI1341" s="1"/>
  <c r="BJ1341" s="1"/>
  <c r="BK1341" s="1"/>
  <c r="BL1341" s="1"/>
  <c r="AZ1342" s="1"/>
  <c r="BM1341" l="1"/>
  <c r="BA1342"/>
  <c r="A929"/>
  <c r="B930"/>
  <c r="C930"/>
  <c r="J403"/>
  <c r="L404"/>
  <c r="H402"/>
  <c r="F403"/>
  <c r="J402" l="1"/>
  <c r="L403"/>
  <c r="A928"/>
  <c r="B929"/>
  <c r="C929"/>
  <c r="H401"/>
  <c r="F402"/>
  <c r="BN1341"/>
  <c r="BB1342"/>
  <c r="BC1342" s="1"/>
  <c r="BD1342" s="1"/>
  <c r="BE1342" s="1"/>
  <c r="BF1342" s="1"/>
  <c r="BG1342" s="1"/>
  <c r="BH1342" s="1"/>
  <c r="BI1342" s="1"/>
  <c r="BJ1342" s="1"/>
  <c r="BK1342" s="1"/>
  <c r="BL1342" s="1"/>
  <c r="AZ1343" s="1"/>
  <c r="BM1342" l="1"/>
  <c r="BA1343"/>
  <c r="A927"/>
  <c r="B928"/>
  <c r="C928"/>
  <c r="J401"/>
  <c r="L402"/>
  <c r="H400"/>
  <c r="F401"/>
  <c r="H399" l="1"/>
  <c r="F400"/>
  <c r="J400"/>
  <c r="L401"/>
  <c r="A926"/>
  <c r="B927"/>
  <c r="C927"/>
  <c r="BN1342"/>
  <c r="BB1343"/>
  <c r="BC1343" s="1"/>
  <c r="BD1343" s="1"/>
  <c r="BE1343" s="1"/>
  <c r="BF1343" s="1"/>
  <c r="BG1343" s="1"/>
  <c r="BH1343" s="1"/>
  <c r="BI1343" s="1"/>
  <c r="BJ1343" s="1"/>
  <c r="BK1343" s="1"/>
  <c r="BL1343" s="1"/>
  <c r="AZ1344" s="1"/>
  <c r="BM1343" l="1"/>
  <c r="BA1344"/>
  <c r="A925"/>
  <c r="B926"/>
  <c r="C926"/>
  <c r="J399"/>
  <c r="L400"/>
  <c r="H398"/>
  <c r="F399"/>
  <c r="A924" l="1"/>
  <c r="B925"/>
  <c r="C925"/>
  <c r="H397"/>
  <c r="F398"/>
  <c r="J398"/>
  <c r="L399"/>
  <c r="BN1343"/>
  <c r="BB1344"/>
  <c r="BC1344" s="1"/>
  <c r="BD1344" s="1"/>
  <c r="BE1344" s="1"/>
  <c r="BF1344" s="1"/>
  <c r="BG1344" s="1"/>
  <c r="BH1344" s="1"/>
  <c r="BI1344" s="1"/>
  <c r="BJ1344" s="1"/>
  <c r="BK1344" s="1"/>
  <c r="BL1344" s="1"/>
  <c r="AZ1345" s="1"/>
  <c r="BA1345" l="1"/>
  <c r="BM1344"/>
  <c r="A923"/>
  <c r="B924"/>
  <c r="C924"/>
  <c r="J397"/>
  <c r="L398"/>
  <c r="H396"/>
  <c r="F397"/>
  <c r="H395" l="1"/>
  <c r="F396"/>
  <c r="A922"/>
  <c r="B923"/>
  <c r="C923"/>
  <c r="BN1344"/>
  <c r="BB1345"/>
  <c r="BC1345" s="1"/>
  <c r="BD1345" s="1"/>
  <c r="BE1345" s="1"/>
  <c r="BF1345" s="1"/>
  <c r="BG1345" s="1"/>
  <c r="BH1345" s="1"/>
  <c r="BI1345" s="1"/>
  <c r="BJ1345" s="1"/>
  <c r="BK1345" s="1"/>
  <c r="BL1345" s="1"/>
  <c r="AZ1346" s="1"/>
  <c r="J396"/>
  <c r="L397"/>
  <c r="BM1345" l="1"/>
  <c r="BA1346"/>
  <c r="A921"/>
  <c r="B922"/>
  <c r="C922"/>
  <c r="H394"/>
  <c r="F395"/>
  <c r="J395"/>
  <c r="L396"/>
  <c r="J394" l="1"/>
  <c r="L395"/>
  <c r="H393"/>
  <c r="F394"/>
  <c r="A920"/>
  <c r="B921"/>
  <c r="C921"/>
  <c r="BN1345"/>
  <c r="BB1346"/>
  <c r="BC1346" s="1"/>
  <c r="BD1346" s="1"/>
  <c r="BE1346" s="1"/>
  <c r="BF1346" s="1"/>
  <c r="BG1346" s="1"/>
  <c r="BH1346" s="1"/>
  <c r="BI1346" s="1"/>
  <c r="BJ1346" s="1"/>
  <c r="BK1346" s="1"/>
  <c r="BL1346" s="1"/>
  <c r="AZ1347" s="1"/>
  <c r="BM1346" l="1"/>
  <c r="BA1347"/>
  <c r="A919"/>
  <c r="B920"/>
  <c r="C920"/>
  <c r="H392"/>
  <c r="F393"/>
  <c r="J393"/>
  <c r="L394"/>
  <c r="A918" l="1"/>
  <c r="B919"/>
  <c r="C919"/>
  <c r="J392"/>
  <c r="L393"/>
  <c r="H391"/>
  <c r="F392"/>
  <c r="BB1347"/>
  <c r="BC1347" s="1"/>
  <c r="BD1347" s="1"/>
  <c r="BE1347" s="1"/>
  <c r="BF1347" s="1"/>
  <c r="BG1347" s="1"/>
  <c r="BH1347" s="1"/>
  <c r="BI1347" s="1"/>
  <c r="BJ1347" s="1"/>
  <c r="BK1347" s="1"/>
  <c r="BL1347" s="1"/>
  <c r="AZ1348" s="1"/>
  <c r="BN1346"/>
  <c r="A917" l="1"/>
  <c r="B918"/>
  <c r="C918"/>
  <c r="BA1348"/>
  <c r="BM1347"/>
  <c r="H390"/>
  <c r="F391"/>
  <c r="J391"/>
  <c r="L392"/>
  <c r="A916" l="1"/>
  <c r="B917"/>
  <c r="C917"/>
  <c r="J390"/>
  <c r="L391"/>
  <c r="H389"/>
  <c r="F390"/>
  <c r="BN1347"/>
  <c r="BB1348"/>
  <c r="BC1348" s="1"/>
  <c r="BD1348" s="1"/>
  <c r="BE1348" s="1"/>
  <c r="BF1348" s="1"/>
  <c r="BG1348" s="1"/>
  <c r="BH1348" s="1"/>
  <c r="BI1348" s="1"/>
  <c r="BJ1348" s="1"/>
  <c r="BK1348" s="1"/>
  <c r="BL1348" s="1"/>
  <c r="AZ1349" s="1"/>
  <c r="A915" l="1"/>
  <c r="B916"/>
  <c r="C916"/>
  <c r="BM1348"/>
  <c r="BA1349"/>
  <c r="H388"/>
  <c r="F389"/>
  <c r="J389"/>
  <c r="L390"/>
  <c r="J388" l="1"/>
  <c r="L389"/>
  <c r="BB1349"/>
  <c r="BC1349" s="1"/>
  <c r="BD1349" s="1"/>
  <c r="BE1349" s="1"/>
  <c r="BF1349" s="1"/>
  <c r="BG1349" s="1"/>
  <c r="BH1349" s="1"/>
  <c r="BI1349" s="1"/>
  <c r="BJ1349" s="1"/>
  <c r="BK1349" s="1"/>
  <c r="BL1349" s="1"/>
  <c r="AZ1350" s="1"/>
  <c r="BN1348"/>
  <c r="A914"/>
  <c r="B915"/>
  <c r="C915"/>
  <c r="H387"/>
  <c r="F388"/>
  <c r="A913" l="1"/>
  <c r="B914"/>
  <c r="C914"/>
  <c r="BA1350"/>
  <c r="BM1349"/>
  <c r="J387"/>
  <c r="L388"/>
  <c r="H386"/>
  <c r="F387"/>
  <c r="A912" l="1"/>
  <c r="B913"/>
  <c r="C913"/>
  <c r="H385"/>
  <c r="F386"/>
  <c r="J386"/>
  <c r="L387"/>
  <c r="BN1349"/>
  <c r="BB1350"/>
  <c r="BC1350" s="1"/>
  <c r="BD1350" s="1"/>
  <c r="BE1350" s="1"/>
  <c r="BF1350" s="1"/>
  <c r="BG1350" s="1"/>
  <c r="BH1350" s="1"/>
  <c r="BI1350" s="1"/>
  <c r="BJ1350" s="1"/>
  <c r="BK1350" s="1"/>
  <c r="BL1350" s="1"/>
  <c r="AZ1351" s="1"/>
  <c r="BM1350" l="1"/>
  <c r="BA1351"/>
  <c r="A911"/>
  <c r="B912"/>
  <c r="C912"/>
  <c r="J385"/>
  <c r="L386"/>
  <c r="H384"/>
  <c r="F385"/>
  <c r="A910" l="1"/>
  <c r="B911"/>
  <c r="C911"/>
  <c r="H383"/>
  <c r="F384"/>
  <c r="J384"/>
  <c r="L385"/>
  <c r="BB1351"/>
  <c r="BC1351" s="1"/>
  <c r="BD1351" s="1"/>
  <c r="BE1351" s="1"/>
  <c r="BF1351" s="1"/>
  <c r="BG1351" s="1"/>
  <c r="BH1351" s="1"/>
  <c r="BI1351" s="1"/>
  <c r="BJ1351" s="1"/>
  <c r="BK1351" s="1"/>
  <c r="BL1351" s="1"/>
  <c r="AZ1352" s="1"/>
  <c r="BN1350"/>
  <c r="J383" l="1"/>
  <c r="L384"/>
  <c r="A909"/>
  <c r="B910"/>
  <c r="C910"/>
  <c r="BA1352"/>
  <c r="BM1351"/>
  <c r="H382"/>
  <c r="F383"/>
  <c r="H381" l="1"/>
  <c r="F382"/>
  <c r="BN1351"/>
  <c r="BB1352"/>
  <c r="BC1352" s="1"/>
  <c r="BD1352" s="1"/>
  <c r="BE1352" s="1"/>
  <c r="BF1352" s="1"/>
  <c r="BG1352" s="1"/>
  <c r="BH1352" s="1"/>
  <c r="BI1352" s="1"/>
  <c r="BJ1352" s="1"/>
  <c r="BK1352" s="1"/>
  <c r="BL1352" s="1"/>
  <c r="A908"/>
  <c r="B909"/>
  <c r="C909"/>
  <c r="J382"/>
  <c r="L383"/>
  <c r="J381" l="1"/>
  <c r="L382"/>
  <c r="A907"/>
  <c r="B908"/>
  <c r="C908"/>
  <c r="H380"/>
  <c r="F381"/>
  <c r="BM1352"/>
  <c r="AZ1353"/>
  <c r="BA1353" s="1"/>
  <c r="A906" l="1"/>
  <c r="B907"/>
  <c r="C907"/>
  <c r="J380"/>
  <c r="L381"/>
  <c r="BB1353"/>
  <c r="BC1353" s="1"/>
  <c r="BD1353" s="1"/>
  <c r="BE1353" s="1"/>
  <c r="BF1353" s="1"/>
  <c r="BG1353" s="1"/>
  <c r="BH1353" s="1"/>
  <c r="BI1353" s="1"/>
  <c r="BJ1353" s="1"/>
  <c r="BK1353" s="1"/>
  <c r="BL1353" s="1"/>
  <c r="AZ1354" s="1"/>
  <c r="BN1352"/>
  <c r="H379"/>
  <c r="F380"/>
  <c r="BA1354" l="1"/>
  <c r="BM1353"/>
  <c r="A905"/>
  <c r="B906"/>
  <c r="C906"/>
  <c r="H378"/>
  <c r="F379"/>
  <c r="J379"/>
  <c r="L380"/>
  <c r="H377" l="1"/>
  <c r="F378"/>
  <c r="A904"/>
  <c r="B905"/>
  <c r="C905"/>
  <c r="BN1353"/>
  <c r="BB1354"/>
  <c r="BC1354" s="1"/>
  <c r="BD1354" s="1"/>
  <c r="BE1354" s="1"/>
  <c r="BF1354" s="1"/>
  <c r="BG1354" s="1"/>
  <c r="BH1354" s="1"/>
  <c r="BI1354" s="1"/>
  <c r="BJ1354" s="1"/>
  <c r="BK1354" s="1"/>
  <c r="BL1354" s="1"/>
  <c r="AZ1355" s="1"/>
  <c r="J378"/>
  <c r="L379"/>
  <c r="J377" l="1"/>
  <c r="L378"/>
  <c r="BM1354"/>
  <c r="BA1355"/>
  <c r="A903"/>
  <c r="B904"/>
  <c r="C904"/>
  <c r="H376"/>
  <c r="F377"/>
  <c r="H375" l="1"/>
  <c r="F376"/>
  <c r="A902"/>
  <c r="B903"/>
  <c r="C903"/>
  <c r="J376"/>
  <c r="L377"/>
  <c r="BB1355"/>
  <c r="BC1355" s="1"/>
  <c r="BD1355" s="1"/>
  <c r="BE1355" s="1"/>
  <c r="BF1355" s="1"/>
  <c r="BG1355" s="1"/>
  <c r="BH1355" s="1"/>
  <c r="BI1355" s="1"/>
  <c r="BJ1355" s="1"/>
  <c r="BK1355" s="1"/>
  <c r="BL1355" s="1"/>
  <c r="AZ1356" s="1"/>
  <c r="BN1354"/>
  <c r="BM1355" l="1"/>
  <c r="BA1356"/>
  <c r="J375"/>
  <c r="L376"/>
  <c r="A901"/>
  <c r="B902"/>
  <c r="C902"/>
  <c r="H374"/>
  <c r="F375"/>
  <c r="H373" l="1"/>
  <c r="F374"/>
  <c r="A900"/>
  <c r="B901"/>
  <c r="C901"/>
  <c r="J374"/>
  <c r="L375"/>
  <c r="BN1355"/>
  <c r="BB1356"/>
  <c r="BC1356" s="1"/>
  <c r="BD1356" s="1"/>
  <c r="BE1356" s="1"/>
  <c r="BF1356" s="1"/>
  <c r="BG1356" s="1"/>
  <c r="BH1356" s="1"/>
  <c r="BI1356" s="1"/>
  <c r="BJ1356" s="1"/>
  <c r="BK1356" s="1"/>
  <c r="BL1356" s="1"/>
  <c r="AZ1357" s="1"/>
  <c r="BM1356" l="1"/>
  <c r="BA1357"/>
  <c r="A899"/>
  <c r="B900"/>
  <c r="C900"/>
  <c r="H372"/>
  <c r="F373"/>
  <c r="J373"/>
  <c r="L374"/>
  <c r="H371" l="1"/>
  <c r="F372"/>
  <c r="A898"/>
  <c r="B899"/>
  <c r="C899"/>
  <c r="J372"/>
  <c r="L373"/>
  <c r="BN1356"/>
  <c r="BB1357"/>
  <c r="BC1357" s="1"/>
  <c r="BD1357" s="1"/>
  <c r="BE1357" s="1"/>
  <c r="BF1357" s="1"/>
  <c r="BG1357" s="1"/>
  <c r="BH1357" s="1"/>
  <c r="BI1357" s="1"/>
  <c r="BJ1357" s="1"/>
  <c r="BK1357" s="1"/>
  <c r="BL1357" s="1"/>
  <c r="AZ1358" s="1"/>
  <c r="BM1357" l="1"/>
  <c r="BA1358"/>
  <c r="A897"/>
  <c r="B898"/>
  <c r="C898"/>
  <c r="H370"/>
  <c r="F371"/>
  <c r="J371"/>
  <c r="L372"/>
  <c r="J370" l="1"/>
  <c r="L371"/>
  <c r="A896"/>
  <c r="B897"/>
  <c r="C897"/>
  <c r="H369"/>
  <c r="F370"/>
  <c r="BN1357"/>
  <c r="BB1358"/>
  <c r="BC1358" s="1"/>
  <c r="BD1358" s="1"/>
  <c r="BE1358" s="1"/>
  <c r="BF1358" s="1"/>
  <c r="BG1358" s="1"/>
  <c r="BH1358" s="1"/>
  <c r="BI1358" s="1"/>
  <c r="BJ1358" s="1"/>
  <c r="BK1358" s="1"/>
  <c r="BL1358" s="1"/>
  <c r="AZ1359" s="1"/>
  <c r="H368" l="1"/>
  <c r="F369"/>
  <c r="BM1358"/>
  <c r="BA1359"/>
  <c r="A895"/>
  <c r="B896"/>
  <c r="C896"/>
  <c r="J369"/>
  <c r="L370"/>
  <c r="J368" l="1"/>
  <c r="L369"/>
  <c r="A894"/>
  <c r="B895"/>
  <c r="C895"/>
  <c r="H367"/>
  <c r="F368"/>
  <c r="BN1358"/>
  <c r="BB1359"/>
  <c r="BC1359" s="1"/>
  <c r="BD1359" s="1"/>
  <c r="BE1359" s="1"/>
  <c r="BF1359" s="1"/>
  <c r="BG1359" s="1"/>
  <c r="BH1359" s="1"/>
  <c r="BI1359" s="1"/>
  <c r="BJ1359" s="1"/>
  <c r="BK1359" s="1"/>
  <c r="BL1359" s="1"/>
  <c r="AZ1360" s="1"/>
  <c r="H366" l="1"/>
  <c r="F367"/>
  <c r="BM1359"/>
  <c r="BA1360"/>
  <c r="A893"/>
  <c r="B894"/>
  <c r="C894"/>
  <c r="J367"/>
  <c r="L368"/>
  <c r="J366" l="1"/>
  <c r="L367"/>
  <c r="A892"/>
  <c r="B893"/>
  <c r="C893"/>
  <c r="H365"/>
  <c r="F366"/>
  <c r="BN1359"/>
  <c r="BB1360"/>
  <c r="BC1360" s="1"/>
  <c r="BD1360" s="1"/>
  <c r="BE1360" s="1"/>
  <c r="BF1360" s="1"/>
  <c r="BG1360" s="1"/>
  <c r="BH1360" s="1"/>
  <c r="BI1360" s="1"/>
  <c r="BJ1360" s="1"/>
  <c r="BK1360" s="1"/>
  <c r="BL1360" s="1"/>
  <c r="AZ1361" s="1"/>
  <c r="A891" l="1"/>
  <c r="B892"/>
  <c r="C892"/>
  <c r="J365"/>
  <c r="L366"/>
  <c r="BM1360"/>
  <c r="BA1361"/>
  <c r="H364"/>
  <c r="F365"/>
  <c r="H363" l="1"/>
  <c r="F364"/>
  <c r="J364"/>
  <c r="L365"/>
  <c r="BN1360"/>
  <c r="BB1361"/>
  <c r="BC1361" s="1"/>
  <c r="BD1361" s="1"/>
  <c r="BE1361" s="1"/>
  <c r="BF1361" s="1"/>
  <c r="BG1361" s="1"/>
  <c r="BH1361" s="1"/>
  <c r="BI1361" s="1"/>
  <c r="BJ1361" s="1"/>
  <c r="BK1361" s="1"/>
  <c r="BL1361" s="1"/>
  <c r="AZ1362" s="1"/>
  <c r="A890"/>
  <c r="B891"/>
  <c r="C891"/>
  <c r="A889" l="1"/>
  <c r="B890"/>
  <c r="C890"/>
  <c r="J363"/>
  <c r="L364"/>
  <c r="H362"/>
  <c r="F363"/>
  <c r="BA1362"/>
  <c r="BM1361"/>
  <c r="A888" l="1"/>
  <c r="B889"/>
  <c r="C889"/>
  <c r="BN1361"/>
  <c r="BB1362"/>
  <c r="BC1362" s="1"/>
  <c r="BD1362" s="1"/>
  <c r="BE1362" s="1"/>
  <c r="BF1362" s="1"/>
  <c r="BG1362" s="1"/>
  <c r="BH1362" s="1"/>
  <c r="BI1362" s="1"/>
  <c r="BJ1362" s="1"/>
  <c r="BK1362" s="1"/>
  <c r="BL1362" s="1"/>
  <c r="AZ1363" s="1"/>
  <c r="H361"/>
  <c r="F362"/>
  <c r="J362"/>
  <c r="L363"/>
  <c r="BM1362" l="1"/>
  <c r="BA1363"/>
  <c r="A887"/>
  <c r="B888"/>
  <c r="C888"/>
  <c r="J361"/>
  <c r="L362"/>
  <c r="H360"/>
  <c r="F361"/>
  <c r="H359" l="1"/>
  <c r="F360"/>
  <c r="J360"/>
  <c r="L361"/>
  <c r="A886"/>
  <c r="B887"/>
  <c r="C887"/>
  <c r="BB1363"/>
  <c r="BC1363" s="1"/>
  <c r="BD1363" s="1"/>
  <c r="BE1363" s="1"/>
  <c r="BF1363" s="1"/>
  <c r="BG1363" s="1"/>
  <c r="BH1363" s="1"/>
  <c r="BI1363" s="1"/>
  <c r="BJ1363" s="1"/>
  <c r="BK1363" s="1"/>
  <c r="BL1363" s="1"/>
  <c r="AZ1364" s="1"/>
  <c r="BN1362"/>
  <c r="BA1364" l="1"/>
  <c r="BM1363"/>
  <c r="A885"/>
  <c r="B886"/>
  <c r="C886"/>
  <c r="J359"/>
  <c r="L360"/>
  <c r="H358"/>
  <c r="F359"/>
  <c r="H357" l="1"/>
  <c r="F358"/>
  <c r="J358"/>
  <c r="L359"/>
  <c r="A884"/>
  <c r="B885"/>
  <c r="C885"/>
  <c r="BN1363"/>
  <c r="BB1364"/>
  <c r="BC1364" s="1"/>
  <c r="BD1364" s="1"/>
  <c r="BE1364" s="1"/>
  <c r="BF1364" s="1"/>
  <c r="BG1364" s="1"/>
  <c r="BH1364" s="1"/>
  <c r="BI1364" s="1"/>
  <c r="BJ1364" s="1"/>
  <c r="BK1364" s="1"/>
  <c r="BL1364" s="1"/>
  <c r="AZ1365" s="1"/>
  <c r="BM1364" l="1"/>
  <c r="BA1365"/>
  <c r="A883"/>
  <c r="B884"/>
  <c r="C884"/>
  <c r="J357"/>
  <c r="L358"/>
  <c r="H356"/>
  <c r="F357"/>
  <c r="H355" l="1"/>
  <c r="F356"/>
  <c r="A882"/>
  <c r="B883"/>
  <c r="C883"/>
  <c r="J356"/>
  <c r="L357"/>
  <c r="BB1365"/>
  <c r="BC1365" s="1"/>
  <c r="BD1365" s="1"/>
  <c r="BE1365" s="1"/>
  <c r="BF1365" s="1"/>
  <c r="BG1365" s="1"/>
  <c r="BH1365" s="1"/>
  <c r="BI1365" s="1"/>
  <c r="BJ1365" s="1"/>
  <c r="BK1365" s="1"/>
  <c r="BL1365" s="1"/>
  <c r="AZ1366" s="1"/>
  <c r="BN1364"/>
  <c r="BM1365" l="1"/>
  <c r="BA1366"/>
  <c r="J355"/>
  <c r="L356"/>
  <c r="A881"/>
  <c r="B882"/>
  <c r="C882"/>
  <c r="H354"/>
  <c r="F355"/>
  <c r="H353" l="1"/>
  <c r="F354"/>
  <c r="A880"/>
  <c r="B881"/>
  <c r="C881"/>
  <c r="J354"/>
  <c r="L355"/>
  <c r="BN1365"/>
  <c r="BB1366"/>
  <c r="BC1366" s="1"/>
  <c r="BD1366" s="1"/>
  <c r="BE1366" s="1"/>
  <c r="BF1366" s="1"/>
  <c r="BG1366" s="1"/>
  <c r="BH1366" s="1"/>
  <c r="BI1366" s="1"/>
  <c r="BJ1366" s="1"/>
  <c r="BK1366" s="1"/>
  <c r="BL1366" s="1"/>
  <c r="AZ1367" s="1"/>
  <c r="BA1367" l="1"/>
  <c r="BM1366"/>
  <c r="A879"/>
  <c r="B880"/>
  <c r="C880"/>
  <c r="H352"/>
  <c r="F353"/>
  <c r="J353"/>
  <c r="L354"/>
  <c r="J352" l="1"/>
  <c r="L353"/>
  <c r="H351"/>
  <c r="F352"/>
  <c r="A878"/>
  <c r="B879"/>
  <c r="C879"/>
  <c r="BN1366"/>
  <c r="BB1367"/>
  <c r="BC1367" s="1"/>
  <c r="BD1367" s="1"/>
  <c r="BE1367" s="1"/>
  <c r="BF1367" s="1"/>
  <c r="BG1367" s="1"/>
  <c r="BH1367" s="1"/>
  <c r="BI1367" s="1"/>
  <c r="BJ1367" s="1"/>
  <c r="BK1367" s="1"/>
  <c r="BL1367" s="1"/>
  <c r="AZ1368" s="1"/>
  <c r="BM1367" l="1"/>
  <c r="BA1368"/>
  <c r="A877"/>
  <c r="B878"/>
  <c r="C878"/>
  <c r="H350"/>
  <c r="F351"/>
  <c r="J351"/>
  <c r="L352"/>
  <c r="J350" l="1"/>
  <c r="L351"/>
  <c r="A876"/>
  <c r="B877"/>
  <c r="C877"/>
  <c r="H349"/>
  <c r="F350"/>
  <c r="BB1368"/>
  <c r="BC1368" s="1"/>
  <c r="BD1368" s="1"/>
  <c r="BE1368" s="1"/>
  <c r="BF1368" s="1"/>
  <c r="BG1368" s="1"/>
  <c r="BH1368" s="1"/>
  <c r="BI1368" s="1"/>
  <c r="BJ1368" s="1"/>
  <c r="BK1368" s="1"/>
  <c r="BL1368" s="1"/>
  <c r="AZ1369" s="1"/>
  <c r="BN1367"/>
  <c r="BA1369" l="1"/>
  <c r="BM1368"/>
  <c r="H348"/>
  <c r="F349"/>
  <c r="A875"/>
  <c r="B876"/>
  <c r="C876"/>
  <c r="J349"/>
  <c r="L350"/>
  <c r="J348" l="1"/>
  <c r="L349"/>
  <c r="A874"/>
  <c r="B875"/>
  <c r="C875"/>
  <c r="H347"/>
  <c r="F348"/>
  <c r="BN1368"/>
  <c r="BB1369"/>
  <c r="BC1369" s="1"/>
  <c r="BD1369" s="1"/>
  <c r="BE1369" s="1"/>
  <c r="BF1369" s="1"/>
  <c r="BG1369" s="1"/>
  <c r="BH1369" s="1"/>
  <c r="BI1369" s="1"/>
  <c r="BJ1369" s="1"/>
  <c r="BK1369" s="1"/>
  <c r="BL1369" s="1"/>
  <c r="AZ1370" s="1"/>
  <c r="BM1369" l="1"/>
  <c r="BA1370"/>
  <c r="A873"/>
  <c r="B874"/>
  <c r="C874"/>
  <c r="J347"/>
  <c r="L348"/>
  <c r="H346"/>
  <c r="F347"/>
  <c r="J346" l="1"/>
  <c r="L347"/>
  <c r="A872"/>
  <c r="B873"/>
  <c r="C873"/>
  <c r="H345"/>
  <c r="F346"/>
  <c r="BB1370"/>
  <c r="BC1370" s="1"/>
  <c r="BD1370" s="1"/>
  <c r="BE1370" s="1"/>
  <c r="BF1370" s="1"/>
  <c r="BG1370" s="1"/>
  <c r="BH1370" s="1"/>
  <c r="BI1370" s="1"/>
  <c r="BJ1370" s="1"/>
  <c r="BK1370" s="1"/>
  <c r="BL1370" s="1"/>
  <c r="AZ1371" s="1"/>
  <c r="BN1369"/>
  <c r="BA1371" l="1"/>
  <c r="BM1370"/>
  <c r="H344"/>
  <c r="F345"/>
  <c r="A871"/>
  <c r="B872"/>
  <c r="C872"/>
  <c r="J345"/>
  <c r="L346"/>
  <c r="J344" l="1"/>
  <c r="L345"/>
  <c r="A870"/>
  <c r="B871"/>
  <c r="C871"/>
  <c r="H343"/>
  <c r="F344"/>
  <c r="BN1370"/>
  <c r="BB1371"/>
  <c r="BC1371" s="1"/>
  <c r="BD1371" s="1"/>
  <c r="BE1371" s="1"/>
  <c r="BF1371" s="1"/>
  <c r="BG1371" s="1"/>
  <c r="BH1371" s="1"/>
  <c r="BI1371" s="1"/>
  <c r="BJ1371" s="1"/>
  <c r="BK1371" s="1"/>
  <c r="BL1371" s="1"/>
  <c r="AZ1372" s="1"/>
  <c r="BM1371" l="1"/>
  <c r="BA1372"/>
  <c r="A869"/>
  <c r="B870"/>
  <c r="C870"/>
  <c r="J343"/>
  <c r="L344"/>
  <c r="H342"/>
  <c r="F343"/>
  <c r="H341" l="1"/>
  <c r="F342"/>
  <c r="J342"/>
  <c r="L343"/>
  <c r="A868"/>
  <c r="B869"/>
  <c r="C869"/>
  <c r="BB1372"/>
  <c r="BC1372" s="1"/>
  <c r="BD1372" s="1"/>
  <c r="BE1372" s="1"/>
  <c r="BF1372" s="1"/>
  <c r="BG1372" s="1"/>
  <c r="BH1372" s="1"/>
  <c r="BI1372" s="1"/>
  <c r="BJ1372" s="1"/>
  <c r="BK1372" s="1"/>
  <c r="BL1372" s="1"/>
  <c r="AZ1373" s="1"/>
  <c r="BN1371"/>
  <c r="BM1372" l="1"/>
  <c r="BA1373"/>
  <c r="A867"/>
  <c r="B868"/>
  <c r="C868"/>
  <c r="J341"/>
  <c r="L342"/>
  <c r="H340"/>
  <c r="F341"/>
  <c r="J340" l="1"/>
  <c r="L341"/>
  <c r="A866"/>
  <c r="B867"/>
  <c r="C867"/>
  <c r="H339"/>
  <c r="F340"/>
  <c r="BN1372"/>
  <c r="BB1373"/>
  <c r="BC1373" s="1"/>
  <c r="BD1373" s="1"/>
  <c r="BE1373" s="1"/>
  <c r="BF1373" s="1"/>
  <c r="BG1373" s="1"/>
  <c r="BH1373" s="1"/>
  <c r="BI1373" s="1"/>
  <c r="BJ1373" s="1"/>
  <c r="BK1373" s="1"/>
  <c r="BL1373" s="1"/>
  <c r="AZ1374" s="1"/>
  <c r="H338" l="1"/>
  <c r="F339"/>
  <c r="BA1374"/>
  <c r="BM1373"/>
  <c r="A865"/>
  <c r="B866"/>
  <c r="C866"/>
  <c r="J339"/>
  <c r="L340"/>
  <c r="J338" l="1"/>
  <c r="L339"/>
  <c r="A864"/>
  <c r="B865"/>
  <c r="C865"/>
  <c r="BN1373"/>
  <c r="BB1374"/>
  <c r="BC1374" s="1"/>
  <c r="BD1374" s="1"/>
  <c r="BE1374" s="1"/>
  <c r="BF1374" s="1"/>
  <c r="BG1374" s="1"/>
  <c r="BH1374" s="1"/>
  <c r="BI1374" s="1"/>
  <c r="BJ1374" s="1"/>
  <c r="BK1374" s="1"/>
  <c r="BL1374" s="1"/>
  <c r="AZ1375" s="1"/>
  <c r="H337"/>
  <c r="F338"/>
  <c r="BM1374" l="1"/>
  <c r="BA1375"/>
  <c r="A863"/>
  <c r="B864"/>
  <c r="C864"/>
  <c r="J337"/>
  <c r="L338"/>
  <c r="H336"/>
  <c r="F337"/>
  <c r="H335" l="1"/>
  <c r="F336"/>
  <c r="J336"/>
  <c r="L337"/>
  <c r="A862"/>
  <c r="B863"/>
  <c r="C863"/>
  <c r="BB1375"/>
  <c r="BC1375" s="1"/>
  <c r="BD1375" s="1"/>
  <c r="BE1375" s="1"/>
  <c r="BF1375" s="1"/>
  <c r="BG1375" s="1"/>
  <c r="BH1375" s="1"/>
  <c r="BI1375" s="1"/>
  <c r="BJ1375" s="1"/>
  <c r="BK1375" s="1"/>
  <c r="BL1375" s="1"/>
  <c r="AZ1376" s="1"/>
  <c r="BN1374"/>
  <c r="BA1376" l="1"/>
  <c r="BM1375"/>
  <c r="A861"/>
  <c r="B862"/>
  <c r="C862"/>
  <c r="J335"/>
  <c r="L336"/>
  <c r="H334"/>
  <c r="F335"/>
  <c r="H333" l="1"/>
  <c r="F334"/>
  <c r="J334"/>
  <c r="L335"/>
  <c r="A860"/>
  <c r="B861"/>
  <c r="C861"/>
  <c r="BN1375"/>
  <c r="BB1376"/>
  <c r="BC1376" s="1"/>
  <c r="BD1376" s="1"/>
  <c r="BE1376" s="1"/>
  <c r="BF1376" s="1"/>
  <c r="BG1376" s="1"/>
  <c r="BH1376" s="1"/>
  <c r="BI1376" s="1"/>
  <c r="BJ1376" s="1"/>
  <c r="BK1376" s="1"/>
  <c r="BL1376" s="1"/>
  <c r="AZ1377" s="1"/>
  <c r="BM1376" l="1"/>
  <c r="BA1377"/>
  <c r="A859"/>
  <c r="B860"/>
  <c r="C860"/>
  <c r="J333"/>
  <c r="L334"/>
  <c r="H332"/>
  <c r="F333"/>
  <c r="A858" l="1"/>
  <c r="B859"/>
  <c r="C859"/>
  <c r="H331"/>
  <c r="F332"/>
  <c r="J332"/>
  <c r="L333"/>
  <c r="BB1377"/>
  <c r="BC1377" s="1"/>
  <c r="BD1377" s="1"/>
  <c r="BE1377" s="1"/>
  <c r="BF1377" s="1"/>
  <c r="BG1377" s="1"/>
  <c r="BH1377" s="1"/>
  <c r="BI1377" s="1"/>
  <c r="BJ1377" s="1"/>
  <c r="BK1377" s="1"/>
  <c r="BL1377" s="1"/>
  <c r="AZ1378" s="1"/>
  <c r="BN1376"/>
  <c r="BA1378" l="1"/>
  <c r="BM1377"/>
  <c r="H330"/>
  <c r="F331"/>
  <c r="A857"/>
  <c r="B858"/>
  <c r="C858"/>
  <c r="J331"/>
  <c r="L332"/>
  <c r="J330" l="1"/>
  <c r="L331"/>
  <c r="A856"/>
  <c r="B857"/>
  <c r="C857"/>
  <c r="H329"/>
  <c r="F330"/>
  <c r="BN1377"/>
  <c r="BB1378"/>
  <c r="BC1378" s="1"/>
  <c r="BD1378" s="1"/>
  <c r="BE1378" s="1"/>
  <c r="BF1378" s="1"/>
  <c r="BG1378" s="1"/>
  <c r="BH1378" s="1"/>
  <c r="BI1378" s="1"/>
  <c r="BJ1378" s="1"/>
  <c r="BK1378" s="1"/>
  <c r="BL1378" s="1"/>
  <c r="AZ1379" s="1"/>
  <c r="H328" l="1"/>
  <c r="F329"/>
  <c r="BM1378"/>
  <c r="BA1379"/>
  <c r="A855"/>
  <c r="B856"/>
  <c r="C856"/>
  <c r="J329"/>
  <c r="L330"/>
  <c r="J328" l="1"/>
  <c r="L329"/>
  <c r="A854"/>
  <c r="B855"/>
  <c r="C855"/>
  <c r="H327"/>
  <c r="F328"/>
  <c r="BN1378"/>
  <c r="BB1379"/>
  <c r="BC1379" s="1"/>
  <c r="BD1379" s="1"/>
  <c r="BE1379" s="1"/>
  <c r="BF1379" s="1"/>
  <c r="BG1379" s="1"/>
  <c r="BH1379" s="1"/>
  <c r="BI1379" s="1"/>
  <c r="BJ1379" s="1"/>
  <c r="BK1379" s="1"/>
  <c r="BL1379" s="1"/>
  <c r="AZ1380" s="1"/>
  <c r="H326" l="1"/>
  <c r="F327"/>
  <c r="BM1379"/>
  <c r="BA1380"/>
  <c r="A853"/>
  <c r="B854"/>
  <c r="C854"/>
  <c r="J327"/>
  <c r="L328"/>
  <c r="A852" l="1"/>
  <c r="B853"/>
  <c r="C853"/>
  <c r="H325"/>
  <c r="F326"/>
  <c r="J326"/>
  <c r="L327"/>
  <c r="BB1380"/>
  <c r="BC1380" s="1"/>
  <c r="BD1380" s="1"/>
  <c r="BE1380" s="1"/>
  <c r="BF1380" s="1"/>
  <c r="BG1380" s="1"/>
  <c r="BH1380" s="1"/>
  <c r="BI1380" s="1"/>
  <c r="BJ1380" s="1"/>
  <c r="BK1380" s="1"/>
  <c r="BL1380" s="1"/>
  <c r="AZ1381" s="1"/>
  <c r="BN1379"/>
  <c r="BM1380" l="1"/>
  <c r="BA1381"/>
  <c r="A851"/>
  <c r="B852"/>
  <c r="C852"/>
  <c r="J325"/>
  <c r="L326"/>
  <c r="H324"/>
  <c r="F325"/>
  <c r="H323" l="1"/>
  <c r="F324"/>
  <c r="A850"/>
  <c r="B851"/>
  <c r="C851"/>
  <c r="J324"/>
  <c r="L325"/>
  <c r="BN1380"/>
  <c r="BB1381"/>
  <c r="BC1381" s="1"/>
  <c r="BD1381" s="1"/>
  <c r="BE1381" s="1"/>
  <c r="BF1381" s="1"/>
  <c r="BG1381" s="1"/>
  <c r="BH1381" s="1"/>
  <c r="BI1381" s="1"/>
  <c r="BJ1381" s="1"/>
  <c r="BK1381" s="1"/>
  <c r="BL1381" s="1"/>
  <c r="AZ1382" s="1"/>
  <c r="BA1382" l="1"/>
  <c r="BM1381"/>
  <c r="A849"/>
  <c r="B850"/>
  <c r="C850"/>
  <c r="H322"/>
  <c r="F323"/>
  <c r="J323"/>
  <c r="L324"/>
  <c r="H321" l="1"/>
  <c r="F322"/>
  <c r="A848"/>
  <c r="B849"/>
  <c r="C849"/>
  <c r="BN1381"/>
  <c r="BB1382"/>
  <c r="BC1382" s="1"/>
  <c r="BD1382" s="1"/>
  <c r="BE1382" s="1"/>
  <c r="BF1382" s="1"/>
  <c r="BG1382" s="1"/>
  <c r="BH1382" s="1"/>
  <c r="BI1382" s="1"/>
  <c r="BJ1382" s="1"/>
  <c r="BK1382" s="1"/>
  <c r="BL1382" s="1"/>
  <c r="AZ1383" s="1"/>
  <c r="J322"/>
  <c r="L323"/>
  <c r="BM1382" l="1"/>
  <c r="BA1383"/>
  <c r="A847"/>
  <c r="B848"/>
  <c r="C848"/>
  <c r="H320"/>
  <c r="F321"/>
  <c r="J321"/>
  <c r="L322"/>
  <c r="J320" l="1"/>
  <c r="L321"/>
  <c r="A846"/>
  <c r="B847"/>
  <c r="C847"/>
  <c r="H319"/>
  <c r="F320"/>
  <c r="BN1382"/>
  <c r="BB1383"/>
  <c r="BC1383" s="1"/>
  <c r="BD1383" s="1"/>
  <c r="BE1383" s="1"/>
  <c r="BF1383" s="1"/>
  <c r="BG1383" s="1"/>
  <c r="BH1383" s="1"/>
  <c r="BI1383" s="1"/>
  <c r="BJ1383" s="1"/>
  <c r="BK1383" s="1"/>
  <c r="BL1383" s="1"/>
  <c r="AZ1384" s="1"/>
  <c r="BM1383" l="1"/>
  <c r="BA1384"/>
  <c r="A845"/>
  <c r="B846"/>
  <c r="C846"/>
  <c r="J319"/>
  <c r="L320"/>
  <c r="H318"/>
  <c r="F319"/>
  <c r="H317" l="1"/>
  <c r="F318"/>
  <c r="J318"/>
  <c r="L319"/>
  <c r="A844"/>
  <c r="B845"/>
  <c r="C845"/>
  <c r="BN1383"/>
  <c r="BB1384"/>
  <c r="BC1384" s="1"/>
  <c r="BD1384" s="1"/>
  <c r="BE1384" s="1"/>
  <c r="BF1384" s="1"/>
  <c r="BG1384" s="1"/>
  <c r="BH1384" s="1"/>
  <c r="BI1384" s="1"/>
  <c r="BJ1384" s="1"/>
  <c r="BK1384" s="1"/>
  <c r="BL1384" s="1"/>
  <c r="AZ1385" s="1"/>
  <c r="BM1384" l="1"/>
  <c r="BA1385"/>
  <c r="A843"/>
  <c r="B844"/>
  <c r="C844"/>
  <c r="J317"/>
  <c r="L318"/>
  <c r="H316"/>
  <c r="F317"/>
  <c r="J316" l="1"/>
  <c r="L317"/>
  <c r="A842"/>
  <c r="B843"/>
  <c r="C843"/>
  <c r="H315"/>
  <c r="F316"/>
  <c r="BN1384"/>
  <c r="BB1385"/>
  <c r="BC1385" s="1"/>
  <c r="BD1385" s="1"/>
  <c r="BE1385" s="1"/>
  <c r="BF1385" s="1"/>
  <c r="BG1385" s="1"/>
  <c r="BH1385" s="1"/>
  <c r="BI1385" s="1"/>
  <c r="BJ1385" s="1"/>
  <c r="BK1385" s="1"/>
  <c r="BL1385" s="1"/>
  <c r="AZ1386" s="1"/>
  <c r="H314" l="1"/>
  <c r="F315"/>
  <c r="BM1385"/>
  <c r="BA1386"/>
  <c r="A841"/>
  <c r="B842"/>
  <c r="C842"/>
  <c r="J315"/>
  <c r="L316"/>
  <c r="J314" l="1"/>
  <c r="L315"/>
  <c r="A840"/>
  <c r="B841"/>
  <c r="C841"/>
  <c r="H313"/>
  <c r="F314"/>
  <c r="BN1385"/>
  <c r="BB1386"/>
  <c r="BC1386" s="1"/>
  <c r="BD1386" s="1"/>
  <c r="BE1386" s="1"/>
  <c r="BF1386" s="1"/>
  <c r="BG1386" s="1"/>
  <c r="BH1386" s="1"/>
  <c r="BI1386" s="1"/>
  <c r="BJ1386" s="1"/>
  <c r="BK1386" s="1"/>
  <c r="BL1386" s="1"/>
  <c r="AZ1387" s="1"/>
  <c r="H312" l="1"/>
  <c r="F313"/>
  <c r="BM1386"/>
  <c r="BA1387"/>
  <c r="A839"/>
  <c r="B840"/>
  <c r="C840"/>
  <c r="J313"/>
  <c r="L314"/>
  <c r="J312" l="1"/>
  <c r="L313"/>
  <c r="A838"/>
  <c r="B839"/>
  <c r="C839"/>
  <c r="H311"/>
  <c r="F312"/>
  <c r="BN1386"/>
  <c r="BB1387"/>
  <c r="BC1387" s="1"/>
  <c r="BD1387" s="1"/>
  <c r="BE1387" s="1"/>
  <c r="BF1387" s="1"/>
  <c r="BG1387" s="1"/>
  <c r="BH1387" s="1"/>
  <c r="BI1387" s="1"/>
  <c r="BJ1387" s="1"/>
  <c r="BK1387" s="1"/>
  <c r="BL1387" s="1"/>
  <c r="AZ1388" s="1"/>
  <c r="H310" l="1"/>
  <c r="F311"/>
  <c r="BM1387"/>
  <c r="BA1388"/>
  <c r="A837"/>
  <c r="B838"/>
  <c r="C838"/>
  <c r="J311"/>
  <c r="L312"/>
  <c r="J310" l="1"/>
  <c r="L311"/>
  <c r="A836"/>
  <c r="B837"/>
  <c r="C837"/>
  <c r="H309"/>
  <c r="F310"/>
  <c r="BB1388"/>
  <c r="BC1388" s="1"/>
  <c r="BD1388" s="1"/>
  <c r="BE1388" s="1"/>
  <c r="BF1388" s="1"/>
  <c r="BG1388" s="1"/>
  <c r="BH1388" s="1"/>
  <c r="BI1388" s="1"/>
  <c r="BJ1388" s="1"/>
  <c r="BK1388" s="1"/>
  <c r="BL1388" s="1"/>
  <c r="AZ1389" s="1"/>
  <c r="BN1387"/>
  <c r="BA1389" l="1"/>
  <c r="BM1388"/>
  <c r="H308"/>
  <c r="F309"/>
  <c r="A835"/>
  <c r="B836"/>
  <c r="C836"/>
  <c r="J309"/>
  <c r="L310"/>
  <c r="J308" l="1"/>
  <c r="L309"/>
  <c r="A834"/>
  <c r="B835"/>
  <c r="C835"/>
  <c r="H307"/>
  <c r="F308"/>
  <c r="BN1388"/>
  <c r="BB1389"/>
  <c r="BC1389" s="1"/>
  <c r="BD1389" s="1"/>
  <c r="BE1389" s="1"/>
  <c r="BF1389" s="1"/>
  <c r="BG1389" s="1"/>
  <c r="BH1389" s="1"/>
  <c r="BI1389" s="1"/>
  <c r="BJ1389" s="1"/>
  <c r="BK1389" s="1"/>
  <c r="BL1389" s="1"/>
  <c r="AZ1390" s="1"/>
  <c r="BM1389" l="1"/>
  <c r="BA1390"/>
  <c r="A833"/>
  <c r="B834"/>
  <c r="C834"/>
  <c r="J307"/>
  <c r="L308"/>
  <c r="H306"/>
  <c r="F307"/>
  <c r="H305" l="1"/>
  <c r="F306"/>
  <c r="J306"/>
  <c r="L307"/>
  <c r="A832"/>
  <c r="B833"/>
  <c r="C833"/>
  <c r="BB1390"/>
  <c r="BC1390" s="1"/>
  <c r="BD1390" s="1"/>
  <c r="BE1390" s="1"/>
  <c r="BF1390" s="1"/>
  <c r="BG1390" s="1"/>
  <c r="BH1390" s="1"/>
  <c r="BI1390" s="1"/>
  <c r="BJ1390" s="1"/>
  <c r="BK1390" s="1"/>
  <c r="BL1390" s="1"/>
  <c r="AZ1391" s="1"/>
  <c r="BN1389"/>
  <c r="BA1391" l="1"/>
  <c r="BM1390"/>
  <c r="A831"/>
  <c r="B832"/>
  <c r="C832"/>
  <c r="J305"/>
  <c r="L306"/>
  <c r="H304"/>
  <c r="F305"/>
  <c r="H303" l="1"/>
  <c r="F304"/>
  <c r="J304"/>
  <c r="L305"/>
  <c r="A830"/>
  <c r="B831"/>
  <c r="C831"/>
  <c r="BN1390"/>
  <c r="BB1391"/>
  <c r="BC1391" s="1"/>
  <c r="BD1391" s="1"/>
  <c r="BE1391" s="1"/>
  <c r="BF1391" s="1"/>
  <c r="BG1391" s="1"/>
  <c r="BH1391" s="1"/>
  <c r="BI1391" s="1"/>
  <c r="BJ1391" s="1"/>
  <c r="BK1391" s="1"/>
  <c r="BL1391" s="1"/>
  <c r="AZ1392" s="1"/>
  <c r="BM1391" l="1"/>
  <c r="BA1392"/>
  <c r="A829"/>
  <c r="B830"/>
  <c r="C830"/>
  <c r="J303"/>
  <c r="L304"/>
  <c r="H302"/>
  <c r="F303"/>
  <c r="J302" l="1"/>
  <c r="L303"/>
  <c r="A828"/>
  <c r="B829"/>
  <c r="C829"/>
  <c r="H301"/>
  <c r="F302"/>
  <c r="BB1392"/>
  <c r="BC1392" s="1"/>
  <c r="BD1392" s="1"/>
  <c r="BE1392" s="1"/>
  <c r="BF1392" s="1"/>
  <c r="BG1392" s="1"/>
  <c r="BH1392" s="1"/>
  <c r="BI1392" s="1"/>
  <c r="BJ1392" s="1"/>
  <c r="BK1392" s="1"/>
  <c r="BL1392" s="1"/>
  <c r="AZ1393" s="1"/>
  <c r="BN1391"/>
  <c r="BA1393" l="1"/>
  <c r="BM1392"/>
  <c r="A827"/>
  <c r="B828"/>
  <c r="C828"/>
  <c r="J301"/>
  <c r="L302"/>
  <c r="H300"/>
  <c r="F301"/>
  <c r="A826" l="1"/>
  <c r="B827"/>
  <c r="C827"/>
  <c r="BN1392"/>
  <c r="BB1393"/>
  <c r="BC1393" s="1"/>
  <c r="BD1393" s="1"/>
  <c r="BE1393" s="1"/>
  <c r="BF1393" s="1"/>
  <c r="BG1393" s="1"/>
  <c r="BH1393" s="1"/>
  <c r="BI1393" s="1"/>
  <c r="BJ1393" s="1"/>
  <c r="BK1393" s="1"/>
  <c r="BL1393" s="1"/>
  <c r="AZ1394" s="1"/>
  <c r="H299"/>
  <c r="F300"/>
  <c r="J300"/>
  <c r="L301"/>
  <c r="BM1393" l="1"/>
  <c r="BA1394"/>
  <c r="A825"/>
  <c r="B826"/>
  <c r="C826"/>
  <c r="J299"/>
  <c r="L300"/>
  <c r="H298"/>
  <c r="F299"/>
  <c r="A824" l="1"/>
  <c r="B825"/>
  <c r="C825"/>
  <c r="H297"/>
  <c r="F298"/>
  <c r="J298"/>
  <c r="L299"/>
  <c r="BN1393"/>
  <c r="BB1394"/>
  <c r="BC1394" s="1"/>
  <c r="BD1394" s="1"/>
  <c r="BE1394" s="1"/>
  <c r="BF1394" s="1"/>
  <c r="BG1394" s="1"/>
  <c r="BH1394" s="1"/>
  <c r="BI1394" s="1"/>
  <c r="BJ1394" s="1"/>
  <c r="BK1394" s="1"/>
  <c r="BL1394" s="1"/>
  <c r="AZ1395" s="1"/>
  <c r="A823" l="1"/>
  <c r="B824"/>
  <c r="C824"/>
  <c r="BM1394"/>
  <c r="BA1395"/>
  <c r="J297"/>
  <c r="L298"/>
  <c r="H296"/>
  <c r="F297"/>
  <c r="J296" l="1"/>
  <c r="L297"/>
  <c r="BB1395"/>
  <c r="BC1395" s="1"/>
  <c r="BD1395" s="1"/>
  <c r="BE1395" s="1"/>
  <c r="BF1395" s="1"/>
  <c r="BG1395" s="1"/>
  <c r="BH1395" s="1"/>
  <c r="BI1395" s="1"/>
  <c r="BJ1395" s="1"/>
  <c r="BK1395" s="1"/>
  <c r="BL1395" s="1"/>
  <c r="AZ1396" s="1"/>
  <c r="BN1394"/>
  <c r="A822"/>
  <c r="B823"/>
  <c r="C823"/>
  <c r="H295"/>
  <c r="F296"/>
  <c r="H294" l="1"/>
  <c r="F295"/>
  <c r="A821"/>
  <c r="B822"/>
  <c r="C822"/>
  <c r="BA1396"/>
  <c r="BM1395"/>
  <c r="J295"/>
  <c r="L296"/>
  <c r="J294" l="1"/>
  <c r="L295"/>
  <c r="BN1395"/>
  <c r="BB1396"/>
  <c r="BC1396" s="1"/>
  <c r="BD1396" s="1"/>
  <c r="BE1396" s="1"/>
  <c r="BF1396" s="1"/>
  <c r="BG1396" s="1"/>
  <c r="BH1396" s="1"/>
  <c r="BI1396" s="1"/>
  <c r="BJ1396" s="1"/>
  <c r="BK1396" s="1"/>
  <c r="BL1396" s="1"/>
  <c r="AZ1397" s="1"/>
  <c r="A820"/>
  <c r="B821"/>
  <c r="C821"/>
  <c r="H293"/>
  <c r="F294"/>
  <c r="H292" l="1"/>
  <c r="F293"/>
  <c r="A819"/>
  <c r="B820"/>
  <c r="C820"/>
  <c r="J293"/>
  <c r="L294"/>
  <c r="BM1396"/>
  <c r="BA1397"/>
  <c r="J292" l="1"/>
  <c r="L293"/>
  <c r="BB1397"/>
  <c r="BC1397" s="1"/>
  <c r="BD1397" s="1"/>
  <c r="BE1397" s="1"/>
  <c r="BF1397" s="1"/>
  <c r="BG1397" s="1"/>
  <c r="BH1397" s="1"/>
  <c r="BI1397" s="1"/>
  <c r="BJ1397" s="1"/>
  <c r="BK1397" s="1"/>
  <c r="BL1397" s="1"/>
  <c r="AZ1398" s="1"/>
  <c r="BN1396"/>
  <c r="A818"/>
  <c r="B819"/>
  <c r="C819"/>
  <c r="H291"/>
  <c r="F292"/>
  <c r="A817" l="1"/>
  <c r="B818"/>
  <c r="C818"/>
  <c r="BA1398"/>
  <c r="BM1397"/>
  <c r="J291"/>
  <c r="L292"/>
  <c r="H290"/>
  <c r="F291"/>
  <c r="A816" l="1"/>
  <c r="B817"/>
  <c r="C817"/>
  <c r="H289"/>
  <c r="F290"/>
  <c r="J290"/>
  <c r="L291"/>
  <c r="BN1397"/>
  <c r="BB1398"/>
  <c r="BC1398" s="1"/>
  <c r="BD1398" s="1"/>
  <c r="BE1398" s="1"/>
  <c r="BF1398" s="1"/>
  <c r="BG1398" s="1"/>
  <c r="BH1398" s="1"/>
  <c r="BI1398" s="1"/>
  <c r="BJ1398" s="1"/>
  <c r="BK1398" s="1"/>
  <c r="BL1398" s="1"/>
  <c r="AZ1399" s="1"/>
  <c r="BM1398" l="1"/>
  <c r="BA1399"/>
  <c r="A815"/>
  <c r="B816"/>
  <c r="C816"/>
  <c r="J289"/>
  <c r="L290"/>
  <c r="H288"/>
  <c r="F289"/>
  <c r="H287" l="1"/>
  <c r="F288"/>
  <c r="A814"/>
  <c r="B815"/>
  <c r="C815"/>
  <c r="J288"/>
  <c r="L289"/>
  <c r="BB1399"/>
  <c r="BC1399" s="1"/>
  <c r="BD1399" s="1"/>
  <c r="BE1399" s="1"/>
  <c r="BF1399" s="1"/>
  <c r="BG1399" s="1"/>
  <c r="BH1399" s="1"/>
  <c r="BI1399" s="1"/>
  <c r="BJ1399" s="1"/>
  <c r="BK1399" s="1"/>
  <c r="BL1399" s="1"/>
  <c r="AZ1400" s="1"/>
  <c r="BN1398"/>
  <c r="BA1400" l="1"/>
  <c r="BM1399"/>
  <c r="J287"/>
  <c r="L288"/>
  <c r="A813"/>
  <c r="B814"/>
  <c r="C814"/>
  <c r="H286"/>
  <c r="F287"/>
  <c r="H285" l="1"/>
  <c r="F286"/>
  <c r="A812"/>
  <c r="B813"/>
  <c r="C813"/>
  <c r="J286"/>
  <c r="L287"/>
  <c r="BN1399"/>
  <c r="BB1400"/>
  <c r="BC1400" s="1"/>
  <c r="BD1400" s="1"/>
  <c r="BE1400" s="1"/>
  <c r="BF1400" s="1"/>
  <c r="BG1400" s="1"/>
  <c r="BH1400" s="1"/>
  <c r="BI1400" s="1"/>
  <c r="BJ1400" s="1"/>
  <c r="BK1400" s="1"/>
  <c r="BL1400" s="1"/>
  <c r="AZ1401" s="1"/>
  <c r="BM1400" l="1"/>
  <c r="BA1401"/>
  <c r="A811"/>
  <c r="B812"/>
  <c r="C812"/>
  <c r="H284"/>
  <c r="F285"/>
  <c r="J285"/>
  <c r="L286"/>
  <c r="A810" l="1"/>
  <c r="B811"/>
  <c r="C811"/>
  <c r="J284"/>
  <c r="L285"/>
  <c r="H283"/>
  <c r="F284"/>
  <c r="BN1400"/>
  <c r="BB1401"/>
  <c r="BC1401" s="1"/>
  <c r="BD1401" s="1"/>
  <c r="BE1401" s="1"/>
  <c r="BF1401" s="1"/>
  <c r="BG1401" s="1"/>
  <c r="BH1401" s="1"/>
  <c r="BI1401" s="1"/>
  <c r="BJ1401" s="1"/>
  <c r="BK1401" s="1"/>
  <c r="BL1401" s="1"/>
  <c r="AZ1402" s="1"/>
  <c r="BM1401" l="1"/>
  <c r="BA1402"/>
  <c r="A809"/>
  <c r="B810"/>
  <c r="C810"/>
  <c r="H282"/>
  <c r="F283"/>
  <c r="J283"/>
  <c r="L284"/>
  <c r="J282" l="1"/>
  <c r="L283"/>
  <c r="H281"/>
  <c r="F282"/>
  <c r="A808"/>
  <c r="B809"/>
  <c r="C809"/>
  <c r="BB1402"/>
  <c r="BC1402" s="1"/>
  <c r="BD1402" s="1"/>
  <c r="BE1402" s="1"/>
  <c r="BF1402" s="1"/>
  <c r="BG1402" s="1"/>
  <c r="BH1402" s="1"/>
  <c r="BI1402" s="1"/>
  <c r="BJ1402" s="1"/>
  <c r="BK1402" s="1"/>
  <c r="BL1402" s="1"/>
  <c r="AZ1403" s="1"/>
  <c r="BN1401"/>
  <c r="BA1403" l="1"/>
  <c r="BM1402"/>
  <c r="A807"/>
  <c r="B808"/>
  <c r="C808"/>
  <c r="H280"/>
  <c r="F281"/>
  <c r="J281"/>
  <c r="L282"/>
  <c r="J280" l="1"/>
  <c r="L281"/>
  <c r="H279"/>
  <c r="F280"/>
  <c r="A806"/>
  <c r="B807"/>
  <c r="C807"/>
  <c r="BN1402"/>
  <c r="BB1403"/>
  <c r="BC1403" s="1"/>
  <c r="BD1403" s="1"/>
  <c r="BE1403" s="1"/>
  <c r="BF1403" s="1"/>
  <c r="BG1403" s="1"/>
  <c r="BH1403" s="1"/>
  <c r="BI1403" s="1"/>
  <c r="BJ1403" s="1"/>
  <c r="BK1403" s="1"/>
  <c r="BL1403" s="1"/>
  <c r="AZ1404" s="1"/>
  <c r="BM1403" l="1"/>
  <c r="BA1404"/>
  <c r="A805"/>
  <c r="B806"/>
  <c r="C806"/>
  <c r="H278"/>
  <c r="F279"/>
  <c r="J279"/>
  <c r="L280"/>
  <c r="J278" l="1"/>
  <c r="L279"/>
  <c r="H277"/>
  <c r="F278"/>
  <c r="A804"/>
  <c r="B805"/>
  <c r="C805"/>
  <c r="BB1404"/>
  <c r="BC1404" s="1"/>
  <c r="BD1404" s="1"/>
  <c r="BE1404" s="1"/>
  <c r="BF1404" s="1"/>
  <c r="BG1404" s="1"/>
  <c r="BH1404" s="1"/>
  <c r="BI1404" s="1"/>
  <c r="BJ1404" s="1"/>
  <c r="BK1404" s="1"/>
  <c r="BL1404" s="1"/>
  <c r="AZ1405" s="1"/>
  <c r="BN1403"/>
  <c r="BA1405" l="1"/>
  <c r="BM1404"/>
  <c r="A803"/>
  <c r="B804"/>
  <c r="C804"/>
  <c r="H276"/>
  <c r="F277"/>
  <c r="J277"/>
  <c r="L278"/>
  <c r="J276" l="1"/>
  <c r="L277"/>
  <c r="A802"/>
  <c r="B803"/>
  <c r="C803"/>
  <c r="BN1404"/>
  <c r="BB1405"/>
  <c r="BC1405" s="1"/>
  <c r="BD1405" s="1"/>
  <c r="BE1405" s="1"/>
  <c r="BF1405" s="1"/>
  <c r="BG1405" s="1"/>
  <c r="BH1405" s="1"/>
  <c r="BI1405" s="1"/>
  <c r="BJ1405" s="1"/>
  <c r="BK1405" s="1"/>
  <c r="BL1405" s="1"/>
  <c r="AZ1406" s="1"/>
  <c r="H275"/>
  <c r="F276"/>
  <c r="H274" l="1"/>
  <c r="F275"/>
  <c r="BM1405"/>
  <c r="BA1406"/>
  <c r="A801"/>
  <c r="B802"/>
  <c r="C802"/>
  <c r="J275"/>
  <c r="L276"/>
  <c r="J274" l="1"/>
  <c r="L275"/>
  <c r="A800"/>
  <c r="B801"/>
  <c r="C801"/>
  <c r="H273"/>
  <c r="F274"/>
  <c r="BB1406"/>
  <c r="BC1406" s="1"/>
  <c r="BD1406" s="1"/>
  <c r="BE1406" s="1"/>
  <c r="BF1406" s="1"/>
  <c r="BG1406" s="1"/>
  <c r="BH1406" s="1"/>
  <c r="BI1406" s="1"/>
  <c r="BJ1406" s="1"/>
  <c r="BK1406" s="1"/>
  <c r="BL1406" s="1"/>
  <c r="AZ1407" s="1"/>
  <c r="BN1405"/>
  <c r="BA1407" l="1"/>
  <c r="BM1406"/>
  <c r="H272"/>
  <c r="F273"/>
  <c r="A799"/>
  <c r="B800"/>
  <c r="C800"/>
  <c r="J273"/>
  <c r="L274"/>
  <c r="A798" l="1"/>
  <c r="B799"/>
  <c r="C799"/>
  <c r="H271"/>
  <c r="F272"/>
  <c r="BN1406"/>
  <c r="BB1407"/>
  <c r="BC1407" s="1"/>
  <c r="BD1407" s="1"/>
  <c r="BE1407" s="1"/>
  <c r="BF1407" s="1"/>
  <c r="BG1407" s="1"/>
  <c r="BH1407" s="1"/>
  <c r="BI1407" s="1"/>
  <c r="BJ1407" s="1"/>
  <c r="BK1407" s="1"/>
  <c r="BL1407" s="1"/>
  <c r="AZ1408" s="1"/>
  <c r="J272"/>
  <c r="L273"/>
  <c r="BM1407" l="1"/>
  <c r="BA1408"/>
  <c r="A797"/>
  <c r="B798"/>
  <c r="C798"/>
  <c r="J271"/>
  <c r="L272"/>
  <c r="H270"/>
  <c r="F271"/>
  <c r="J270" l="1"/>
  <c r="L271"/>
  <c r="A796"/>
  <c r="B797"/>
  <c r="C797"/>
  <c r="H269"/>
  <c r="F270"/>
  <c r="BN1407"/>
  <c r="BB1408"/>
  <c r="BC1408" s="1"/>
  <c r="BD1408" s="1"/>
  <c r="BE1408" s="1"/>
  <c r="BF1408" s="1"/>
  <c r="BG1408" s="1"/>
  <c r="BH1408" s="1"/>
  <c r="BI1408" s="1"/>
  <c r="BJ1408" s="1"/>
  <c r="BK1408" s="1"/>
  <c r="BL1408" s="1"/>
  <c r="AZ1409" s="1"/>
  <c r="H268" l="1"/>
  <c r="F269"/>
  <c r="BM1408"/>
  <c r="BA1409"/>
  <c r="A795"/>
  <c r="B796"/>
  <c r="C796"/>
  <c r="J269"/>
  <c r="L270"/>
  <c r="J268" l="1"/>
  <c r="L269"/>
  <c r="A794"/>
  <c r="B795"/>
  <c r="C795"/>
  <c r="H267"/>
  <c r="F268"/>
  <c r="BB1409"/>
  <c r="BC1409" s="1"/>
  <c r="BD1409" s="1"/>
  <c r="BE1409" s="1"/>
  <c r="BF1409" s="1"/>
  <c r="BG1409" s="1"/>
  <c r="BH1409" s="1"/>
  <c r="BI1409" s="1"/>
  <c r="BJ1409" s="1"/>
  <c r="BK1409" s="1"/>
  <c r="BL1409" s="1"/>
  <c r="AZ1410" s="1"/>
  <c r="BN1408"/>
  <c r="BA1410" l="1"/>
  <c r="BM1409"/>
  <c r="H266"/>
  <c r="F267"/>
  <c r="A793"/>
  <c r="B794"/>
  <c r="C794"/>
  <c r="J267"/>
  <c r="L268"/>
  <c r="J266" l="1"/>
  <c r="L267"/>
  <c r="A792"/>
  <c r="B793"/>
  <c r="C793"/>
  <c r="H265"/>
  <c r="F266"/>
  <c r="BN1409"/>
  <c r="BB1410"/>
  <c r="BC1410" s="1"/>
  <c r="BD1410" s="1"/>
  <c r="BE1410" s="1"/>
  <c r="BF1410" s="1"/>
  <c r="BG1410" s="1"/>
  <c r="BH1410" s="1"/>
  <c r="BI1410" s="1"/>
  <c r="BJ1410" s="1"/>
  <c r="BK1410" s="1"/>
  <c r="BL1410" s="1"/>
  <c r="AZ1411" s="1"/>
  <c r="BM1410" l="1"/>
  <c r="BA1411"/>
  <c r="A791"/>
  <c r="B792"/>
  <c r="C792"/>
  <c r="J265"/>
  <c r="L266"/>
  <c r="H264"/>
  <c r="F265"/>
  <c r="H263" l="1"/>
  <c r="F264"/>
  <c r="J264"/>
  <c r="L265"/>
  <c r="A790"/>
  <c r="B791"/>
  <c r="C791"/>
  <c r="BB1411"/>
  <c r="BC1411" s="1"/>
  <c r="BD1411" s="1"/>
  <c r="BE1411" s="1"/>
  <c r="BF1411" s="1"/>
  <c r="BG1411" s="1"/>
  <c r="BH1411" s="1"/>
  <c r="BI1411" s="1"/>
  <c r="BJ1411" s="1"/>
  <c r="BK1411" s="1"/>
  <c r="BL1411" s="1"/>
  <c r="AZ1412" s="1"/>
  <c r="BN1410"/>
  <c r="BA1412" l="1"/>
  <c r="BM1411"/>
  <c r="A789"/>
  <c r="B790"/>
  <c r="C790"/>
  <c r="J263"/>
  <c r="L264"/>
  <c r="H262"/>
  <c r="F263"/>
  <c r="H261" l="1"/>
  <c r="F262"/>
  <c r="J262"/>
  <c r="L263"/>
  <c r="A788"/>
  <c r="B789"/>
  <c r="C789"/>
  <c r="BN1411"/>
  <c r="BB1412"/>
  <c r="BC1412" s="1"/>
  <c r="BD1412" s="1"/>
  <c r="BE1412" s="1"/>
  <c r="BF1412" s="1"/>
  <c r="BG1412" s="1"/>
  <c r="BH1412" s="1"/>
  <c r="BI1412" s="1"/>
  <c r="BJ1412" s="1"/>
  <c r="BK1412" s="1"/>
  <c r="BL1412" s="1"/>
  <c r="AZ1413" s="1"/>
  <c r="BM1412" l="1"/>
  <c r="BA1413"/>
  <c r="A787"/>
  <c r="B788"/>
  <c r="C788"/>
  <c r="J261"/>
  <c r="L262"/>
  <c r="H260"/>
  <c r="F261"/>
  <c r="H259" l="1"/>
  <c r="F260"/>
  <c r="J260"/>
  <c r="L261"/>
  <c r="A786"/>
  <c r="B787"/>
  <c r="C787"/>
  <c r="BB1413"/>
  <c r="BC1413" s="1"/>
  <c r="BD1413" s="1"/>
  <c r="BE1413" s="1"/>
  <c r="BF1413" s="1"/>
  <c r="BG1413" s="1"/>
  <c r="BH1413" s="1"/>
  <c r="BI1413" s="1"/>
  <c r="BJ1413" s="1"/>
  <c r="BK1413" s="1"/>
  <c r="BL1413" s="1"/>
  <c r="AZ1414" s="1"/>
  <c r="BN1412"/>
  <c r="BA1414" l="1"/>
  <c r="BM1413"/>
  <c r="A785"/>
  <c r="B786"/>
  <c r="C786"/>
  <c r="J259"/>
  <c r="L260"/>
  <c r="H258"/>
  <c r="F259"/>
  <c r="J258" l="1"/>
  <c r="L259"/>
  <c r="A784"/>
  <c r="B785"/>
  <c r="C785"/>
  <c r="BN1413"/>
  <c r="BB1414"/>
  <c r="BC1414" s="1"/>
  <c r="BD1414" s="1"/>
  <c r="BE1414" s="1"/>
  <c r="BF1414" s="1"/>
  <c r="BG1414" s="1"/>
  <c r="BH1414" s="1"/>
  <c r="BI1414" s="1"/>
  <c r="BJ1414" s="1"/>
  <c r="BK1414" s="1"/>
  <c r="BL1414" s="1"/>
  <c r="AZ1415" s="1"/>
  <c r="H257"/>
  <c r="F258"/>
  <c r="H256" l="1"/>
  <c r="F257"/>
  <c r="BM1414"/>
  <c r="BA1415"/>
  <c r="A783"/>
  <c r="B784"/>
  <c r="C784"/>
  <c r="J257"/>
  <c r="L258"/>
  <c r="J256" l="1"/>
  <c r="L257"/>
  <c r="A782"/>
  <c r="B783"/>
  <c r="C783"/>
  <c r="H255"/>
  <c r="F256"/>
  <c r="BN1414"/>
  <c r="BB1415"/>
  <c r="BC1415" s="1"/>
  <c r="BD1415" s="1"/>
  <c r="BE1415" s="1"/>
  <c r="BF1415" s="1"/>
  <c r="BG1415" s="1"/>
  <c r="BH1415" s="1"/>
  <c r="BI1415" s="1"/>
  <c r="BJ1415" s="1"/>
  <c r="BK1415" s="1"/>
  <c r="BL1415" s="1"/>
  <c r="AZ1416" s="1"/>
  <c r="BM1415" l="1"/>
  <c r="BA1416"/>
  <c r="A781"/>
  <c r="B782"/>
  <c r="C782"/>
  <c r="J255"/>
  <c r="L256"/>
  <c r="H254"/>
  <c r="F255"/>
  <c r="A780" l="1"/>
  <c r="B781"/>
  <c r="C781"/>
  <c r="H253"/>
  <c r="F254"/>
  <c r="J254"/>
  <c r="L255"/>
  <c r="BB1416"/>
  <c r="BC1416" s="1"/>
  <c r="BD1416" s="1"/>
  <c r="BE1416" s="1"/>
  <c r="BF1416" s="1"/>
  <c r="BG1416" s="1"/>
  <c r="BH1416" s="1"/>
  <c r="BI1416" s="1"/>
  <c r="BJ1416" s="1"/>
  <c r="BK1416" s="1"/>
  <c r="BL1416" s="1"/>
  <c r="AZ1417" s="1"/>
  <c r="BN1415"/>
  <c r="J253" l="1"/>
  <c r="L254"/>
  <c r="A779"/>
  <c r="B780"/>
  <c r="C780"/>
  <c r="BA1417"/>
  <c r="BM1416"/>
  <c r="H252"/>
  <c r="F253"/>
  <c r="H251" l="1"/>
  <c r="F252"/>
  <c r="BN1416"/>
  <c r="BB1417"/>
  <c r="BC1417" s="1"/>
  <c r="BD1417" s="1"/>
  <c r="BE1417" s="1"/>
  <c r="BF1417" s="1"/>
  <c r="BG1417" s="1"/>
  <c r="BH1417" s="1"/>
  <c r="BI1417" s="1"/>
  <c r="BJ1417" s="1"/>
  <c r="BK1417" s="1"/>
  <c r="BL1417" s="1"/>
  <c r="AZ1418" s="1"/>
  <c r="A778"/>
  <c r="B779"/>
  <c r="C779"/>
  <c r="J252"/>
  <c r="L253"/>
  <c r="J251" l="1"/>
  <c r="L252"/>
  <c r="A777"/>
  <c r="B778"/>
  <c r="C778"/>
  <c r="H250"/>
  <c r="F251"/>
  <c r="BM1417"/>
  <c r="BA1418"/>
  <c r="H249" l="1"/>
  <c r="F250"/>
  <c r="BB1418"/>
  <c r="BC1418" s="1"/>
  <c r="BD1418" s="1"/>
  <c r="BE1418" s="1"/>
  <c r="BF1418" s="1"/>
  <c r="BG1418" s="1"/>
  <c r="BH1418" s="1"/>
  <c r="BI1418" s="1"/>
  <c r="BJ1418" s="1"/>
  <c r="BK1418" s="1"/>
  <c r="BL1418" s="1"/>
  <c r="AZ1419" s="1"/>
  <c r="BN1417"/>
  <c r="A776"/>
  <c r="B777"/>
  <c r="C777"/>
  <c r="J250"/>
  <c r="L251"/>
  <c r="A775" l="1"/>
  <c r="B776"/>
  <c r="C776"/>
  <c r="BA1419"/>
  <c r="BM1418"/>
  <c r="H248"/>
  <c r="F249"/>
  <c r="J249"/>
  <c r="L250"/>
  <c r="H247" l="1"/>
  <c r="F248"/>
  <c r="BN1418"/>
  <c r="BB1419"/>
  <c r="BC1419" s="1"/>
  <c r="BD1419" s="1"/>
  <c r="BE1419" s="1"/>
  <c r="BF1419" s="1"/>
  <c r="BG1419" s="1"/>
  <c r="BH1419" s="1"/>
  <c r="BI1419" s="1"/>
  <c r="BJ1419" s="1"/>
  <c r="BK1419" s="1"/>
  <c r="BL1419" s="1"/>
  <c r="AZ1420" s="1"/>
  <c r="A774"/>
  <c r="B775"/>
  <c r="C775"/>
  <c r="J248"/>
  <c r="L249"/>
  <c r="J247" l="1"/>
  <c r="L248"/>
  <c r="A773"/>
  <c r="B774"/>
  <c r="C774"/>
  <c r="H246"/>
  <c r="F247"/>
  <c r="BM1419"/>
  <c r="BA1420"/>
  <c r="H245" l="1"/>
  <c r="F246"/>
  <c r="BB1420"/>
  <c r="BC1420" s="1"/>
  <c r="BD1420" s="1"/>
  <c r="BE1420" s="1"/>
  <c r="BF1420" s="1"/>
  <c r="BG1420" s="1"/>
  <c r="BH1420" s="1"/>
  <c r="BI1420" s="1"/>
  <c r="BJ1420" s="1"/>
  <c r="BK1420" s="1"/>
  <c r="BL1420" s="1"/>
  <c r="AZ1421" s="1"/>
  <c r="BN1419"/>
  <c r="A772"/>
  <c r="B773"/>
  <c r="C773"/>
  <c r="J246"/>
  <c r="L247"/>
  <c r="A771" l="1"/>
  <c r="B772"/>
  <c r="C772"/>
  <c r="BA1421"/>
  <c r="BM1420"/>
  <c r="H244"/>
  <c r="F245"/>
  <c r="J245"/>
  <c r="L246"/>
  <c r="J244" l="1"/>
  <c r="L245"/>
  <c r="H243"/>
  <c r="F244"/>
  <c r="BN1420"/>
  <c r="BB1421"/>
  <c r="BC1421" s="1"/>
  <c r="BD1421" s="1"/>
  <c r="BE1421" s="1"/>
  <c r="BF1421" s="1"/>
  <c r="BG1421" s="1"/>
  <c r="BH1421" s="1"/>
  <c r="BI1421" s="1"/>
  <c r="BJ1421" s="1"/>
  <c r="BK1421" s="1"/>
  <c r="BL1421" s="1"/>
  <c r="AZ1422" s="1"/>
  <c r="A770"/>
  <c r="B771"/>
  <c r="C771"/>
  <c r="A769" l="1"/>
  <c r="B770"/>
  <c r="C770"/>
  <c r="H242"/>
  <c r="F243"/>
  <c r="J243"/>
  <c r="L244"/>
  <c r="BM1421"/>
  <c r="BA1422"/>
  <c r="BN1421" l="1"/>
  <c r="BB1422"/>
  <c r="BC1422" s="1"/>
  <c r="BD1422" s="1"/>
  <c r="BE1422" s="1"/>
  <c r="BF1422" s="1"/>
  <c r="BG1422" s="1"/>
  <c r="BH1422" s="1"/>
  <c r="BI1422" s="1"/>
  <c r="BJ1422" s="1"/>
  <c r="BK1422" s="1"/>
  <c r="BL1422" s="1"/>
  <c r="AZ1423" s="1"/>
  <c r="A768"/>
  <c r="B769"/>
  <c r="C769"/>
  <c r="J242"/>
  <c r="L243"/>
  <c r="H241"/>
  <c r="F242"/>
  <c r="H240" l="1"/>
  <c r="F241"/>
  <c r="J241"/>
  <c r="L242"/>
  <c r="A767"/>
  <c r="B768"/>
  <c r="C768"/>
  <c r="BM1422"/>
  <c r="BA1423"/>
  <c r="BB1423" l="1"/>
  <c r="BC1423" s="1"/>
  <c r="BD1423" s="1"/>
  <c r="BE1423" s="1"/>
  <c r="BF1423" s="1"/>
  <c r="BG1423" s="1"/>
  <c r="BH1423" s="1"/>
  <c r="BI1423" s="1"/>
  <c r="BJ1423" s="1"/>
  <c r="BK1423" s="1"/>
  <c r="BL1423" s="1"/>
  <c r="AZ1424" s="1"/>
  <c r="BN1422"/>
  <c r="A766"/>
  <c r="B767"/>
  <c r="C767"/>
  <c r="J240"/>
  <c r="L241"/>
  <c r="H239"/>
  <c r="F240"/>
  <c r="A765" l="1"/>
  <c r="B766"/>
  <c r="C766"/>
  <c r="BA1424"/>
  <c r="BM1423"/>
  <c r="H238"/>
  <c r="F239"/>
  <c r="J239"/>
  <c r="L240"/>
  <c r="J238" l="1"/>
  <c r="L239"/>
  <c r="A764"/>
  <c r="B765"/>
  <c r="C765"/>
  <c r="H237"/>
  <c r="F238"/>
  <c r="BN1423"/>
  <c r="BB1424"/>
  <c r="BC1424" s="1"/>
  <c r="BD1424" s="1"/>
  <c r="BE1424" s="1"/>
  <c r="BF1424" s="1"/>
  <c r="BG1424" s="1"/>
  <c r="BH1424" s="1"/>
  <c r="BI1424" s="1"/>
  <c r="BJ1424" s="1"/>
  <c r="BK1424" s="1"/>
  <c r="BL1424" s="1"/>
  <c r="AZ1425" s="1"/>
  <c r="H236" l="1"/>
  <c r="F237"/>
  <c r="BM1424"/>
  <c r="BA1425"/>
  <c r="A763"/>
  <c r="B764"/>
  <c r="C764"/>
  <c r="J237"/>
  <c r="L238"/>
  <c r="J236" l="1"/>
  <c r="L237"/>
  <c r="A762"/>
  <c r="B763"/>
  <c r="C763"/>
  <c r="H235"/>
  <c r="F236"/>
  <c r="BB1425"/>
  <c r="BC1425" s="1"/>
  <c r="BD1425" s="1"/>
  <c r="BE1425" s="1"/>
  <c r="BF1425" s="1"/>
  <c r="BG1425" s="1"/>
  <c r="BH1425" s="1"/>
  <c r="BI1425" s="1"/>
  <c r="BJ1425" s="1"/>
  <c r="BK1425" s="1"/>
  <c r="BL1425" s="1"/>
  <c r="AZ1426" s="1"/>
  <c r="BN1424"/>
  <c r="BA1426" l="1"/>
  <c r="BM1425"/>
  <c r="H234"/>
  <c r="F235"/>
  <c r="A761"/>
  <c r="B762"/>
  <c r="C762"/>
  <c r="J235"/>
  <c r="L236"/>
  <c r="J234" l="1"/>
  <c r="L235"/>
  <c r="A760"/>
  <c r="B761"/>
  <c r="C761"/>
  <c r="H233"/>
  <c r="F234"/>
  <c r="BN1425"/>
  <c r="BB1426"/>
  <c r="BC1426" s="1"/>
  <c r="BD1426" s="1"/>
  <c r="BE1426" s="1"/>
  <c r="BF1426" s="1"/>
  <c r="BG1426" s="1"/>
  <c r="BH1426" s="1"/>
  <c r="BI1426" s="1"/>
  <c r="BJ1426" s="1"/>
  <c r="BK1426" s="1"/>
  <c r="BL1426" s="1"/>
  <c r="AZ1427" s="1"/>
  <c r="BM1426" l="1"/>
  <c r="BA1427"/>
  <c r="A759"/>
  <c r="B760"/>
  <c r="C760"/>
  <c r="J233"/>
  <c r="L234"/>
  <c r="H232"/>
  <c r="F233"/>
  <c r="A758" l="1"/>
  <c r="B759"/>
  <c r="C759"/>
  <c r="H231"/>
  <c r="F232"/>
  <c r="J232"/>
  <c r="L233"/>
  <c r="BB1427"/>
  <c r="BC1427" s="1"/>
  <c r="BD1427" s="1"/>
  <c r="BE1427" s="1"/>
  <c r="BF1427" s="1"/>
  <c r="BG1427" s="1"/>
  <c r="BH1427" s="1"/>
  <c r="BI1427" s="1"/>
  <c r="BJ1427" s="1"/>
  <c r="BK1427" s="1"/>
  <c r="BL1427" s="1"/>
  <c r="AZ1428" s="1"/>
  <c r="BN1426"/>
  <c r="A757" l="1"/>
  <c r="B758"/>
  <c r="C758"/>
  <c r="BA1428"/>
  <c r="BM1427"/>
  <c r="J231"/>
  <c r="L232"/>
  <c r="H230"/>
  <c r="F231"/>
  <c r="A756" l="1"/>
  <c r="B757"/>
  <c r="C757"/>
  <c r="H229"/>
  <c r="F230"/>
  <c r="J230"/>
  <c r="L231"/>
  <c r="BN1427"/>
  <c r="BB1428"/>
  <c r="BC1428" s="1"/>
  <c r="BD1428" s="1"/>
  <c r="BE1428" s="1"/>
  <c r="BF1428" s="1"/>
  <c r="BG1428" s="1"/>
  <c r="BH1428" s="1"/>
  <c r="BI1428" s="1"/>
  <c r="BJ1428" s="1"/>
  <c r="BK1428" s="1"/>
  <c r="BL1428" s="1"/>
  <c r="AZ1429" s="1"/>
  <c r="BM1428" l="1"/>
  <c r="BA1429"/>
  <c r="A755"/>
  <c r="B756"/>
  <c r="C756"/>
  <c r="J229"/>
  <c r="L230"/>
  <c r="H228"/>
  <c r="F229"/>
  <c r="J228" l="1"/>
  <c r="L229"/>
  <c r="A754"/>
  <c r="B755"/>
  <c r="C755"/>
  <c r="H227"/>
  <c r="F228"/>
  <c r="BN1428"/>
  <c r="BB1429"/>
  <c r="BC1429" s="1"/>
  <c r="BD1429" s="1"/>
  <c r="BE1429" s="1"/>
  <c r="BF1429" s="1"/>
  <c r="BG1429" s="1"/>
  <c r="BH1429" s="1"/>
  <c r="BI1429" s="1"/>
  <c r="BJ1429" s="1"/>
  <c r="BK1429" s="1"/>
  <c r="BL1429" s="1"/>
  <c r="AZ1430" s="1"/>
  <c r="BM1429" l="1"/>
  <c r="BA1430"/>
  <c r="A753"/>
  <c r="B754"/>
  <c r="C754"/>
  <c r="J227"/>
  <c r="L228"/>
  <c r="H226"/>
  <c r="F227"/>
  <c r="A752" l="1"/>
  <c r="B753"/>
  <c r="C753"/>
  <c r="H225"/>
  <c r="F226"/>
  <c r="J226"/>
  <c r="L227"/>
  <c r="BB1430"/>
  <c r="BC1430" s="1"/>
  <c r="BD1430" s="1"/>
  <c r="BE1430" s="1"/>
  <c r="BF1430" s="1"/>
  <c r="BG1430" s="1"/>
  <c r="BH1430" s="1"/>
  <c r="BI1430" s="1"/>
  <c r="BJ1430" s="1"/>
  <c r="BK1430" s="1"/>
  <c r="BL1430" s="1"/>
  <c r="AZ1431" s="1"/>
  <c r="BN1429"/>
  <c r="BA1431" l="1"/>
  <c r="BM1430"/>
  <c r="J225"/>
  <c r="L226"/>
  <c r="A751"/>
  <c r="B752"/>
  <c r="C752"/>
  <c r="H224"/>
  <c r="F225"/>
  <c r="H223" l="1"/>
  <c r="F224"/>
  <c r="A750"/>
  <c r="B751"/>
  <c r="C751"/>
  <c r="J224"/>
  <c r="L225"/>
  <c r="BN1430"/>
  <c r="BB1431"/>
  <c r="BC1431" s="1"/>
  <c r="BD1431" s="1"/>
  <c r="BE1431" s="1"/>
  <c r="BF1431" s="1"/>
  <c r="BG1431" s="1"/>
  <c r="BH1431" s="1"/>
  <c r="BI1431" s="1"/>
  <c r="BJ1431" s="1"/>
  <c r="BK1431" s="1"/>
  <c r="BL1431" s="1"/>
  <c r="AZ1432" s="1"/>
  <c r="BM1431" l="1"/>
  <c r="BA1432"/>
  <c r="A749"/>
  <c r="B750"/>
  <c r="C750"/>
  <c r="H222"/>
  <c r="F223"/>
  <c r="J223"/>
  <c r="L224"/>
  <c r="J222" l="1"/>
  <c r="L223"/>
  <c r="A748"/>
  <c r="B749"/>
  <c r="C749"/>
  <c r="H221"/>
  <c r="F222"/>
  <c r="BB1432"/>
  <c r="BC1432" s="1"/>
  <c r="BD1432" s="1"/>
  <c r="BE1432" s="1"/>
  <c r="BF1432" s="1"/>
  <c r="BG1432" s="1"/>
  <c r="BH1432" s="1"/>
  <c r="BI1432" s="1"/>
  <c r="BJ1432" s="1"/>
  <c r="BK1432" s="1"/>
  <c r="BL1432" s="1"/>
  <c r="AZ1433" s="1"/>
  <c r="BN1431"/>
  <c r="BA1433" l="1"/>
  <c r="BM1432"/>
  <c r="H220"/>
  <c r="F221"/>
  <c r="A747"/>
  <c r="B748"/>
  <c r="C748"/>
  <c r="J221"/>
  <c r="L222"/>
  <c r="J220" l="1"/>
  <c r="L221"/>
  <c r="A746"/>
  <c r="B747"/>
  <c r="C747"/>
  <c r="H219"/>
  <c r="F220"/>
  <c r="BN1432"/>
  <c r="BB1433"/>
  <c r="BC1433" s="1"/>
  <c r="BD1433" s="1"/>
  <c r="BE1433" s="1"/>
  <c r="BF1433" s="1"/>
  <c r="BG1433" s="1"/>
  <c r="BH1433" s="1"/>
  <c r="BI1433" s="1"/>
  <c r="BJ1433" s="1"/>
  <c r="BK1433" s="1"/>
  <c r="BL1433" s="1"/>
  <c r="AZ1434" s="1"/>
  <c r="H218" l="1"/>
  <c r="F219"/>
  <c r="BM1433"/>
  <c r="BA1434"/>
  <c r="A745"/>
  <c r="B746"/>
  <c r="C746"/>
  <c r="J219"/>
  <c r="L220"/>
  <c r="J218" l="1"/>
  <c r="L219"/>
  <c r="A744"/>
  <c r="B745"/>
  <c r="C745"/>
  <c r="H217"/>
  <c r="F218"/>
  <c r="BB1434"/>
  <c r="BC1434" s="1"/>
  <c r="BD1434" s="1"/>
  <c r="BE1434" s="1"/>
  <c r="BF1434" s="1"/>
  <c r="BG1434" s="1"/>
  <c r="BH1434" s="1"/>
  <c r="BI1434" s="1"/>
  <c r="BJ1434" s="1"/>
  <c r="BK1434" s="1"/>
  <c r="BL1434" s="1"/>
  <c r="AZ1435" s="1"/>
  <c r="BN1433"/>
  <c r="BA1435" l="1"/>
  <c r="BM1434"/>
  <c r="H216"/>
  <c r="F217"/>
  <c r="A743"/>
  <c r="B744"/>
  <c r="C744"/>
  <c r="J217"/>
  <c r="L218"/>
  <c r="J216" l="1"/>
  <c r="L217"/>
  <c r="A742"/>
  <c r="B743"/>
  <c r="C743"/>
  <c r="H215"/>
  <c r="F216"/>
  <c r="BN1434"/>
  <c r="BB1435"/>
  <c r="BC1435" s="1"/>
  <c r="BD1435" s="1"/>
  <c r="BE1435" s="1"/>
  <c r="BF1435" s="1"/>
  <c r="BG1435" s="1"/>
  <c r="BH1435" s="1"/>
  <c r="BI1435" s="1"/>
  <c r="BJ1435" s="1"/>
  <c r="BK1435" s="1"/>
  <c r="BL1435" s="1"/>
  <c r="AZ1436" s="1"/>
  <c r="H214" l="1"/>
  <c r="F215"/>
  <c r="BM1435"/>
  <c r="BA1436"/>
  <c r="A741"/>
  <c r="B742"/>
  <c r="C742"/>
  <c r="J215"/>
  <c r="L216"/>
  <c r="J214" l="1"/>
  <c r="L215"/>
  <c r="BN1435"/>
  <c r="BB1436"/>
  <c r="BC1436" s="1"/>
  <c r="BD1436" s="1"/>
  <c r="BE1436" s="1"/>
  <c r="BF1436" s="1"/>
  <c r="BG1436" s="1"/>
  <c r="BH1436" s="1"/>
  <c r="BI1436" s="1"/>
  <c r="BJ1436" s="1"/>
  <c r="BK1436" s="1"/>
  <c r="BL1436" s="1"/>
  <c r="AZ1437" s="1"/>
  <c r="A740"/>
  <c r="B741"/>
  <c r="C741"/>
  <c r="H213"/>
  <c r="F214"/>
  <c r="H212" l="1"/>
  <c r="F213"/>
  <c r="A739"/>
  <c r="B740"/>
  <c r="C740"/>
  <c r="J213"/>
  <c r="L214"/>
  <c r="BM1436"/>
  <c r="BA1437"/>
  <c r="J212" l="1"/>
  <c r="L213"/>
  <c r="BB1437"/>
  <c r="BC1437" s="1"/>
  <c r="BD1437" s="1"/>
  <c r="BE1437" s="1"/>
  <c r="BF1437" s="1"/>
  <c r="BG1437" s="1"/>
  <c r="BH1437" s="1"/>
  <c r="BI1437" s="1"/>
  <c r="BJ1437" s="1"/>
  <c r="BK1437" s="1"/>
  <c r="BL1437" s="1"/>
  <c r="AZ1438" s="1"/>
  <c r="BN1436"/>
  <c r="A738"/>
  <c r="B739"/>
  <c r="C739"/>
  <c r="H211"/>
  <c r="F212"/>
  <c r="H210" l="1"/>
  <c r="F211"/>
  <c r="A737"/>
  <c r="B738"/>
  <c r="C738"/>
  <c r="BA1438"/>
  <c r="BM1437"/>
  <c r="J211"/>
  <c r="L212"/>
  <c r="BN1437" l="1"/>
  <c r="BB1438"/>
  <c r="BC1438" s="1"/>
  <c r="BD1438" s="1"/>
  <c r="BE1438" s="1"/>
  <c r="BF1438" s="1"/>
  <c r="BG1438" s="1"/>
  <c r="BH1438" s="1"/>
  <c r="BI1438" s="1"/>
  <c r="BJ1438" s="1"/>
  <c r="BK1438" s="1"/>
  <c r="BL1438" s="1"/>
  <c r="AZ1439" s="1"/>
  <c r="A736"/>
  <c r="B737"/>
  <c r="C737"/>
  <c r="H209"/>
  <c r="F210"/>
  <c r="J210"/>
  <c r="L211"/>
  <c r="J209" l="1"/>
  <c r="L210"/>
  <c r="H208"/>
  <c r="F209"/>
  <c r="A735"/>
  <c r="B736"/>
  <c r="C736"/>
  <c r="BM1438"/>
  <c r="BA1439"/>
  <c r="BB1439" l="1"/>
  <c r="BC1439" s="1"/>
  <c r="BD1439" s="1"/>
  <c r="BE1439" s="1"/>
  <c r="BF1439" s="1"/>
  <c r="BG1439" s="1"/>
  <c r="BH1439" s="1"/>
  <c r="BI1439" s="1"/>
  <c r="BJ1439" s="1"/>
  <c r="BK1439" s="1"/>
  <c r="BL1439" s="1"/>
  <c r="AZ1440" s="1"/>
  <c r="BN1438"/>
  <c r="A734"/>
  <c r="B735"/>
  <c r="C735"/>
  <c r="H207"/>
  <c r="F208"/>
  <c r="J208"/>
  <c r="L209"/>
  <c r="A733" l="1"/>
  <c r="B734"/>
  <c r="C734"/>
  <c r="BA1440"/>
  <c r="BM1439"/>
  <c r="J207"/>
  <c r="L208"/>
  <c r="H206"/>
  <c r="F207"/>
  <c r="H205" l="1"/>
  <c r="F206"/>
  <c r="A732"/>
  <c r="B733"/>
  <c r="C733"/>
  <c r="J206"/>
  <c r="L207"/>
  <c r="BN1439"/>
  <c r="BB1440"/>
  <c r="BC1440" s="1"/>
  <c r="BD1440" s="1"/>
  <c r="BE1440" s="1"/>
  <c r="BF1440" s="1"/>
  <c r="BG1440" s="1"/>
  <c r="BH1440" s="1"/>
  <c r="BI1440" s="1"/>
  <c r="BJ1440" s="1"/>
  <c r="BK1440" s="1"/>
  <c r="BL1440" s="1"/>
  <c r="AZ1441" s="1"/>
  <c r="BM1440" l="1"/>
  <c r="BA1441"/>
  <c r="A731"/>
  <c r="B732"/>
  <c r="C732"/>
  <c r="H204"/>
  <c r="F205"/>
  <c r="J205"/>
  <c r="L206"/>
  <c r="J204" l="1"/>
  <c r="L205"/>
  <c r="H203"/>
  <c r="F204"/>
  <c r="A730"/>
  <c r="B731"/>
  <c r="C731"/>
  <c r="BB1441"/>
  <c r="BC1441" s="1"/>
  <c r="BD1441" s="1"/>
  <c r="BE1441" s="1"/>
  <c r="BF1441" s="1"/>
  <c r="BG1441" s="1"/>
  <c r="BH1441" s="1"/>
  <c r="BI1441" s="1"/>
  <c r="BJ1441" s="1"/>
  <c r="BK1441" s="1"/>
  <c r="BL1441" s="1"/>
  <c r="AZ1442" s="1"/>
  <c r="BN1440"/>
  <c r="BA1442" l="1"/>
  <c r="BM1441"/>
  <c r="A729"/>
  <c r="B730"/>
  <c r="C730"/>
  <c r="H202"/>
  <c r="F203"/>
  <c r="J203"/>
  <c r="L204"/>
  <c r="H201" l="1"/>
  <c r="F202"/>
  <c r="A728"/>
  <c r="B729"/>
  <c r="C729"/>
  <c r="BN1441"/>
  <c r="BB1442"/>
  <c r="BC1442" s="1"/>
  <c r="BD1442" s="1"/>
  <c r="BE1442" s="1"/>
  <c r="BF1442" s="1"/>
  <c r="BG1442" s="1"/>
  <c r="BH1442" s="1"/>
  <c r="BI1442" s="1"/>
  <c r="BJ1442" s="1"/>
  <c r="BK1442" s="1"/>
  <c r="BL1442" s="1"/>
  <c r="AZ1443" s="1"/>
  <c r="J202"/>
  <c r="L203"/>
  <c r="BM1442" l="1"/>
  <c r="BA1443"/>
  <c r="A727"/>
  <c r="B728"/>
  <c r="C728"/>
  <c r="H200"/>
  <c r="F201"/>
  <c r="J201"/>
  <c r="L202"/>
  <c r="A726" l="1"/>
  <c r="B727"/>
  <c r="C727"/>
  <c r="J200"/>
  <c r="L201"/>
  <c r="H199"/>
  <c r="F200"/>
  <c r="BN1442"/>
  <c r="BB1443"/>
  <c r="BC1443" s="1"/>
  <c r="BD1443" s="1"/>
  <c r="BE1443" s="1"/>
  <c r="BF1443" s="1"/>
  <c r="BG1443" s="1"/>
  <c r="BH1443" s="1"/>
  <c r="BI1443" s="1"/>
  <c r="BJ1443" s="1"/>
  <c r="BK1443" s="1"/>
  <c r="BL1443" s="1"/>
  <c r="AZ1444" s="1"/>
  <c r="BM1443" l="1"/>
  <c r="BA1444"/>
  <c r="A725"/>
  <c r="B726"/>
  <c r="C726"/>
  <c r="H198"/>
  <c r="F199"/>
  <c r="J199"/>
  <c r="L200"/>
  <c r="A724" l="1"/>
  <c r="B725"/>
  <c r="C725"/>
  <c r="J198"/>
  <c r="L199"/>
  <c r="H197"/>
  <c r="F198"/>
  <c r="BB1444"/>
  <c r="BC1444" s="1"/>
  <c r="BD1444" s="1"/>
  <c r="BE1444" s="1"/>
  <c r="BF1444" s="1"/>
  <c r="BG1444" s="1"/>
  <c r="BH1444" s="1"/>
  <c r="BI1444" s="1"/>
  <c r="BJ1444" s="1"/>
  <c r="BK1444" s="1"/>
  <c r="BL1444" s="1"/>
  <c r="AZ1445" s="1"/>
  <c r="BN1443"/>
  <c r="A723" l="1"/>
  <c r="B724"/>
  <c r="C724"/>
  <c r="BM1444"/>
  <c r="BA1445"/>
  <c r="H196"/>
  <c r="F197"/>
  <c r="J197"/>
  <c r="L198"/>
  <c r="J196" l="1"/>
  <c r="L197"/>
  <c r="H195"/>
  <c r="F196"/>
  <c r="BN1444"/>
  <c r="BB1445"/>
  <c r="BC1445" s="1"/>
  <c r="BD1445" s="1"/>
  <c r="BE1445" s="1"/>
  <c r="BF1445" s="1"/>
  <c r="BG1445" s="1"/>
  <c r="BH1445" s="1"/>
  <c r="BI1445" s="1"/>
  <c r="BJ1445" s="1"/>
  <c r="BK1445" s="1"/>
  <c r="BL1445" s="1"/>
  <c r="AZ1446" s="1"/>
  <c r="A722"/>
  <c r="B723"/>
  <c r="C723"/>
  <c r="A721" l="1"/>
  <c r="B722"/>
  <c r="C722"/>
  <c r="H194"/>
  <c r="F195"/>
  <c r="J195"/>
  <c r="L196"/>
  <c r="BA1446"/>
  <c r="BM1445"/>
  <c r="BN1445" l="1"/>
  <c r="BB1446"/>
  <c r="BC1446" s="1"/>
  <c r="BD1446" s="1"/>
  <c r="BE1446" s="1"/>
  <c r="BF1446" s="1"/>
  <c r="BG1446" s="1"/>
  <c r="BH1446" s="1"/>
  <c r="BI1446" s="1"/>
  <c r="BJ1446" s="1"/>
  <c r="BK1446" s="1"/>
  <c r="BL1446" s="1"/>
  <c r="AZ1447" s="1"/>
  <c r="J194"/>
  <c r="L195"/>
  <c r="H193"/>
  <c r="F194"/>
  <c r="A720"/>
  <c r="B721"/>
  <c r="C721"/>
  <c r="A719" l="1"/>
  <c r="B720"/>
  <c r="C720"/>
  <c r="H192"/>
  <c r="F193"/>
  <c r="J193"/>
  <c r="L194"/>
  <c r="BM1446"/>
  <c r="BA1447"/>
  <c r="J192" l="1"/>
  <c r="L193"/>
  <c r="BB1447"/>
  <c r="BC1447" s="1"/>
  <c r="BD1447" s="1"/>
  <c r="BE1447" s="1"/>
  <c r="BF1447" s="1"/>
  <c r="BG1447" s="1"/>
  <c r="BH1447" s="1"/>
  <c r="BI1447" s="1"/>
  <c r="BJ1447" s="1"/>
  <c r="BK1447" s="1"/>
  <c r="BL1447" s="1"/>
  <c r="AZ1448" s="1"/>
  <c r="BN1446"/>
  <c r="A718"/>
  <c r="B719"/>
  <c r="C719"/>
  <c r="H191"/>
  <c r="F192"/>
  <c r="A717" l="1"/>
  <c r="B718"/>
  <c r="C718"/>
  <c r="BM1447"/>
  <c r="BA1448"/>
  <c r="J191"/>
  <c r="L192"/>
  <c r="H190"/>
  <c r="F191"/>
  <c r="H189" l="1"/>
  <c r="F190"/>
  <c r="J190"/>
  <c r="L191"/>
  <c r="BN1447"/>
  <c r="BB1448"/>
  <c r="BC1448" s="1"/>
  <c r="BD1448" s="1"/>
  <c r="BE1448" s="1"/>
  <c r="BF1448" s="1"/>
  <c r="BG1448" s="1"/>
  <c r="BH1448" s="1"/>
  <c r="BI1448" s="1"/>
  <c r="BJ1448" s="1"/>
  <c r="BK1448" s="1"/>
  <c r="BL1448" s="1"/>
  <c r="AZ1449" s="1"/>
  <c r="A716"/>
  <c r="B717"/>
  <c r="C717"/>
  <c r="A715" l="1"/>
  <c r="B716"/>
  <c r="C716"/>
  <c r="J189"/>
  <c r="L190"/>
  <c r="H188"/>
  <c r="F189"/>
  <c r="BA1449"/>
  <c r="BM1448"/>
  <c r="BN1448" l="1"/>
  <c r="BB1449"/>
  <c r="BC1449" s="1"/>
  <c r="BD1449" s="1"/>
  <c r="BE1449" s="1"/>
  <c r="BF1449" s="1"/>
  <c r="BG1449" s="1"/>
  <c r="BH1449" s="1"/>
  <c r="BI1449" s="1"/>
  <c r="BJ1449" s="1"/>
  <c r="BK1449" s="1"/>
  <c r="BL1449" s="1"/>
  <c r="AZ1450" s="1"/>
  <c r="A714"/>
  <c r="B715"/>
  <c r="C715"/>
  <c r="H187"/>
  <c r="F188"/>
  <c r="J188"/>
  <c r="L189"/>
  <c r="J187" l="1"/>
  <c r="L188"/>
  <c r="H186"/>
  <c r="F187"/>
  <c r="A713"/>
  <c r="B714"/>
  <c r="C714"/>
  <c r="BM1449"/>
  <c r="BA1450"/>
  <c r="BN1449" l="1"/>
  <c r="BB1450"/>
  <c r="BC1450" s="1"/>
  <c r="BD1450" s="1"/>
  <c r="BE1450" s="1"/>
  <c r="BF1450" s="1"/>
  <c r="BG1450" s="1"/>
  <c r="BH1450" s="1"/>
  <c r="BI1450" s="1"/>
  <c r="BJ1450" s="1"/>
  <c r="BK1450" s="1"/>
  <c r="BL1450" s="1"/>
  <c r="AZ1451" s="1"/>
  <c r="A712"/>
  <c r="B713"/>
  <c r="C713"/>
  <c r="H185"/>
  <c r="F186"/>
  <c r="J186"/>
  <c r="L187"/>
  <c r="J185" l="1"/>
  <c r="L186"/>
  <c r="H184"/>
  <c r="F185"/>
  <c r="A711"/>
  <c r="B712"/>
  <c r="C712"/>
  <c r="BM1450"/>
  <c r="BA1451"/>
  <c r="BN1450" l="1"/>
  <c r="BB1451"/>
  <c r="BC1451" s="1"/>
  <c r="BD1451" s="1"/>
  <c r="BE1451" s="1"/>
  <c r="BF1451" s="1"/>
  <c r="BG1451" s="1"/>
  <c r="BH1451" s="1"/>
  <c r="BI1451" s="1"/>
  <c r="BJ1451" s="1"/>
  <c r="BK1451" s="1"/>
  <c r="BL1451" s="1"/>
  <c r="AZ1452" s="1"/>
  <c r="A710"/>
  <c r="B711"/>
  <c r="C711"/>
  <c r="H183"/>
  <c r="F184"/>
  <c r="J184"/>
  <c r="L185"/>
  <c r="J183" l="1"/>
  <c r="L184"/>
  <c r="H182"/>
  <c r="F183"/>
  <c r="A709"/>
  <c r="B710"/>
  <c r="C710"/>
  <c r="BM1451"/>
  <c r="BA1452"/>
  <c r="A708" l="1"/>
  <c r="B709"/>
  <c r="C709"/>
  <c r="H181"/>
  <c r="F182"/>
  <c r="J182"/>
  <c r="L183"/>
  <c r="BN1451"/>
  <c r="BB1452"/>
  <c r="BC1452" s="1"/>
  <c r="BD1452" s="1"/>
  <c r="BE1452" s="1"/>
  <c r="BF1452" s="1"/>
  <c r="BG1452" s="1"/>
  <c r="BH1452" s="1"/>
  <c r="BI1452" s="1"/>
  <c r="BJ1452" s="1"/>
  <c r="BK1452" s="1"/>
  <c r="BL1452" s="1"/>
  <c r="AZ1453" s="1"/>
  <c r="BM1452" l="1"/>
  <c r="BA1453"/>
  <c r="A707"/>
  <c r="B708"/>
  <c r="C708"/>
  <c r="J181"/>
  <c r="L182"/>
  <c r="H180"/>
  <c r="F181"/>
  <c r="H179" l="1"/>
  <c r="F180"/>
  <c r="J180"/>
  <c r="L181"/>
  <c r="A706"/>
  <c r="B707"/>
  <c r="C707"/>
  <c r="BB1453"/>
  <c r="BC1453" s="1"/>
  <c r="BD1453" s="1"/>
  <c r="BE1453" s="1"/>
  <c r="BF1453" s="1"/>
  <c r="BG1453" s="1"/>
  <c r="BH1453" s="1"/>
  <c r="BI1453" s="1"/>
  <c r="BJ1453" s="1"/>
  <c r="BK1453" s="1"/>
  <c r="BL1453" s="1"/>
  <c r="AZ1454" s="1"/>
  <c r="BN1452"/>
  <c r="BM1453" l="1"/>
  <c r="BA1454"/>
  <c r="A705"/>
  <c r="B706"/>
  <c r="C706"/>
  <c r="J179"/>
  <c r="L180"/>
  <c r="H178"/>
  <c r="F179"/>
  <c r="H177" l="1"/>
  <c r="F178"/>
  <c r="J178"/>
  <c r="L179"/>
  <c r="A704"/>
  <c r="B705"/>
  <c r="C705"/>
  <c r="BN1453"/>
  <c r="BB1454"/>
  <c r="BC1454" s="1"/>
  <c r="BD1454" s="1"/>
  <c r="BE1454" s="1"/>
  <c r="BF1454" s="1"/>
  <c r="BG1454" s="1"/>
  <c r="BH1454" s="1"/>
  <c r="BI1454" s="1"/>
  <c r="BJ1454" s="1"/>
  <c r="BK1454" s="1"/>
  <c r="BL1454" s="1"/>
  <c r="AZ1455" s="1"/>
  <c r="BM1454" l="1"/>
  <c r="BA1455"/>
  <c r="A703"/>
  <c r="B704"/>
  <c r="C704"/>
  <c r="J177"/>
  <c r="L178"/>
  <c r="H176"/>
  <c r="F177"/>
  <c r="H175" l="1"/>
  <c r="F176"/>
  <c r="J176"/>
  <c r="L177"/>
  <c r="A702"/>
  <c r="B703"/>
  <c r="C703"/>
  <c r="BN1454"/>
  <c r="BB1455"/>
  <c r="BC1455" s="1"/>
  <c r="BD1455" s="1"/>
  <c r="BE1455" s="1"/>
  <c r="BF1455" s="1"/>
  <c r="BG1455" s="1"/>
  <c r="BH1455" s="1"/>
  <c r="BI1455" s="1"/>
  <c r="BJ1455" s="1"/>
  <c r="BK1455" s="1"/>
  <c r="BL1455" s="1"/>
  <c r="AZ1456" s="1"/>
  <c r="BM1455" l="1"/>
  <c r="BA1456"/>
  <c r="A701"/>
  <c r="B702"/>
  <c r="C702"/>
  <c r="J175"/>
  <c r="L176"/>
  <c r="H174"/>
  <c r="F175"/>
  <c r="A700" l="1"/>
  <c r="B701"/>
  <c r="C701"/>
  <c r="H173"/>
  <c r="F174"/>
  <c r="J174"/>
  <c r="L175"/>
  <c r="BN1455"/>
  <c r="BB1456"/>
  <c r="BC1456" s="1"/>
  <c r="BD1456" s="1"/>
  <c r="BE1456" s="1"/>
  <c r="BF1456" s="1"/>
  <c r="BG1456" s="1"/>
  <c r="BH1456" s="1"/>
  <c r="BI1456" s="1"/>
  <c r="BJ1456" s="1"/>
  <c r="BK1456" s="1"/>
  <c r="BL1456" s="1"/>
  <c r="AZ1457" s="1"/>
  <c r="BA1457" l="1"/>
  <c r="BM1456"/>
  <c r="A699"/>
  <c r="B700"/>
  <c r="C700"/>
  <c r="J173"/>
  <c r="L174"/>
  <c r="H172"/>
  <c r="F173"/>
  <c r="H171" l="1"/>
  <c r="F172"/>
  <c r="J172"/>
  <c r="L173"/>
  <c r="A698"/>
  <c r="B699"/>
  <c r="C699"/>
  <c r="BN1456"/>
  <c r="BB1457"/>
  <c r="BC1457" s="1"/>
  <c r="BD1457" s="1"/>
  <c r="BE1457" s="1"/>
  <c r="BF1457" s="1"/>
  <c r="BG1457" s="1"/>
  <c r="BH1457" s="1"/>
  <c r="BI1457" s="1"/>
  <c r="BJ1457" s="1"/>
  <c r="BK1457" s="1"/>
  <c r="BL1457" s="1"/>
  <c r="AZ1458" s="1"/>
  <c r="BM1457" l="1"/>
  <c r="BA1458"/>
  <c r="A697"/>
  <c r="B698"/>
  <c r="C698"/>
  <c r="J171"/>
  <c r="L172"/>
  <c r="H170"/>
  <c r="F171"/>
  <c r="A696" l="1"/>
  <c r="B697"/>
  <c r="C697"/>
  <c r="H169"/>
  <c r="F170"/>
  <c r="J170"/>
  <c r="L171"/>
  <c r="BN1457"/>
  <c r="BB1458"/>
  <c r="BC1458" s="1"/>
  <c r="BD1458" s="1"/>
  <c r="BE1458" s="1"/>
  <c r="BF1458" s="1"/>
  <c r="BG1458" s="1"/>
  <c r="BH1458" s="1"/>
  <c r="BI1458" s="1"/>
  <c r="BJ1458" s="1"/>
  <c r="BK1458" s="1"/>
  <c r="BL1458" s="1"/>
  <c r="AZ1459" s="1"/>
  <c r="BM1458" l="1"/>
  <c r="BA1459"/>
  <c r="A695"/>
  <c r="B696"/>
  <c r="C696"/>
  <c r="J169"/>
  <c r="L170"/>
  <c r="H168"/>
  <c r="F169"/>
  <c r="A694" l="1"/>
  <c r="B695"/>
  <c r="C695"/>
  <c r="H167"/>
  <c r="F168"/>
  <c r="J168"/>
  <c r="L169"/>
  <c r="BN1458"/>
  <c r="BB1459"/>
  <c r="BC1459" s="1"/>
  <c r="BD1459" s="1"/>
  <c r="BE1459" s="1"/>
  <c r="BF1459" s="1"/>
  <c r="BG1459" s="1"/>
  <c r="BH1459" s="1"/>
  <c r="BI1459" s="1"/>
  <c r="BJ1459" s="1"/>
  <c r="BK1459" s="1"/>
  <c r="BL1459" s="1"/>
  <c r="AZ1460" s="1"/>
  <c r="A693" l="1"/>
  <c r="B694"/>
  <c r="C694"/>
  <c r="BM1459"/>
  <c r="BA1460"/>
  <c r="J167"/>
  <c r="L168"/>
  <c r="H166"/>
  <c r="F167"/>
  <c r="A692" l="1"/>
  <c r="B693"/>
  <c r="C693"/>
  <c r="BN1459"/>
  <c r="BB1460"/>
  <c r="BC1460" s="1"/>
  <c r="BD1460" s="1"/>
  <c r="BE1460" s="1"/>
  <c r="BF1460" s="1"/>
  <c r="BG1460" s="1"/>
  <c r="BH1460" s="1"/>
  <c r="BI1460" s="1"/>
  <c r="BJ1460" s="1"/>
  <c r="BK1460" s="1"/>
  <c r="BL1460" s="1"/>
  <c r="AZ1461" s="1"/>
  <c r="H165"/>
  <c r="F166"/>
  <c r="J166"/>
  <c r="L167"/>
  <c r="J165" l="1"/>
  <c r="L166"/>
  <c r="BM1460"/>
  <c r="BA1461"/>
  <c r="A691"/>
  <c r="B692"/>
  <c r="C692"/>
  <c r="H164"/>
  <c r="F165"/>
  <c r="H163" l="1"/>
  <c r="F164"/>
  <c r="A690"/>
  <c r="B691"/>
  <c r="C691"/>
  <c r="J164"/>
  <c r="L165"/>
  <c r="BN1460"/>
  <c r="BB1461"/>
  <c r="BC1461" s="1"/>
  <c r="BD1461" s="1"/>
  <c r="BE1461" s="1"/>
  <c r="BF1461" s="1"/>
  <c r="BG1461" s="1"/>
  <c r="BH1461" s="1"/>
  <c r="BI1461" s="1"/>
  <c r="BJ1461" s="1"/>
  <c r="BK1461" s="1"/>
  <c r="BL1461" s="1"/>
  <c r="AZ1462" s="1"/>
  <c r="BM1461" l="1"/>
  <c r="BA1462"/>
  <c r="A689"/>
  <c r="B690"/>
  <c r="C690"/>
  <c r="H162"/>
  <c r="F163"/>
  <c r="J163"/>
  <c r="L164"/>
  <c r="J162" l="1"/>
  <c r="L163"/>
  <c r="H161"/>
  <c r="F162"/>
  <c r="A688"/>
  <c r="B689"/>
  <c r="C689"/>
  <c r="BN1461"/>
  <c r="BB1462"/>
  <c r="BC1462" s="1"/>
  <c r="BD1462" s="1"/>
  <c r="BE1462" s="1"/>
  <c r="BF1462" s="1"/>
  <c r="BG1462" s="1"/>
  <c r="BH1462" s="1"/>
  <c r="BI1462" s="1"/>
  <c r="BJ1462" s="1"/>
  <c r="BK1462" s="1"/>
  <c r="BL1462" s="1"/>
  <c r="AZ1463" s="1"/>
  <c r="BM1462" l="1"/>
  <c r="BA1463"/>
  <c r="A687"/>
  <c r="B688"/>
  <c r="C688"/>
  <c r="H160"/>
  <c r="F161"/>
  <c r="J161"/>
  <c r="L162"/>
  <c r="J160" l="1"/>
  <c r="L161"/>
  <c r="H159"/>
  <c r="F160"/>
  <c r="A686"/>
  <c r="B687"/>
  <c r="C687"/>
  <c r="BN1462"/>
  <c r="BB1463"/>
  <c r="BC1463" s="1"/>
  <c r="BD1463" s="1"/>
  <c r="BE1463" s="1"/>
  <c r="BF1463" s="1"/>
  <c r="BG1463" s="1"/>
  <c r="BH1463" s="1"/>
  <c r="BI1463" s="1"/>
  <c r="BJ1463" s="1"/>
  <c r="BK1463" s="1"/>
  <c r="BL1463" s="1"/>
  <c r="AZ1464" s="1"/>
  <c r="BM1463" l="1"/>
  <c r="BA1464"/>
  <c r="A685"/>
  <c r="B686"/>
  <c r="C686"/>
  <c r="H158"/>
  <c r="F159"/>
  <c r="J159"/>
  <c r="L160"/>
  <c r="J158" l="1"/>
  <c r="L159"/>
  <c r="H157"/>
  <c r="F158"/>
  <c r="A684"/>
  <c r="B685"/>
  <c r="C685"/>
  <c r="BB1464"/>
  <c r="BC1464" s="1"/>
  <c r="BD1464" s="1"/>
  <c r="BE1464" s="1"/>
  <c r="BF1464" s="1"/>
  <c r="BG1464" s="1"/>
  <c r="BH1464" s="1"/>
  <c r="BI1464" s="1"/>
  <c r="BJ1464" s="1"/>
  <c r="BK1464" s="1"/>
  <c r="BL1464" s="1"/>
  <c r="AZ1465" s="1"/>
  <c r="BN1463"/>
  <c r="BM1464" l="1"/>
  <c r="BA1465"/>
  <c r="A683"/>
  <c r="B684"/>
  <c r="C684"/>
  <c r="H156"/>
  <c r="F157"/>
  <c r="J157"/>
  <c r="L158"/>
  <c r="J156" l="1"/>
  <c r="L157"/>
  <c r="H155"/>
  <c r="F156"/>
  <c r="A682"/>
  <c r="B683"/>
  <c r="C683"/>
  <c r="BN1464"/>
  <c r="BB1465"/>
  <c r="BC1465" s="1"/>
  <c r="BD1465" s="1"/>
  <c r="BE1465" s="1"/>
  <c r="BF1465" s="1"/>
  <c r="BG1465" s="1"/>
  <c r="BH1465" s="1"/>
  <c r="BI1465" s="1"/>
  <c r="BJ1465" s="1"/>
  <c r="BK1465" s="1"/>
  <c r="BL1465" s="1"/>
  <c r="AZ1466" s="1"/>
  <c r="BM1465" l="1"/>
  <c r="BA1466"/>
  <c r="A681"/>
  <c r="B682"/>
  <c r="C682"/>
  <c r="H154"/>
  <c r="F155"/>
  <c r="J155"/>
  <c r="L156"/>
  <c r="J154" l="1"/>
  <c r="L155"/>
  <c r="A680"/>
  <c r="B681"/>
  <c r="C681"/>
  <c r="H153"/>
  <c r="F154"/>
  <c r="BN1465"/>
  <c r="BB1466"/>
  <c r="BC1466" s="1"/>
  <c r="BD1466" s="1"/>
  <c r="BE1466" s="1"/>
  <c r="BF1466" s="1"/>
  <c r="BG1466" s="1"/>
  <c r="BH1466" s="1"/>
  <c r="BI1466" s="1"/>
  <c r="BJ1466" s="1"/>
  <c r="BK1466" s="1"/>
  <c r="BL1466" s="1"/>
  <c r="AZ1467" s="1"/>
  <c r="BM1466" l="1"/>
  <c r="BA1467"/>
  <c r="A679"/>
  <c r="B680"/>
  <c r="C680"/>
  <c r="J153"/>
  <c r="L154"/>
  <c r="H152"/>
  <c r="F153"/>
  <c r="H151" l="1"/>
  <c r="F152"/>
  <c r="A678"/>
  <c r="B679"/>
  <c r="C679"/>
  <c r="J152"/>
  <c r="L153"/>
  <c r="BN1466"/>
  <c r="BB1467"/>
  <c r="BC1467" s="1"/>
  <c r="BD1467" s="1"/>
  <c r="BE1467" s="1"/>
  <c r="BF1467" s="1"/>
  <c r="BG1467" s="1"/>
  <c r="BH1467" s="1"/>
  <c r="BI1467" s="1"/>
  <c r="BJ1467" s="1"/>
  <c r="BK1467" s="1"/>
  <c r="BL1467" s="1"/>
  <c r="AZ1468" s="1"/>
  <c r="BA1468" l="1"/>
  <c r="BM1467"/>
  <c r="A677"/>
  <c r="B678"/>
  <c r="C678"/>
  <c r="H150"/>
  <c r="F151"/>
  <c r="J151"/>
  <c r="L152"/>
  <c r="A676" l="1"/>
  <c r="B677"/>
  <c r="C677"/>
  <c r="BN1467"/>
  <c r="BB1468"/>
  <c r="BC1468" s="1"/>
  <c r="BD1468" s="1"/>
  <c r="BE1468" s="1"/>
  <c r="BF1468" s="1"/>
  <c r="BG1468" s="1"/>
  <c r="BH1468" s="1"/>
  <c r="BI1468" s="1"/>
  <c r="BJ1468" s="1"/>
  <c r="BK1468" s="1"/>
  <c r="BL1468" s="1"/>
  <c r="AZ1469" s="1"/>
  <c r="J150"/>
  <c r="L151"/>
  <c r="H149"/>
  <c r="F150"/>
  <c r="BM1468" l="1"/>
  <c r="BA1469"/>
  <c r="A675"/>
  <c r="B676"/>
  <c r="C676"/>
  <c r="H148"/>
  <c r="F149"/>
  <c r="J149"/>
  <c r="L150"/>
  <c r="J148" l="1"/>
  <c r="L149"/>
  <c r="H147"/>
  <c r="F148"/>
  <c r="A674"/>
  <c r="B675"/>
  <c r="C675"/>
  <c r="BN1468"/>
  <c r="BB1469"/>
  <c r="BC1469" s="1"/>
  <c r="BD1469" s="1"/>
  <c r="BE1469" s="1"/>
  <c r="BF1469" s="1"/>
  <c r="BG1469" s="1"/>
  <c r="BH1469" s="1"/>
  <c r="BI1469" s="1"/>
  <c r="BJ1469" s="1"/>
  <c r="BK1469" s="1"/>
  <c r="BL1469" s="1"/>
  <c r="AZ1470" s="1"/>
  <c r="BM1469" l="1"/>
  <c r="BA1470"/>
  <c r="A673"/>
  <c r="B674"/>
  <c r="C674"/>
  <c r="H146"/>
  <c r="F147"/>
  <c r="J147"/>
  <c r="L148"/>
  <c r="J146" l="1"/>
  <c r="L147"/>
  <c r="H145"/>
  <c r="F146"/>
  <c r="A672"/>
  <c r="B673"/>
  <c r="C673"/>
  <c r="BB1470"/>
  <c r="BC1470" s="1"/>
  <c r="BD1470" s="1"/>
  <c r="BE1470" s="1"/>
  <c r="BF1470" s="1"/>
  <c r="BG1470" s="1"/>
  <c r="BH1470" s="1"/>
  <c r="BI1470" s="1"/>
  <c r="BJ1470" s="1"/>
  <c r="BK1470" s="1"/>
  <c r="BL1470" s="1"/>
  <c r="AZ1471" s="1"/>
  <c r="BN1469"/>
  <c r="BA1471" l="1"/>
  <c r="BM1470"/>
  <c r="A671"/>
  <c r="B672"/>
  <c r="C672"/>
  <c r="H144"/>
  <c r="F145"/>
  <c r="J145"/>
  <c r="L146"/>
  <c r="J144" l="1"/>
  <c r="L145"/>
  <c r="A670"/>
  <c r="B671"/>
  <c r="C671"/>
  <c r="BN1470"/>
  <c r="BB1471"/>
  <c r="BC1471" s="1"/>
  <c r="BD1471" s="1"/>
  <c r="BE1471" s="1"/>
  <c r="BF1471" s="1"/>
  <c r="BG1471" s="1"/>
  <c r="BH1471" s="1"/>
  <c r="BI1471" s="1"/>
  <c r="BJ1471" s="1"/>
  <c r="BK1471" s="1"/>
  <c r="BL1471" s="1"/>
  <c r="AZ1472" s="1"/>
  <c r="H143"/>
  <c r="F144"/>
  <c r="H142" l="1"/>
  <c r="F143"/>
  <c r="BM1471"/>
  <c r="BA1472"/>
  <c r="A669"/>
  <c r="B670"/>
  <c r="C670"/>
  <c r="J143"/>
  <c r="L144"/>
  <c r="J142" l="1"/>
  <c r="L143"/>
  <c r="A668"/>
  <c r="B669"/>
  <c r="C669"/>
  <c r="H141"/>
  <c r="F142"/>
  <c r="BN1471"/>
  <c r="BB1472"/>
  <c r="BC1472" s="1"/>
  <c r="BD1472" s="1"/>
  <c r="BE1472" s="1"/>
  <c r="BF1472" s="1"/>
  <c r="BG1472" s="1"/>
  <c r="BH1472" s="1"/>
  <c r="BI1472" s="1"/>
  <c r="BJ1472" s="1"/>
  <c r="BK1472" s="1"/>
  <c r="BL1472" s="1"/>
  <c r="AZ1473" s="1"/>
  <c r="BM1472" l="1"/>
  <c r="BA1473"/>
  <c r="A667"/>
  <c r="B668"/>
  <c r="C668"/>
  <c r="J141"/>
  <c r="L142"/>
  <c r="H140"/>
  <c r="F141"/>
  <c r="A666" l="1"/>
  <c r="B667"/>
  <c r="C667"/>
  <c r="H139"/>
  <c r="F140"/>
  <c r="J140"/>
  <c r="L141"/>
  <c r="BB1473"/>
  <c r="BC1473" s="1"/>
  <c r="BD1473" s="1"/>
  <c r="BE1473" s="1"/>
  <c r="BF1473" s="1"/>
  <c r="BG1473" s="1"/>
  <c r="BH1473" s="1"/>
  <c r="BI1473" s="1"/>
  <c r="BJ1473" s="1"/>
  <c r="BK1473" s="1"/>
  <c r="BL1473" s="1"/>
  <c r="AZ1474" s="1"/>
  <c r="BN1472"/>
  <c r="J139" l="1"/>
  <c r="L140"/>
  <c r="H138"/>
  <c r="F139"/>
  <c r="A665"/>
  <c r="B666"/>
  <c r="C666"/>
  <c r="BA1474"/>
  <c r="BM1473"/>
  <c r="BN1473" l="1"/>
  <c r="BB1474"/>
  <c r="BC1474" s="1"/>
  <c r="BD1474" s="1"/>
  <c r="BE1474" s="1"/>
  <c r="BF1474" s="1"/>
  <c r="BG1474" s="1"/>
  <c r="BH1474" s="1"/>
  <c r="BI1474" s="1"/>
  <c r="BJ1474" s="1"/>
  <c r="BK1474" s="1"/>
  <c r="BL1474" s="1"/>
  <c r="AZ1475" s="1"/>
  <c r="A664"/>
  <c r="B665"/>
  <c r="C665"/>
  <c r="H137"/>
  <c r="F138"/>
  <c r="J138"/>
  <c r="L139"/>
  <c r="J137" l="1"/>
  <c r="L138"/>
  <c r="H136"/>
  <c r="F137"/>
  <c r="A663"/>
  <c r="B664"/>
  <c r="C664"/>
  <c r="BM1474"/>
  <c r="BA1475"/>
  <c r="BB1475" l="1"/>
  <c r="BC1475" s="1"/>
  <c r="BD1475" s="1"/>
  <c r="BE1475" s="1"/>
  <c r="BF1475" s="1"/>
  <c r="BG1475" s="1"/>
  <c r="BH1475" s="1"/>
  <c r="BI1475" s="1"/>
  <c r="BJ1475" s="1"/>
  <c r="BK1475" s="1"/>
  <c r="BL1475" s="1"/>
  <c r="AZ1476" s="1"/>
  <c r="BN1474"/>
  <c r="A662"/>
  <c r="B663"/>
  <c r="C663"/>
  <c r="H135"/>
  <c r="F136"/>
  <c r="J136"/>
  <c r="L137"/>
  <c r="A661" l="1"/>
  <c r="B662"/>
  <c r="C662"/>
  <c r="BA1476"/>
  <c r="BM1475"/>
  <c r="J135"/>
  <c r="L136"/>
  <c r="H134"/>
  <c r="F135"/>
  <c r="A660" l="1"/>
  <c r="B661"/>
  <c r="C661"/>
  <c r="H133"/>
  <c r="F134"/>
  <c r="J134"/>
  <c r="L135"/>
  <c r="BN1475"/>
  <c r="BB1476"/>
  <c r="BC1476" s="1"/>
  <c r="BD1476" s="1"/>
  <c r="BE1476" s="1"/>
  <c r="BF1476" s="1"/>
  <c r="BG1476" s="1"/>
  <c r="BH1476" s="1"/>
  <c r="BI1476" s="1"/>
  <c r="BJ1476" s="1"/>
  <c r="BK1476" s="1"/>
  <c r="BL1476" s="1"/>
  <c r="AZ1477" s="1"/>
  <c r="BM1476" l="1"/>
  <c r="BA1477"/>
  <c r="A659"/>
  <c r="B660"/>
  <c r="C660"/>
  <c r="J133"/>
  <c r="L134"/>
  <c r="H132"/>
  <c r="F133"/>
  <c r="A658" l="1"/>
  <c r="B659"/>
  <c r="C659"/>
  <c r="H131"/>
  <c r="F132"/>
  <c r="J132"/>
  <c r="L133"/>
  <c r="BN1476"/>
  <c r="BB1477"/>
  <c r="BC1477" s="1"/>
  <c r="BD1477" s="1"/>
  <c r="BE1477" s="1"/>
  <c r="BF1477" s="1"/>
  <c r="BG1477" s="1"/>
  <c r="BH1477" s="1"/>
  <c r="BI1477" s="1"/>
  <c r="BJ1477" s="1"/>
  <c r="BK1477" s="1"/>
  <c r="BL1477" s="1"/>
  <c r="AZ1478" s="1"/>
  <c r="A657" l="1"/>
  <c r="B658"/>
  <c r="C658"/>
  <c r="BA1478"/>
  <c r="BM1477"/>
  <c r="J131"/>
  <c r="L132"/>
  <c r="H130"/>
  <c r="F131"/>
  <c r="A656" l="1"/>
  <c r="B657"/>
  <c r="C657"/>
  <c r="H129"/>
  <c r="F130"/>
  <c r="J130"/>
  <c r="L131"/>
  <c r="BN1477"/>
  <c r="BB1478"/>
  <c r="BC1478" s="1"/>
  <c r="BD1478" s="1"/>
  <c r="BE1478" s="1"/>
  <c r="BF1478" s="1"/>
  <c r="BG1478" s="1"/>
  <c r="BH1478" s="1"/>
  <c r="BI1478" s="1"/>
  <c r="BJ1478" s="1"/>
  <c r="BK1478" s="1"/>
  <c r="BL1478" s="1"/>
  <c r="AZ1479" s="1"/>
  <c r="BM1478" l="1"/>
  <c r="BA1479"/>
  <c r="A655"/>
  <c r="B656"/>
  <c r="C656"/>
  <c r="J129"/>
  <c r="L130"/>
  <c r="H128"/>
  <c r="F129"/>
  <c r="A654" l="1"/>
  <c r="B655"/>
  <c r="C655"/>
  <c r="H127"/>
  <c r="F128"/>
  <c r="J128"/>
  <c r="L129"/>
  <c r="BB1479"/>
  <c r="BC1479" s="1"/>
  <c r="BD1479" s="1"/>
  <c r="BE1479" s="1"/>
  <c r="BF1479" s="1"/>
  <c r="BG1479" s="1"/>
  <c r="BH1479" s="1"/>
  <c r="BI1479" s="1"/>
  <c r="BJ1479" s="1"/>
  <c r="BK1479" s="1"/>
  <c r="BL1479" s="1"/>
  <c r="AZ1480" s="1"/>
  <c r="BN1478"/>
  <c r="A653" l="1"/>
  <c r="B654"/>
  <c r="C654"/>
  <c r="BM1479"/>
  <c r="BA1480"/>
  <c r="J127"/>
  <c r="L128"/>
  <c r="H126"/>
  <c r="F127"/>
  <c r="A652" l="1"/>
  <c r="B653"/>
  <c r="C653"/>
  <c r="BN1479"/>
  <c r="BB1480"/>
  <c r="BC1480" s="1"/>
  <c r="BD1480" s="1"/>
  <c r="BE1480" s="1"/>
  <c r="BF1480" s="1"/>
  <c r="BG1480" s="1"/>
  <c r="BH1480" s="1"/>
  <c r="BI1480" s="1"/>
  <c r="BJ1480" s="1"/>
  <c r="BK1480" s="1"/>
  <c r="BL1480" s="1"/>
  <c r="AZ1481" s="1"/>
  <c r="H125"/>
  <c r="F126"/>
  <c r="J126"/>
  <c r="L127"/>
  <c r="J125" l="1"/>
  <c r="L126"/>
  <c r="BM1480"/>
  <c r="BA1481"/>
  <c r="A651"/>
  <c r="B652"/>
  <c r="C652"/>
  <c r="H124"/>
  <c r="F125"/>
  <c r="A650" l="1"/>
  <c r="B651"/>
  <c r="C651"/>
  <c r="J124"/>
  <c r="L125"/>
  <c r="H123"/>
  <c r="F124"/>
  <c r="BB1481"/>
  <c r="BC1481" s="1"/>
  <c r="BD1481" s="1"/>
  <c r="BE1481" s="1"/>
  <c r="BF1481" s="1"/>
  <c r="BG1481" s="1"/>
  <c r="BH1481" s="1"/>
  <c r="BI1481" s="1"/>
  <c r="BJ1481" s="1"/>
  <c r="BK1481" s="1"/>
  <c r="BL1481" s="1"/>
  <c r="AZ1482" s="1"/>
  <c r="BN1480"/>
  <c r="BM1481" l="1"/>
  <c r="BA1482"/>
  <c r="H122"/>
  <c r="F123"/>
  <c r="J123"/>
  <c r="L124"/>
  <c r="A649"/>
  <c r="B650"/>
  <c r="C650"/>
  <c r="A648" l="1"/>
  <c r="B649"/>
  <c r="C649"/>
  <c r="J122"/>
  <c r="L123"/>
  <c r="H121"/>
  <c r="F122"/>
  <c r="BN1481"/>
  <c r="BB1482"/>
  <c r="BC1482" s="1"/>
  <c r="BD1482" s="1"/>
  <c r="BE1482" s="1"/>
  <c r="BF1482" s="1"/>
  <c r="BG1482" s="1"/>
  <c r="BH1482" s="1"/>
  <c r="BI1482" s="1"/>
  <c r="BJ1482" s="1"/>
  <c r="BK1482" s="1"/>
  <c r="BL1482" s="1"/>
  <c r="AZ1483" s="1"/>
  <c r="BM1482" l="1"/>
  <c r="BA1483"/>
  <c r="A647"/>
  <c r="B648"/>
  <c r="C648"/>
  <c r="H120"/>
  <c r="F121"/>
  <c r="J121"/>
  <c r="L122"/>
  <c r="A646" l="1"/>
  <c r="B647"/>
  <c r="C647"/>
  <c r="J120"/>
  <c r="L121"/>
  <c r="H119"/>
  <c r="F120"/>
  <c r="BN1482"/>
  <c r="BB1483"/>
  <c r="BC1483" s="1"/>
  <c r="BD1483" s="1"/>
  <c r="BE1483" s="1"/>
  <c r="BF1483" s="1"/>
  <c r="BG1483" s="1"/>
  <c r="BH1483" s="1"/>
  <c r="BI1483" s="1"/>
  <c r="BJ1483" s="1"/>
  <c r="BK1483" s="1"/>
  <c r="BL1483" s="1"/>
  <c r="AZ1484" s="1"/>
  <c r="BM1483" l="1"/>
  <c r="BA1484"/>
  <c r="A645"/>
  <c r="B646"/>
  <c r="C646"/>
  <c r="H118"/>
  <c r="F119"/>
  <c r="J119"/>
  <c r="L120"/>
  <c r="J118" l="1"/>
  <c r="L119"/>
  <c r="A644"/>
  <c r="B645"/>
  <c r="C645"/>
  <c r="H117"/>
  <c r="F118"/>
  <c r="BB1484"/>
  <c r="BC1484" s="1"/>
  <c r="BD1484" s="1"/>
  <c r="BE1484" s="1"/>
  <c r="BF1484" s="1"/>
  <c r="BG1484" s="1"/>
  <c r="BH1484" s="1"/>
  <c r="BI1484" s="1"/>
  <c r="BJ1484" s="1"/>
  <c r="BK1484" s="1"/>
  <c r="BL1484" s="1"/>
  <c r="AZ1485" s="1"/>
  <c r="BN1483"/>
  <c r="BA1485" l="1"/>
  <c r="BM1484"/>
  <c r="H116"/>
  <c r="F117"/>
  <c r="A643"/>
  <c r="B644"/>
  <c r="C644"/>
  <c r="J117"/>
  <c r="L118"/>
  <c r="J116" l="1"/>
  <c r="L117"/>
  <c r="A642"/>
  <c r="B643"/>
  <c r="C643"/>
  <c r="H115"/>
  <c r="F116"/>
  <c r="BN1484"/>
  <c r="BB1485"/>
  <c r="BC1485" s="1"/>
  <c r="BD1485" s="1"/>
  <c r="BE1485" s="1"/>
  <c r="BF1485" s="1"/>
  <c r="BG1485" s="1"/>
  <c r="BH1485" s="1"/>
  <c r="BI1485" s="1"/>
  <c r="BJ1485" s="1"/>
  <c r="BK1485" s="1"/>
  <c r="BL1485" s="1"/>
  <c r="AZ1486" s="1"/>
  <c r="BA1486" l="1"/>
  <c r="BM1485"/>
  <c r="A641"/>
  <c r="B642"/>
  <c r="C642"/>
  <c r="J115"/>
  <c r="L116"/>
  <c r="H114"/>
  <c r="F115"/>
  <c r="H113" l="1"/>
  <c r="F114"/>
  <c r="A640"/>
  <c r="B641"/>
  <c r="C641"/>
  <c r="BN1485"/>
  <c r="BB1486"/>
  <c r="BC1486" s="1"/>
  <c r="BD1486" s="1"/>
  <c r="BE1486" s="1"/>
  <c r="BF1486" s="1"/>
  <c r="BG1486" s="1"/>
  <c r="BH1486" s="1"/>
  <c r="BI1486" s="1"/>
  <c r="BJ1486" s="1"/>
  <c r="BK1486" s="1"/>
  <c r="BL1486" s="1"/>
  <c r="AZ1487" s="1"/>
  <c r="J114"/>
  <c r="L115"/>
  <c r="BM1486" l="1"/>
  <c r="BA1487"/>
  <c r="A639"/>
  <c r="B640"/>
  <c r="C640"/>
  <c r="H112"/>
  <c r="F113"/>
  <c r="J113"/>
  <c r="L114"/>
  <c r="J112" l="1"/>
  <c r="L113"/>
  <c r="A638"/>
  <c r="B639"/>
  <c r="C639"/>
  <c r="H111"/>
  <c r="F112"/>
  <c r="BB1487"/>
  <c r="BC1487" s="1"/>
  <c r="BD1487" s="1"/>
  <c r="BE1487" s="1"/>
  <c r="BF1487" s="1"/>
  <c r="BG1487" s="1"/>
  <c r="BH1487" s="1"/>
  <c r="BI1487" s="1"/>
  <c r="BJ1487" s="1"/>
  <c r="BK1487" s="1"/>
  <c r="BL1487" s="1"/>
  <c r="AZ1488" s="1"/>
  <c r="BN1486"/>
  <c r="BM1487" l="1"/>
  <c r="BA1488"/>
  <c r="H110"/>
  <c r="F111"/>
  <c r="A637"/>
  <c r="B638"/>
  <c r="C638"/>
  <c r="J111"/>
  <c r="L112"/>
  <c r="A636" l="1"/>
  <c r="B637"/>
  <c r="C637"/>
  <c r="H109"/>
  <c r="F110"/>
  <c r="J110"/>
  <c r="L111"/>
  <c r="BN1487"/>
  <c r="BB1488"/>
  <c r="BC1488" s="1"/>
  <c r="BD1488" s="1"/>
  <c r="BE1488" s="1"/>
  <c r="BF1488" s="1"/>
  <c r="BG1488" s="1"/>
  <c r="BH1488" s="1"/>
  <c r="BI1488" s="1"/>
  <c r="BJ1488" s="1"/>
  <c r="BK1488" s="1"/>
  <c r="BL1488" s="1"/>
  <c r="AZ1489" s="1"/>
  <c r="BM1488" l="1"/>
  <c r="BA1489"/>
  <c r="A635"/>
  <c r="B636"/>
  <c r="C636"/>
  <c r="J109"/>
  <c r="L110"/>
  <c r="H108"/>
  <c r="F109"/>
  <c r="H107" l="1"/>
  <c r="F108"/>
  <c r="J108"/>
  <c r="L109"/>
  <c r="A634"/>
  <c r="B635"/>
  <c r="C635"/>
  <c r="BN1488"/>
  <c r="BB1489"/>
  <c r="BC1489" s="1"/>
  <c r="BD1489" s="1"/>
  <c r="BE1489" s="1"/>
  <c r="BF1489" s="1"/>
  <c r="BG1489" s="1"/>
  <c r="BH1489" s="1"/>
  <c r="BI1489" s="1"/>
  <c r="BJ1489" s="1"/>
  <c r="BK1489" s="1"/>
  <c r="BL1489" s="1"/>
  <c r="AZ1490" s="1"/>
  <c r="BM1489" l="1"/>
  <c r="BA1490"/>
  <c r="A633"/>
  <c r="B634"/>
  <c r="C634"/>
  <c r="J107"/>
  <c r="L108"/>
  <c r="H106"/>
  <c r="F107"/>
  <c r="H105" l="1"/>
  <c r="F106"/>
  <c r="J106"/>
  <c r="L107"/>
  <c r="A632"/>
  <c r="B633"/>
  <c r="C633"/>
  <c r="BB1490"/>
  <c r="BC1490" s="1"/>
  <c r="BD1490" s="1"/>
  <c r="BE1490" s="1"/>
  <c r="BF1490" s="1"/>
  <c r="BG1490" s="1"/>
  <c r="BH1490" s="1"/>
  <c r="BI1490" s="1"/>
  <c r="BJ1490" s="1"/>
  <c r="BK1490" s="1"/>
  <c r="BL1490" s="1"/>
  <c r="AZ1491" s="1"/>
  <c r="BN1489"/>
  <c r="BM1490" l="1"/>
  <c r="BA1491"/>
  <c r="A631"/>
  <c r="B632"/>
  <c r="C632"/>
  <c r="J105"/>
  <c r="L106"/>
  <c r="H104"/>
  <c r="F105"/>
  <c r="H103" l="1"/>
  <c r="F104"/>
  <c r="J104"/>
  <c r="L105"/>
  <c r="A630"/>
  <c r="B631"/>
  <c r="C631"/>
  <c r="BN1490"/>
  <c r="BB1491"/>
  <c r="BC1491" s="1"/>
  <c r="BD1491" s="1"/>
  <c r="BE1491" s="1"/>
  <c r="BF1491" s="1"/>
  <c r="BG1491" s="1"/>
  <c r="BH1491" s="1"/>
  <c r="BI1491" s="1"/>
  <c r="BJ1491" s="1"/>
  <c r="BK1491" s="1"/>
  <c r="BL1491" s="1"/>
  <c r="AZ1492" s="1"/>
  <c r="BM1491" l="1"/>
  <c r="BA1492"/>
  <c r="A629"/>
  <c r="B630"/>
  <c r="C630"/>
  <c r="J103"/>
  <c r="L104"/>
  <c r="H102"/>
  <c r="F103"/>
  <c r="H101" l="1"/>
  <c r="F102"/>
  <c r="J102"/>
  <c r="L103"/>
  <c r="A628"/>
  <c r="B629"/>
  <c r="C629"/>
  <c r="BB1492"/>
  <c r="BC1492" s="1"/>
  <c r="BD1492" s="1"/>
  <c r="BE1492" s="1"/>
  <c r="BF1492" s="1"/>
  <c r="BG1492" s="1"/>
  <c r="BH1492" s="1"/>
  <c r="BI1492" s="1"/>
  <c r="BJ1492" s="1"/>
  <c r="BK1492" s="1"/>
  <c r="BL1492" s="1"/>
  <c r="AZ1493" s="1"/>
  <c r="BN1491"/>
  <c r="BA1493" l="1"/>
  <c r="BM1492"/>
  <c r="A627"/>
  <c r="B628"/>
  <c r="C628"/>
  <c r="J101"/>
  <c r="L102"/>
  <c r="H100"/>
  <c r="F101"/>
  <c r="J100" l="1"/>
  <c r="L101"/>
  <c r="A626"/>
  <c r="B627"/>
  <c r="C627"/>
  <c r="BN1492"/>
  <c r="BB1493"/>
  <c r="BC1493" s="1"/>
  <c r="BD1493" s="1"/>
  <c r="BE1493" s="1"/>
  <c r="BF1493" s="1"/>
  <c r="BG1493" s="1"/>
  <c r="BH1493" s="1"/>
  <c r="BI1493" s="1"/>
  <c r="BJ1493" s="1"/>
  <c r="BK1493" s="1"/>
  <c r="BL1493" s="1"/>
  <c r="AZ1494" s="1"/>
  <c r="H99"/>
  <c r="F100"/>
  <c r="BM1493" l="1"/>
  <c r="BA1494"/>
  <c r="A625"/>
  <c r="B626"/>
  <c r="C626"/>
  <c r="J99"/>
  <c r="L100"/>
  <c r="H98"/>
  <c r="F99"/>
  <c r="H97" l="1"/>
  <c r="F98"/>
  <c r="A624"/>
  <c r="B625"/>
  <c r="C625"/>
  <c r="J98"/>
  <c r="L99"/>
  <c r="BB1494"/>
  <c r="BC1494" s="1"/>
  <c r="BD1494" s="1"/>
  <c r="BE1494" s="1"/>
  <c r="BF1494" s="1"/>
  <c r="BG1494" s="1"/>
  <c r="BH1494" s="1"/>
  <c r="BI1494" s="1"/>
  <c r="BJ1494" s="1"/>
  <c r="BK1494" s="1"/>
  <c r="BL1494" s="1"/>
  <c r="AZ1495" s="1"/>
  <c r="BN1493"/>
  <c r="A623" l="1"/>
  <c r="B624"/>
  <c r="C624"/>
  <c r="H96"/>
  <c r="F97"/>
  <c r="BA1495"/>
  <c r="BM1494"/>
  <c r="J97"/>
  <c r="L98"/>
  <c r="A622" l="1"/>
  <c r="B623"/>
  <c r="C623"/>
  <c r="J96"/>
  <c r="L97"/>
  <c r="BN1494"/>
  <c r="BB1495"/>
  <c r="BC1495" s="1"/>
  <c r="BD1495" s="1"/>
  <c r="BE1495" s="1"/>
  <c r="BF1495" s="1"/>
  <c r="BG1495" s="1"/>
  <c r="BH1495" s="1"/>
  <c r="BI1495" s="1"/>
  <c r="BJ1495" s="1"/>
  <c r="BK1495" s="1"/>
  <c r="BL1495" s="1"/>
  <c r="AZ1496" s="1"/>
  <c r="H95"/>
  <c r="F96"/>
  <c r="BM1495" l="1"/>
  <c r="BA1496"/>
  <c r="A621"/>
  <c r="B622"/>
  <c r="C622"/>
  <c r="H94"/>
  <c r="F95"/>
  <c r="J95"/>
  <c r="L96"/>
  <c r="A620" l="1"/>
  <c r="B621"/>
  <c r="C621"/>
  <c r="J94"/>
  <c r="L95"/>
  <c r="H93"/>
  <c r="F94"/>
  <c r="BB1496"/>
  <c r="BC1496" s="1"/>
  <c r="BD1496" s="1"/>
  <c r="BE1496" s="1"/>
  <c r="BF1496" s="1"/>
  <c r="BG1496" s="1"/>
  <c r="BH1496" s="1"/>
  <c r="BI1496" s="1"/>
  <c r="BJ1496" s="1"/>
  <c r="BK1496" s="1"/>
  <c r="BL1496" s="1"/>
  <c r="AZ1497" s="1"/>
  <c r="BN1495"/>
  <c r="A619" l="1"/>
  <c r="B620"/>
  <c r="C620"/>
  <c r="BA1497"/>
  <c r="BM1496"/>
  <c r="H92"/>
  <c r="F93"/>
  <c r="J93"/>
  <c r="L94"/>
  <c r="J92" l="1"/>
  <c r="L93"/>
  <c r="H91"/>
  <c r="F92"/>
  <c r="BN1496"/>
  <c r="BB1497"/>
  <c r="BC1497" s="1"/>
  <c r="BD1497" s="1"/>
  <c r="BE1497" s="1"/>
  <c r="BF1497" s="1"/>
  <c r="BG1497" s="1"/>
  <c r="BH1497" s="1"/>
  <c r="BI1497" s="1"/>
  <c r="BJ1497" s="1"/>
  <c r="BK1497" s="1"/>
  <c r="BL1497" s="1"/>
  <c r="AZ1498" s="1"/>
  <c r="A618"/>
  <c r="B619"/>
  <c r="C619"/>
  <c r="A617" l="1"/>
  <c r="B618"/>
  <c r="C618"/>
  <c r="H90"/>
  <c r="F91"/>
  <c r="J91"/>
  <c r="L92"/>
  <c r="BM1497"/>
  <c r="BA1498"/>
  <c r="J90" l="1"/>
  <c r="L91"/>
  <c r="BB1498"/>
  <c r="BC1498" s="1"/>
  <c r="BD1498" s="1"/>
  <c r="BE1498" s="1"/>
  <c r="BF1498" s="1"/>
  <c r="BG1498" s="1"/>
  <c r="BH1498" s="1"/>
  <c r="BI1498" s="1"/>
  <c r="BJ1498" s="1"/>
  <c r="BK1498" s="1"/>
  <c r="BL1498" s="1"/>
  <c r="AZ1499" s="1"/>
  <c r="BN1497"/>
  <c r="A616"/>
  <c r="B617"/>
  <c r="C617"/>
  <c r="H89"/>
  <c r="F90"/>
  <c r="H88" l="1"/>
  <c r="F89"/>
  <c r="A615"/>
  <c r="B616"/>
  <c r="C616"/>
  <c r="BM1498"/>
  <c r="BA1499"/>
  <c r="J89"/>
  <c r="L90"/>
  <c r="J88" l="1"/>
  <c r="L89"/>
  <c r="BN1498"/>
  <c r="BB1499"/>
  <c r="BC1499" s="1"/>
  <c r="BD1499" s="1"/>
  <c r="BE1499" s="1"/>
  <c r="BF1499" s="1"/>
  <c r="BG1499" s="1"/>
  <c r="BH1499" s="1"/>
  <c r="BI1499" s="1"/>
  <c r="BJ1499" s="1"/>
  <c r="BK1499" s="1"/>
  <c r="BL1499" s="1"/>
  <c r="AZ1500" s="1"/>
  <c r="A614"/>
  <c r="B615"/>
  <c r="C615"/>
  <c r="H87"/>
  <c r="F88"/>
  <c r="H86" l="1"/>
  <c r="F87"/>
  <c r="A613"/>
  <c r="B614"/>
  <c r="C614"/>
  <c r="J87"/>
  <c r="L88"/>
  <c r="BA1500"/>
  <c r="BM1499"/>
  <c r="BN1499" l="1"/>
  <c r="BB1500"/>
  <c r="BC1500" s="1"/>
  <c r="BD1500" s="1"/>
  <c r="BE1500" s="1"/>
  <c r="BF1500" s="1"/>
  <c r="BG1500" s="1"/>
  <c r="BH1500" s="1"/>
  <c r="BI1500" s="1"/>
  <c r="BJ1500" s="1"/>
  <c r="BK1500" s="1"/>
  <c r="BL1500" s="1"/>
  <c r="AZ1501" s="1"/>
  <c r="J86"/>
  <c r="L87"/>
  <c r="A612"/>
  <c r="B613"/>
  <c r="C613"/>
  <c r="H85"/>
  <c r="F86"/>
  <c r="H84" l="1"/>
  <c r="F85"/>
  <c r="A611"/>
  <c r="B612"/>
  <c r="C612"/>
  <c r="J85"/>
  <c r="L86"/>
  <c r="BM1500"/>
  <c r="BA1501"/>
  <c r="J84" l="1"/>
  <c r="L85"/>
  <c r="BN1500"/>
  <c r="BB1501"/>
  <c r="BC1501" s="1"/>
  <c r="BD1501" s="1"/>
  <c r="BE1501" s="1"/>
  <c r="BF1501" s="1"/>
  <c r="BG1501" s="1"/>
  <c r="BH1501" s="1"/>
  <c r="BI1501" s="1"/>
  <c r="BJ1501" s="1"/>
  <c r="BK1501" s="1"/>
  <c r="BL1501" s="1"/>
  <c r="AZ1502" s="1"/>
  <c r="A610"/>
  <c r="B611"/>
  <c r="C611"/>
  <c r="H83"/>
  <c r="F84"/>
  <c r="H82" l="1"/>
  <c r="F83"/>
  <c r="A609"/>
  <c r="B610"/>
  <c r="C610"/>
  <c r="J83"/>
  <c r="L84"/>
  <c r="BM1501"/>
  <c r="BA1502"/>
  <c r="J82" l="1"/>
  <c r="L83"/>
  <c r="BB1502"/>
  <c r="BC1502" s="1"/>
  <c r="BD1502" s="1"/>
  <c r="BE1502" s="1"/>
  <c r="BF1502" s="1"/>
  <c r="BG1502" s="1"/>
  <c r="BH1502" s="1"/>
  <c r="BI1502" s="1"/>
  <c r="BJ1502" s="1"/>
  <c r="BK1502" s="1"/>
  <c r="BL1502" s="1"/>
  <c r="AZ1503" s="1"/>
  <c r="BN1501"/>
  <c r="A608"/>
  <c r="B609"/>
  <c r="C609"/>
  <c r="H81"/>
  <c r="F82"/>
  <c r="A607" l="1"/>
  <c r="B608"/>
  <c r="C608"/>
  <c r="BM1502"/>
  <c r="BA1503"/>
  <c r="J81"/>
  <c r="L82"/>
  <c r="H80"/>
  <c r="F81"/>
  <c r="H79" l="1"/>
  <c r="F80"/>
  <c r="J80"/>
  <c r="L81"/>
  <c r="BN1502"/>
  <c r="BB1503"/>
  <c r="BC1503" s="1"/>
  <c r="BD1503" s="1"/>
  <c r="BE1503" s="1"/>
  <c r="BF1503" s="1"/>
  <c r="BG1503" s="1"/>
  <c r="BH1503" s="1"/>
  <c r="BI1503" s="1"/>
  <c r="BJ1503" s="1"/>
  <c r="BK1503" s="1"/>
  <c r="BL1503" s="1"/>
  <c r="AZ1504" s="1"/>
  <c r="A606"/>
  <c r="C607"/>
  <c r="B607"/>
  <c r="A605" l="1"/>
  <c r="C606"/>
  <c r="B606"/>
  <c r="J79"/>
  <c r="L80"/>
  <c r="H78"/>
  <c r="F79"/>
  <c r="BM1503"/>
  <c r="BA1504"/>
  <c r="H77" l="1"/>
  <c r="F78"/>
  <c r="BN1503"/>
  <c r="BB1504"/>
  <c r="BC1504" s="1"/>
  <c r="BD1504" s="1"/>
  <c r="BE1504" s="1"/>
  <c r="BF1504" s="1"/>
  <c r="BG1504" s="1"/>
  <c r="BH1504" s="1"/>
  <c r="BI1504" s="1"/>
  <c r="BJ1504" s="1"/>
  <c r="BK1504" s="1"/>
  <c r="BL1504" s="1"/>
  <c r="AZ1505" s="1"/>
  <c r="A604"/>
  <c r="C605"/>
  <c r="B605"/>
  <c r="J78"/>
  <c r="L79"/>
  <c r="J77" l="1"/>
  <c r="L78"/>
  <c r="A603"/>
  <c r="C604"/>
  <c r="B604"/>
  <c r="H76"/>
  <c r="F77"/>
  <c r="BM1504"/>
  <c r="BA1505"/>
  <c r="H75" l="1"/>
  <c r="F76"/>
  <c r="BN1504"/>
  <c r="BB1505"/>
  <c r="BC1505" s="1"/>
  <c r="BD1505" s="1"/>
  <c r="BE1505" s="1"/>
  <c r="BF1505" s="1"/>
  <c r="BG1505" s="1"/>
  <c r="BH1505" s="1"/>
  <c r="BI1505" s="1"/>
  <c r="BJ1505" s="1"/>
  <c r="BK1505" s="1"/>
  <c r="BL1505" s="1"/>
  <c r="AZ1506" s="1"/>
  <c r="A602"/>
  <c r="C603"/>
  <c r="B603"/>
  <c r="J76"/>
  <c r="L77"/>
  <c r="J75" l="1"/>
  <c r="L76"/>
  <c r="A601"/>
  <c r="C602"/>
  <c r="B602"/>
  <c r="H74"/>
  <c r="F75"/>
  <c r="BA1506"/>
  <c r="BM1505"/>
  <c r="BN1505" l="1"/>
  <c r="BB1506"/>
  <c r="BC1506" s="1"/>
  <c r="BD1506" s="1"/>
  <c r="BE1506" s="1"/>
  <c r="BF1506" s="1"/>
  <c r="BG1506" s="1"/>
  <c r="BH1506" s="1"/>
  <c r="BI1506" s="1"/>
  <c r="BJ1506" s="1"/>
  <c r="BK1506" s="1"/>
  <c r="BL1506" s="1"/>
  <c r="AZ1507" s="1"/>
  <c r="H73"/>
  <c r="F74"/>
  <c r="A600"/>
  <c r="C601"/>
  <c r="B601"/>
  <c r="J74"/>
  <c r="L75"/>
  <c r="J73" l="1"/>
  <c r="L74"/>
  <c r="A599"/>
  <c r="C600"/>
  <c r="B600"/>
  <c r="H72"/>
  <c r="F73"/>
  <c r="BM1506"/>
  <c r="BA1507"/>
  <c r="H71" l="1"/>
  <c r="F72"/>
  <c r="BN1506"/>
  <c r="BB1507"/>
  <c r="BC1507" s="1"/>
  <c r="BD1507" s="1"/>
  <c r="BE1507" s="1"/>
  <c r="BF1507" s="1"/>
  <c r="BG1507" s="1"/>
  <c r="BH1507" s="1"/>
  <c r="BI1507" s="1"/>
  <c r="BJ1507" s="1"/>
  <c r="BK1507" s="1"/>
  <c r="BL1507" s="1"/>
  <c r="AZ1508" s="1"/>
  <c r="A598"/>
  <c r="C599"/>
  <c r="B599"/>
  <c r="J72"/>
  <c r="L73"/>
  <c r="J71" l="1"/>
  <c r="L72"/>
  <c r="A597"/>
  <c r="C598"/>
  <c r="B598"/>
  <c r="H70"/>
  <c r="F71"/>
  <c r="BM1507"/>
  <c r="BA1508"/>
  <c r="H69" l="1"/>
  <c r="F70"/>
  <c r="BB1508"/>
  <c r="BC1508" s="1"/>
  <c r="BD1508" s="1"/>
  <c r="BE1508" s="1"/>
  <c r="BF1508" s="1"/>
  <c r="BG1508" s="1"/>
  <c r="BH1508" s="1"/>
  <c r="BI1508" s="1"/>
  <c r="BJ1508" s="1"/>
  <c r="BK1508" s="1"/>
  <c r="BL1508" s="1"/>
  <c r="AZ1509" s="1"/>
  <c r="BN1507"/>
  <c r="A596"/>
  <c r="C597"/>
  <c r="B597"/>
  <c r="J70"/>
  <c r="L71"/>
  <c r="A595" l="1"/>
  <c r="C596"/>
  <c r="B596"/>
  <c r="BM1508"/>
  <c r="BA1509"/>
  <c r="H68"/>
  <c r="F69"/>
  <c r="J69"/>
  <c r="L70"/>
  <c r="H67" l="1"/>
  <c r="F68"/>
  <c r="BN1508"/>
  <c r="BB1509"/>
  <c r="BC1509" s="1"/>
  <c r="BD1509" s="1"/>
  <c r="BE1509" s="1"/>
  <c r="BF1509" s="1"/>
  <c r="BG1509" s="1"/>
  <c r="BH1509" s="1"/>
  <c r="BI1509" s="1"/>
  <c r="BJ1509" s="1"/>
  <c r="BK1509" s="1"/>
  <c r="BL1509" s="1"/>
  <c r="AZ1510" s="1"/>
  <c r="A594"/>
  <c r="C595"/>
  <c r="B595"/>
  <c r="J68"/>
  <c r="L69"/>
  <c r="J67" l="1"/>
  <c r="L68"/>
  <c r="A593"/>
  <c r="C594"/>
  <c r="B594"/>
  <c r="H66"/>
  <c r="F67"/>
  <c r="BM1509"/>
  <c r="BA1510"/>
  <c r="H65" l="1"/>
  <c r="F66"/>
  <c r="BN1509"/>
  <c r="BB1510"/>
  <c r="BC1510" s="1"/>
  <c r="BD1510" s="1"/>
  <c r="BE1510" s="1"/>
  <c r="BF1510" s="1"/>
  <c r="BG1510" s="1"/>
  <c r="BH1510" s="1"/>
  <c r="BI1510" s="1"/>
  <c r="BJ1510" s="1"/>
  <c r="BK1510" s="1"/>
  <c r="BL1510" s="1"/>
  <c r="AZ1511" s="1"/>
  <c r="A592"/>
  <c r="C593"/>
  <c r="B593"/>
  <c r="J66"/>
  <c r="L67"/>
  <c r="J65" l="1"/>
  <c r="L66"/>
  <c r="A591"/>
  <c r="C592"/>
  <c r="B592"/>
  <c r="H64"/>
  <c r="F65"/>
  <c r="BM1510"/>
  <c r="BA1511"/>
  <c r="A590" l="1"/>
  <c r="C591"/>
  <c r="B591"/>
  <c r="J64"/>
  <c r="L65"/>
  <c r="BN1510"/>
  <c r="BB1511"/>
  <c r="BC1511" s="1"/>
  <c r="BD1511" s="1"/>
  <c r="BE1511" s="1"/>
  <c r="BF1511" s="1"/>
  <c r="BG1511" s="1"/>
  <c r="BH1511" s="1"/>
  <c r="BI1511" s="1"/>
  <c r="BJ1511" s="1"/>
  <c r="BK1511" s="1"/>
  <c r="BL1511" s="1"/>
  <c r="AZ1512" s="1"/>
  <c r="H63"/>
  <c r="F64"/>
  <c r="H62" l="1"/>
  <c r="F63"/>
  <c r="J63"/>
  <c r="L64"/>
  <c r="BM1511"/>
  <c r="BA1512"/>
  <c r="A589"/>
  <c r="C590"/>
  <c r="B590"/>
  <c r="A588" l="1"/>
  <c r="C589"/>
  <c r="B589"/>
  <c r="J62"/>
  <c r="L63"/>
  <c r="H61"/>
  <c r="F62"/>
  <c r="BN1511"/>
  <c r="BB1512"/>
  <c r="BC1512" s="1"/>
  <c r="BD1512" s="1"/>
  <c r="BE1512" s="1"/>
  <c r="BF1512" s="1"/>
  <c r="BG1512" s="1"/>
  <c r="BH1512" s="1"/>
  <c r="BI1512" s="1"/>
  <c r="BJ1512" s="1"/>
  <c r="BK1512" s="1"/>
  <c r="BL1512" s="1"/>
  <c r="AZ1513" s="1"/>
  <c r="BM1512" l="1"/>
  <c r="BA1513"/>
  <c r="A587"/>
  <c r="C588"/>
  <c r="B588"/>
  <c r="H60"/>
  <c r="F61"/>
  <c r="J61"/>
  <c r="L62"/>
  <c r="J60" l="1"/>
  <c r="L61"/>
  <c r="H59"/>
  <c r="F60"/>
  <c r="A586"/>
  <c r="C587"/>
  <c r="B587"/>
  <c r="BB1513"/>
  <c r="BC1513" s="1"/>
  <c r="BD1513" s="1"/>
  <c r="BE1513" s="1"/>
  <c r="BF1513" s="1"/>
  <c r="BG1513" s="1"/>
  <c r="BH1513" s="1"/>
  <c r="BI1513" s="1"/>
  <c r="BJ1513" s="1"/>
  <c r="BK1513" s="1"/>
  <c r="BL1513" s="1"/>
  <c r="AZ1514" s="1"/>
  <c r="BN1512"/>
  <c r="BM1513" l="1"/>
  <c r="BA1514"/>
  <c r="A585"/>
  <c r="C586"/>
  <c r="B586"/>
  <c r="H58"/>
  <c r="F59"/>
  <c r="J59"/>
  <c r="L60"/>
  <c r="J58" l="1"/>
  <c r="L59"/>
  <c r="H57"/>
  <c r="F58"/>
  <c r="A584"/>
  <c r="C585"/>
  <c r="B585"/>
  <c r="BN1513"/>
  <c r="BB1514"/>
  <c r="BC1514" s="1"/>
  <c r="BD1514" s="1"/>
  <c r="BE1514" s="1"/>
  <c r="BF1514" s="1"/>
  <c r="BG1514" s="1"/>
  <c r="BH1514" s="1"/>
  <c r="BI1514" s="1"/>
  <c r="BJ1514" s="1"/>
  <c r="BK1514" s="1"/>
  <c r="BL1514" s="1"/>
  <c r="AZ1515" s="1"/>
  <c r="BM1514" l="1"/>
  <c r="BA1515"/>
  <c r="A583"/>
  <c r="C584"/>
  <c r="B584"/>
  <c r="H56"/>
  <c r="F57"/>
  <c r="J57"/>
  <c r="L58"/>
  <c r="J56" l="1"/>
  <c r="L57"/>
  <c r="H55"/>
  <c r="F56"/>
  <c r="A582"/>
  <c r="C583"/>
  <c r="B583"/>
  <c r="BN1514"/>
  <c r="BB1515"/>
  <c r="BC1515" s="1"/>
  <c r="BD1515" s="1"/>
  <c r="BE1515" s="1"/>
  <c r="BF1515" s="1"/>
  <c r="BG1515" s="1"/>
  <c r="BH1515" s="1"/>
  <c r="BI1515" s="1"/>
  <c r="BJ1515" s="1"/>
  <c r="BK1515" s="1"/>
  <c r="BL1515" s="1"/>
  <c r="AZ1516" s="1"/>
  <c r="BM1515" l="1"/>
  <c r="BA1516"/>
  <c r="A581"/>
  <c r="C582"/>
  <c r="B582"/>
  <c r="H54"/>
  <c r="F55"/>
  <c r="J55"/>
  <c r="L56"/>
  <c r="J54" l="1"/>
  <c r="L55"/>
  <c r="H53"/>
  <c r="F54"/>
  <c r="A580"/>
  <c r="C581"/>
  <c r="B581"/>
  <c r="BN1515"/>
  <c r="BB1516"/>
  <c r="BC1516" s="1"/>
  <c r="BD1516" s="1"/>
  <c r="BE1516" s="1"/>
  <c r="BF1516" s="1"/>
  <c r="BG1516" s="1"/>
  <c r="BH1516" s="1"/>
  <c r="BI1516" s="1"/>
  <c r="BJ1516" s="1"/>
  <c r="BK1516" s="1"/>
  <c r="BL1516" s="1"/>
  <c r="AZ1517" s="1"/>
  <c r="BM1516" l="1"/>
  <c r="BA1517"/>
  <c r="A579"/>
  <c r="C580"/>
  <c r="B580"/>
  <c r="H52"/>
  <c r="F53"/>
  <c r="J53"/>
  <c r="L54"/>
  <c r="J52" l="1"/>
  <c r="L53"/>
  <c r="H51"/>
  <c r="F52"/>
  <c r="A578"/>
  <c r="C579"/>
  <c r="B579"/>
  <c r="BN1516"/>
  <c r="BB1517"/>
  <c r="BC1517" s="1"/>
  <c r="BD1517" s="1"/>
  <c r="BE1517" s="1"/>
  <c r="BF1517" s="1"/>
  <c r="BG1517" s="1"/>
  <c r="BH1517" s="1"/>
  <c r="BI1517" s="1"/>
  <c r="BJ1517" s="1"/>
  <c r="BK1517" s="1"/>
  <c r="BL1517" s="1"/>
  <c r="AZ1518" s="1"/>
  <c r="BA1518" l="1"/>
  <c r="BM1517"/>
  <c r="A577"/>
  <c r="C578"/>
  <c r="B578"/>
  <c r="H50"/>
  <c r="F51"/>
  <c r="J51"/>
  <c r="L52"/>
  <c r="J50" l="1"/>
  <c r="L51"/>
  <c r="H49"/>
  <c r="F50"/>
  <c r="A576"/>
  <c r="C577"/>
  <c r="B577"/>
  <c r="BN1517"/>
  <c r="BB1518"/>
  <c r="BC1518" s="1"/>
  <c r="BD1518" s="1"/>
  <c r="BE1518" s="1"/>
  <c r="BF1518" s="1"/>
  <c r="BG1518" s="1"/>
  <c r="BH1518" s="1"/>
  <c r="BI1518" s="1"/>
  <c r="BJ1518" s="1"/>
  <c r="BK1518" s="1"/>
  <c r="BL1518" s="1"/>
  <c r="AZ1519" s="1"/>
  <c r="BM1518" l="1"/>
  <c r="BA1519"/>
  <c r="A575"/>
  <c r="C576"/>
  <c r="B576"/>
  <c r="H48"/>
  <c r="F49"/>
  <c r="J49"/>
  <c r="L50"/>
  <c r="J48" l="1"/>
  <c r="L49"/>
  <c r="H47"/>
  <c r="F48"/>
  <c r="A574"/>
  <c r="C575"/>
  <c r="B575"/>
  <c r="BN1518"/>
  <c r="BB1519"/>
  <c r="BC1519" s="1"/>
  <c r="BD1519" s="1"/>
  <c r="BE1519" s="1"/>
  <c r="BF1519" s="1"/>
  <c r="BG1519" s="1"/>
  <c r="BH1519" s="1"/>
  <c r="BI1519" s="1"/>
  <c r="BJ1519" s="1"/>
  <c r="BK1519" s="1"/>
  <c r="BL1519" s="1"/>
  <c r="AZ1520" s="1"/>
  <c r="BA1520" l="1"/>
  <c r="BM1519"/>
  <c r="A573"/>
  <c r="C574"/>
  <c r="B574"/>
  <c r="H46"/>
  <c r="F47"/>
  <c r="J47"/>
  <c r="L48"/>
  <c r="J46" l="1"/>
  <c r="L47"/>
  <c r="H45"/>
  <c r="F46"/>
  <c r="A572"/>
  <c r="C573"/>
  <c r="B573"/>
  <c r="BN1519"/>
  <c r="BB1520"/>
  <c r="BC1520" s="1"/>
  <c r="BD1520" s="1"/>
  <c r="BE1520" s="1"/>
  <c r="BF1520" s="1"/>
  <c r="BG1520" s="1"/>
  <c r="BH1520" s="1"/>
  <c r="BI1520" s="1"/>
  <c r="BJ1520" s="1"/>
  <c r="BK1520" s="1"/>
  <c r="BL1520" s="1"/>
  <c r="AZ1521" s="1"/>
  <c r="BM1520" l="1"/>
  <c r="BA1521"/>
  <c r="A571"/>
  <c r="C572"/>
  <c r="B572"/>
  <c r="H44"/>
  <c r="F45"/>
  <c r="J45"/>
  <c r="L46"/>
  <c r="J44" l="1"/>
  <c r="L45"/>
  <c r="H43"/>
  <c r="F44"/>
  <c r="A570"/>
  <c r="C571"/>
  <c r="B571"/>
  <c r="BN1520"/>
  <c r="BB1521"/>
  <c r="BC1521" s="1"/>
  <c r="BD1521" s="1"/>
  <c r="BE1521" s="1"/>
  <c r="BF1521" s="1"/>
  <c r="BG1521" s="1"/>
  <c r="BH1521" s="1"/>
  <c r="BI1521" s="1"/>
  <c r="BJ1521" s="1"/>
  <c r="BK1521" s="1"/>
  <c r="BL1521" s="1"/>
  <c r="AZ1522" s="1"/>
  <c r="BM1521" l="1"/>
  <c r="BA1522"/>
  <c r="A569"/>
  <c r="C570"/>
  <c r="B570"/>
  <c r="H42"/>
  <c r="F43"/>
  <c r="J43"/>
  <c r="L44"/>
  <c r="J42" l="1"/>
  <c r="L43"/>
  <c r="H41"/>
  <c r="F42"/>
  <c r="A568"/>
  <c r="C569"/>
  <c r="B569"/>
  <c r="BN1521"/>
  <c r="BB1522"/>
  <c r="BC1522" s="1"/>
  <c r="BD1522" s="1"/>
  <c r="BE1522" s="1"/>
  <c r="BF1522" s="1"/>
  <c r="BG1522" s="1"/>
  <c r="BH1522" s="1"/>
  <c r="BI1522" s="1"/>
  <c r="BJ1522" s="1"/>
  <c r="BK1522" s="1"/>
  <c r="BL1522" s="1"/>
  <c r="AZ1523" s="1"/>
  <c r="BM1522" l="1"/>
  <c r="BA1523"/>
  <c r="A567"/>
  <c r="C568"/>
  <c r="B568"/>
  <c r="H40"/>
  <c r="F41"/>
  <c r="J41"/>
  <c r="L42"/>
  <c r="J40" l="1"/>
  <c r="L41"/>
  <c r="H39"/>
  <c r="F40"/>
  <c r="A566"/>
  <c r="C567"/>
  <c r="B567"/>
  <c r="BB1523"/>
  <c r="BC1523" s="1"/>
  <c r="BD1523" s="1"/>
  <c r="BE1523" s="1"/>
  <c r="BF1523" s="1"/>
  <c r="BG1523" s="1"/>
  <c r="BH1523" s="1"/>
  <c r="BI1523" s="1"/>
  <c r="BJ1523" s="1"/>
  <c r="BK1523" s="1"/>
  <c r="BL1523" s="1"/>
  <c r="AZ1524" s="1"/>
  <c r="BN1522"/>
  <c r="BM1523" l="1"/>
  <c r="BA1524"/>
  <c r="A565"/>
  <c r="C566"/>
  <c r="B566"/>
  <c r="H38"/>
  <c r="F39"/>
  <c r="J39"/>
  <c r="L40"/>
  <c r="A564" l="1"/>
  <c r="C565"/>
  <c r="B565"/>
  <c r="J38"/>
  <c r="L39"/>
  <c r="H37"/>
  <c r="F38"/>
  <c r="BN1523"/>
  <c r="BB1524"/>
  <c r="BC1524" s="1"/>
  <c r="BD1524" s="1"/>
  <c r="BE1524" s="1"/>
  <c r="BF1524" s="1"/>
  <c r="BG1524" s="1"/>
  <c r="BH1524" s="1"/>
  <c r="BI1524" s="1"/>
  <c r="BJ1524" s="1"/>
  <c r="BK1524" s="1"/>
  <c r="BL1524" s="1"/>
  <c r="AZ1525" s="1"/>
  <c r="BM1524" l="1"/>
  <c r="BA1525"/>
  <c r="A563"/>
  <c r="C564"/>
  <c r="B564"/>
  <c r="H36"/>
  <c r="F37"/>
  <c r="J37"/>
  <c r="L38"/>
  <c r="J36" l="1"/>
  <c r="L37"/>
  <c r="A562"/>
  <c r="C563"/>
  <c r="B563"/>
  <c r="H35"/>
  <c r="F36"/>
  <c r="BN1524"/>
  <c r="BB1525"/>
  <c r="BC1525" s="1"/>
  <c r="BD1525" s="1"/>
  <c r="BE1525" s="1"/>
  <c r="BF1525" s="1"/>
  <c r="BG1525" s="1"/>
  <c r="BH1525" s="1"/>
  <c r="BI1525" s="1"/>
  <c r="BJ1525" s="1"/>
  <c r="BK1525" s="1"/>
  <c r="BL1525" s="1"/>
  <c r="AZ1526" s="1"/>
  <c r="BM1525" l="1"/>
  <c r="BA1526"/>
  <c r="A561"/>
  <c r="C562"/>
  <c r="B562"/>
  <c r="J35"/>
  <c r="L36"/>
  <c r="H34"/>
  <c r="F35"/>
  <c r="H33" l="1"/>
  <c r="F34"/>
  <c r="A560"/>
  <c r="C561"/>
  <c r="B561"/>
  <c r="J34"/>
  <c r="L35"/>
  <c r="BN1525"/>
  <c r="BB1526"/>
  <c r="BC1526" s="1"/>
  <c r="BD1526" s="1"/>
  <c r="BE1526" s="1"/>
  <c r="BF1526" s="1"/>
  <c r="BG1526" s="1"/>
  <c r="BH1526" s="1"/>
  <c r="BI1526" s="1"/>
  <c r="BJ1526" s="1"/>
  <c r="BK1526" s="1"/>
  <c r="BL1526" s="1"/>
  <c r="AZ1527" s="1"/>
  <c r="BM1526" l="1"/>
  <c r="BA1527"/>
  <c r="A559"/>
  <c r="C560"/>
  <c r="B560"/>
  <c r="H32"/>
  <c r="F33"/>
  <c r="J33"/>
  <c r="L34"/>
  <c r="A558" l="1"/>
  <c r="C559"/>
  <c r="B559"/>
  <c r="J32"/>
  <c r="L33"/>
  <c r="H31"/>
  <c r="F32"/>
  <c r="BB1527"/>
  <c r="BC1527" s="1"/>
  <c r="BD1527" s="1"/>
  <c r="BE1527" s="1"/>
  <c r="BF1527" s="1"/>
  <c r="BG1527" s="1"/>
  <c r="BH1527" s="1"/>
  <c r="BI1527" s="1"/>
  <c r="BJ1527" s="1"/>
  <c r="BK1527" s="1"/>
  <c r="BL1527" s="1"/>
  <c r="AZ1528" s="1"/>
  <c r="BN1526"/>
  <c r="A557" l="1"/>
  <c r="C558"/>
  <c r="B558"/>
  <c r="BM1527"/>
  <c r="BA1528"/>
  <c r="H30"/>
  <c r="F31"/>
  <c r="J31"/>
  <c r="L32"/>
  <c r="BN1527" l="1"/>
  <c r="BB1528"/>
  <c r="BC1528" s="1"/>
  <c r="BD1528" s="1"/>
  <c r="BE1528" s="1"/>
  <c r="BF1528" s="1"/>
  <c r="BG1528" s="1"/>
  <c r="BH1528" s="1"/>
  <c r="BI1528" s="1"/>
  <c r="BJ1528" s="1"/>
  <c r="BK1528" s="1"/>
  <c r="BL1528" s="1"/>
  <c r="AZ1529" s="1"/>
  <c r="A556"/>
  <c r="C557"/>
  <c r="B557"/>
  <c r="J30"/>
  <c r="L31"/>
  <c r="H29"/>
  <c r="F30"/>
  <c r="H28" l="1"/>
  <c r="F29"/>
  <c r="BM1528"/>
  <c r="BA1529"/>
  <c r="A555"/>
  <c r="C556"/>
  <c r="B556"/>
  <c r="J29"/>
  <c r="L30"/>
  <c r="A554" l="1"/>
  <c r="C555"/>
  <c r="B555"/>
  <c r="H27"/>
  <c r="F28"/>
  <c r="J28"/>
  <c r="L29"/>
  <c r="BN1528"/>
  <c r="BB1529"/>
  <c r="BC1529" s="1"/>
  <c r="BD1529" s="1"/>
  <c r="BE1529" s="1"/>
  <c r="BF1529" s="1"/>
  <c r="BG1529" s="1"/>
  <c r="BH1529" s="1"/>
  <c r="BI1529" s="1"/>
  <c r="BJ1529" s="1"/>
  <c r="BK1529" s="1"/>
  <c r="BL1529" s="1"/>
  <c r="AZ1530" s="1"/>
  <c r="BM1529" l="1"/>
  <c r="BA1530"/>
  <c r="A553"/>
  <c r="C554"/>
  <c r="B554"/>
  <c r="J27"/>
  <c r="L28"/>
  <c r="H26"/>
  <c r="F27"/>
  <c r="A552" l="1"/>
  <c r="C553"/>
  <c r="B553"/>
  <c r="H25"/>
  <c r="F26"/>
  <c r="J26"/>
  <c r="L27"/>
  <c r="BN1529"/>
  <c r="BB1530"/>
  <c r="BC1530" s="1"/>
  <c r="BD1530" s="1"/>
  <c r="BE1530" s="1"/>
  <c r="BF1530" s="1"/>
  <c r="BG1530" s="1"/>
  <c r="BH1530" s="1"/>
  <c r="BI1530" s="1"/>
  <c r="BJ1530" s="1"/>
  <c r="BK1530" s="1"/>
  <c r="BL1530" s="1"/>
  <c r="AZ1531" s="1"/>
  <c r="BM1530" l="1"/>
  <c r="BA1531"/>
  <c r="A551"/>
  <c r="C552"/>
  <c r="B552"/>
  <c r="J25"/>
  <c r="L26"/>
  <c r="H24"/>
  <c r="F25"/>
  <c r="A550" l="1"/>
  <c r="C551"/>
  <c r="B551"/>
  <c r="H23"/>
  <c r="F24"/>
  <c r="J24"/>
  <c r="L25"/>
  <c r="BN1530"/>
  <c r="BB1531"/>
  <c r="BC1531" s="1"/>
  <c r="BD1531" s="1"/>
  <c r="BE1531" s="1"/>
  <c r="BF1531" s="1"/>
  <c r="BG1531" s="1"/>
  <c r="BH1531" s="1"/>
  <c r="BI1531" s="1"/>
  <c r="BJ1531" s="1"/>
  <c r="BK1531" s="1"/>
  <c r="BL1531" s="1"/>
  <c r="AZ1532" s="1"/>
  <c r="BA1532" l="1"/>
  <c r="BM1531"/>
  <c r="A549"/>
  <c r="C550"/>
  <c r="B550"/>
  <c r="J23"/>
  <c r="L24"/>
  <c r="H22"/>
  <c r="F23"/>
  <c r="A548" l="1"/>
  <c r="C549"/>
  <c r="B549"/>
  <c r="BN1531"/>
  <c r="BB1532"/>
  <c r="BC1532" s="1"/>
  <c r="BD1532" s="1"/>
  <c r="BE1532" s="1"/>
  <c r="BF1532" s="1"/>
  <c r="BG1532" s="1"/>
  <c r="BH1532" s="1"/>
  <c r="BI1532" s="1"/>
  <c r="BJ1532" s="1"/>
  <c r="BK1532" s="1"/>
  <c r="BL1532" s="1"/>
  <c r="AZ1533" s="1"/>
  <c r="H21"/>
  <c r="F22"/>
  <c r="J22"/>
  <c r="L23"/>
  <c r="BM1532" l="1"/>
  <c r="BA1533"/>
  <c r="A547"/>
  <c r="C548"/>
  <c r="B548"/>
  <c r="J21"/>
  <c r="L22"/>
  <c r="H20"/>
  <c r="F21"/>
  <c r="H19" l="1"/>
  <c r="F20"/>
  <c r="A546"/>
  <c r="C547"/>
  <c r="B547"/>
  <c r="J20"/>
  <c r="L21"/>
  <c r="BB1533"/>
  <c r="BC1533" s="1"/>
  <c r="BD1533" s="1"/>
  <c r="BE1533" s="1"/>
  <c r="BF1533" s="1"/>
  <c r="BG1533" s="1"/>
  <c r="BH1533" s="1"/>
  <c r="BI1533" s="1"/>
  <c r="BJ1533" s="1"/>
  <c r="BK1533" s="1"/>
  <c r="BL1533" s="1"/>
  <c r="AZ1534" s="1"/>
  <c r="BN1532"/>
  <c r="A545" l="1"/>
  <c r="C546"/>
  <c r="B546"/>
  <c r="H18"/>
  <c r="F18" s="1"/>
  <c r="F19"/>
  <c r="BM1533"/>
  <c r="BA1534"/>
  <c r="J19"/>
  <c r="L20"/>
  <c r="BN1533" l="1"/>
  <c r="BB1534"/>
  <c r="BC1534" s="1"/>
  <c r="BD1534" s="1"/>
  <c r="BE1534" s="1"/>
  <c r="BF1534" s="1"/>
  <c r="BG1534" s="1"/>
  <c r="BH1534" s="1"/>
  <c r="BI1534" s="1"/>
  <c r="BJ1534" s="1"/>
  <c r="BK1534" s="1"/>
  <c r="BL1534" s="1"/>
  <c r="AZ1535" s="1"/>
  <c r="A544"/>
  <c r="C545"/>
  <c r="B545"/>
  <c r="J18"/>
  <c r="L18" s="1"/>
  <c r="L19"/>
  <c r="A543" l="1"/>
  <c r="C544"/>
  <c r="B544"/>
  <c r="BA1535"/>
  <c r="BM1534"/>
  <c r="BN1534" l="1"/>
  <c r="BB1535"/>
  <c r="BC1535" s="1"/>
  <c r="BD1535" s="1"/>
  <c r="BE1535" s="1"/>
  <c r="BF1535" s="1"/>
  <c r="BG1535" s="1"/>
  <c r="BH1535" s="1"/>
  <c r="BI1535" s="1"/>
  <c r="BJ1535" s="1"/>
  <c r="BK1535" s="1"/>
  <c r="BL1535" s="1"/>
  <c r="AZ1536" s="1"/>
  <c r="A542"/>
  <c r="C543"/>
  <c r="B543"/>
  <c r="A541" l="1"/>
  <c r="C542"/>
  <c r="B542"/>
  <c r="BM1535"/>
  <c r="BA1536"/>
  <c r="BB1536" l="1"/>
  <c r="BC1536" s="1"/>
  <c r="BD1536" s="1"/>
  <c r="BE1536" s="1"/>
  <c r="BF1536" s="1"/>
  <c r="BG1536" s="1"/>
  <c r="BH1536" s="1"/>
  <c r="BI1536" s="1"/>
  <c r="BJ1536" s="1"/>
  <c r="BK1536" s="1"/>
  <c r="BL1536" s="1"/>
  <c r="AZ1537" s="1"/>
  <c r="BN1535"/>
  <c r="A540"/>
  <c r="C541"/>
  <c r="B541"/>
  <c r="A539" l="1"/>
  <c r="C540"/>
  <c r="B540"/>
  <c r="BA1537"/>
  <c r="BM1536"/>
  <c r="BN1536" l="1"/>
  <c r="BB1537"/>
  <c r="BC1537" s="1"/>
  <c r="BD1537" s="1"/>
  <c r="BE1537" s="1"/>
  <c r="BF1537" s="1"/>
  <c r="BG1537" s="1"/>
  <c r="BH1537" s="1"/>
  <c r="BI1537" s="1"/>
  <c r="BJ1537" s="1"/>
  <c r="BK1537" s="1"/>
  <c r="BL1537" s="1"/>
  <c r="AZ1538" s="1"/>
  <c r="A538"/>
  <c r="C539"/>
  <c r="B539"/>
  <c r="A537" l="1"/>
  <c r="C538"/>
  <c r="B538"/>
  <c r="BM1537"/>
  <c r="BA1538"/>
  <c r="BB1538" l="1"/>
  <c r="BC1538" s="1"/>
  <c r="BD1538" s="1"/>
  <c r="BE1538" s="1"/>
  <c r="BF1538" s="1"/>
  <c r="BG1538" s="1"/>
  <c r="BH1538" s="1"/>
  <c r="BI1538" s="1"/>
  <c r="BJ1538" s="1"/>
  <c r="BK1538" s="1"/>
  <c r="BL1538" s="1"/>
  <c r="AZ1539" s="1"/>
  <c r="BN1537"/>
  <c r="A536"/>
  <c r="C537"/>
  <c r="B537"/>
  <c r="A535" l="1"/>
  <c r="C536"/>
  <c r="B536"/>
  <c r="BA1539"/>
  <c r="BM1538"/>
  <c r="BN1538" l="1"/>
  <c r="BB1539"/>
  <c r="BC1539" s="1"/>
  <c r="BD1539" s="1"/>
  <c r="BE1539" s="1"/>
  <c r="BF1539" s="1"/>
  <c r="BG1539" s="1"/>
  <c r="BH1539" s="1"/>
  <c r="BI1539" s="1"/>
  <c r="BJ1539" s="1"/>
  <c r="BK1539" s="1"/>
  <c r="BL1539" s="1"/>
  <c r="AZ1540" s="1"/>
  <c r="A534"/>
  <c r="C535"/>
  <c r="B535"/>
  <c r="A533" l="1"/>
  <c r="C534"/>
  <c r="B534"/>
  <c r="BM1539"/>
  <c r="BA1540"/>
  <c r="BB1540" l="1"/>
  <c r="BC1540" s="1"/>
  <c r="BD1540" s="1"/>
  <c r="BE1540" s="1"/>
  <c r="BF1540" s="1"/>
  <c r="BG1540" s="1"/>
  <c r="BH1540" s="1"/>
  <c r="BI1540" s="1"/>
  <c r="BJ1540" s="1"/>
  <c r="BK1540" s="1"/>
  <c r="BL1540" s="1"/>
  <c r="AZ1541" s="1"/>
  <c r="BN1539"/>
  <c r="A532"/>
  <c r="C533"/>
  <c r="B533"/>
  <c r="A531" l="1"/>
  <c r="C532"/>
  <c r="B532"/>
  <c r="BM1540"/>
  <c r="BA1541"/>
  <c r="BN1540" l="1"/>
  <c r="BB1541"/>
  <c r="BC1541" s="1"/>
  <c r="BD1541" s="1"/>
  <c r="BE1541" s="1"/>
  <c r="BF1541" s="1"/>
  <c r="BG1541" s="1"/>
  <c r="BH1541" s="1"/>
  <c r="BI1541" s="1"/>
  <c r="BJ1541" s="1"/>
  <c r="BK1541" s="1"/>
  <c r="BL1541" s="1"/>
  <c r="AZ1542" s="1"/>
  <c r="A530"/>
  <c r="C531"/>
  <c r="B531"/>
  <c r="A529" l="1"/>
  <c r="C530"/>
  <c r="B530"/>
  <c r="BM1541"/>
  <c r="BA1542"/>
  <c r="A528" l="1"/>
  <c r="C529"/>
  <c r="B529"/>
  <c r="BN1541"/>
  <c r="BB1542"/>
  <c r="BC1542" s="1"/>
  <c r="BD1542" s="1"/>
  <c r="BE1542" s="1"/>
  <c r="BF1542" s="1"/>
  <c r="BG1542" s="1"/>
  <c r="BH1542" s="1"/>
  <c r="BI1542" s="1"/>
  <c r="BJ1542" s="1"/>
  <c r="BK1542" s="1"/>
  <c r="BL1542" s="1"/>
  <c r="AZ1543" s="1"/>
  <c r="BA1543" l="1"/>
  <c r="BM1542"/>
  <c r="A527"/>
  <c r="C528"/>
  <c r="B528"/>
  <c r="A526" l="1"/>
  <c r="C527"/>
  <c r="B527"/>
  <c r="BN1542"/>
  <c r="BB1543"/>
  <c r="BC1543" s="1"/>
  <c r="BD1543" s="1"/>
  <c r="BE1543" s="1"/>
  <c r="BF1543" s="1"/>
  <c r="BG1543" s="1"/>
  <c r="BH1543" s="1"/>
  <c r="BI1543" s="1"/>
  <c r="BJ1543" s="1"/>
  <c r="BK1543" s="1"/>
  <c r="BL1543" s="1"/>
  <c r="AZ1544" s="1"/>
  <c r="BM1543" l="1"/>
  <c r="BA1544"/>
  <c r="A525"/>
  <c r="C526"/>
  <c r="B526"/>
  <c r="A524" l="1"/>
  <c r="C525"/>
  <c r="B525"/>
  <c r="BN1543"/>
  <c r="BB1544"/>
  <c r="BC1544" s="1"/>
  <c r="BD1544" s="1"/>
  <c r="BE1544" s="1"/>
  <c r="BF1544" s="1"/>
  <c r="BG1544" s="1"/>
  <c r="BH1544" s="1"/>
  <c r="BI1544" s="1"/>
  <c r="BJ1544" s="1"/>
  <c r="BK1544" s="1"/>
  <c r="BL1544" s="1"/>
  <c r="AZ1545" s="1"/>
  <c r="BM1544" l="1"/>
  <c r="BA1545"/>
  <c r="A523"/>
  <c r="C524"/>
  <c r="B524"/>
  <c r="A522" l="1"/>
  <c r="C523"/>
  <c r="B523"/>
  <c r="BB1545"/>
  <c r="BC1545" s="1"/>
  <c r="BD1545" s="1"/>
  <c r="BE1545" s="1"/>
  <c r="BF1545" s="1"/>
  <c r="BG1545" s="1"/>
  <c r="BH1545" s="1"/>
  <c r="BI1545" s="1"/>
  <c r="BJ1545" s="1"/>
  <c r="BK1545" s="1"/>
  <c r="BL1545" s="1"/>
  <c r="AZ1546" s="1"/>
  <c r="BN1544"/>
  <c r="BA1546" l="1"/>
  <c r="BM1545"/>
  <c r="A521"/>
  <c r="C522"/>
  <c r="B522"/>
  <c r="A520" l="1"/>
  <c r="C521"/>
  <c r="B521"/>
  <c r="BN1545"/>
  <c r="BB1546"/>
  <c r="BC1546" s="1"/>
  <c r="BD1546" s="1"/>
  <c r="BE1546" s="1"/>
  <c r="BF1546" s="1"/>
  <c r="BG1546" s="1"/>
  <c r="BH1546" s="1"/>
  <c r="BI1546" s="1"/>
  <c r="BJ1546" s="1"/>
  <c r="BK1546" s="1"/>
  <c r="BL1546" s="1"/>
  <c r="AZ1547" s="1"/>
  <c r="BM1546" l="1"/>
  <c r="BA1547"/>
  <c r="A519"/>
  <c r="C520"/>
  <c r="B520"/>
  <c r="A518" l="1"/>
  <c r="C519"/>
  <c r="B519"/>
  <c r="BN1546"/>
  <c r="BB1547"/>
  <c r="BC1547" s="1"/>
  <c r="BD1547" s="1"/>
  <c r="BE1547" s="1"/>
  <c r="BF1547" s="1"/>
  <c r="BG1547" s="1"/>
  <c r="BH1547" s="1"/>
  <c r="BI1547" s="1"/>
  <c r="BJ1547" s="1"/>
  <c r="BK1547" s="1"/>
  <c r="BL1547" s="1"/>
  <c r="AZ1548" s="1"/>
  <c r="BM1547" l="1"/>
  <c r="BA1548"/>
  <c r="A517"/>
  <c r="C518"/>
  <c r="B518"/>
  <c r="A516" l="1"/>
  <c r="C517"/>
  <c r="B517"/>
  <c r="BN1547"/>
  <c r="BB1548"/>
  <c r="BC1548" s="1"/>
  <c r="BD1548" s="1"/>
  <c r="BE1548" s="1"/>
  <c r="BF1548" s="1"/>
  <c r="BG1548" s="1"/>
  <c r="BH1548" s="1"/>
  <c r="BI1548" s="1"/>
  <c r="BJ1548" s="1"/>
  <c r="BK1548" s="1"/>
  <c r="BL1548" s="1"/>
  <c r="AZ1549" s="1"/>
  <c r="BM1548" l="1"/>
  <c r="BA1549"/>
  <c r="A515"/>
  <c r="C516"/>
  <c r="B516"/>
  <c r="A514" l="1"/>
  <c r="C515"/>
  <c r="B515"/>
  <c r="BB1549"/>
  <c r="BC1549" s="1"/>
  <c r="BD1549" s="1"/>
  <c r="BE1549" s="1"/>
  <c r="BF1549" s="1"/>
  <c r="BG1549" s="1"/>
  <c r="BH1549" s="1"/>
  <c r="BI1549" s="1"/>
  <c r="BJ1549" s="1"/>
  <c r="BK1549" s="1"/>
  <c r="BL1549" s="1"/>
  <c r="AZ1550" s="1"/>
  <c r="BN1548"/>
  <c r="A513" l="1"/>
  <c r="C514"/>
  <c r="B514"/>
  <c r="BM1549"/>
  <c r="BA1550"/>
  <c r="BN1549" l="1"/>
  <c r="BB1550"/>
  <c r="BC1550" s="1"/>
  <c r="BD1550" s="1"/>
  <c r="BE1550" s="1"/>
  <c r="BF1550" s="1"/>
  <c r="BG1550" s="1"/>
  <c r="BH1550" s="1"/>
  <c r="BI1550" s="1"/>
  <c r="BJ1550" s="1"/>
  <c r="BK1550" s="1"/>
  <c r="BL1550" s="1"/>
  <c r="AZ1551" s="1"/>
  <c r="A512"/>
  <c r="C513"/>
  <c r="B513"/>
  <c r="A511" l="1"/>
  <c r="C512"/>
  <c r="B512"/>
  <c r="BA1551"/>
  <c r="BM1550"/>
  <c r="A510" l="1"/>
  <c r="C511"/>
  <c r="B511"/>
  <c r="BN1550"/>
  <c r="BB1551"/>
  <c r="BC1551" s="1"/>
  <c r="BD1551" s="1"/>
  <c r="BE1551" s="1"/>
  <c r="BF1551" s="1"/>
  <c r="BG1551" s="1"/>
  <c r="BH1551" s="1"/>
  <c r="BI1551" s="1"/>
  <c r="BJ1551" s="1"/>
  <c r="BK1551" s="1"/>
  <c r="BL1551" s="1"/>
  <c r="AZ1552" s="1"/>
  <c r="A509" l="1"/>
  <c r="C510"/>
  <c r="B510"/>
  <c r="BM1551"/>
  <c r="BA1552"/>
  <c r="BN1551" l="1"/>
  <c r="BB1552"/>
  <c r="BC1552" s="1"/>
  <c r="BD1552" s="1"/>
  <c r="BE1552" s="1"/>
  <c r="BF1552" s="1"/>
  <c r="BG1552" s="1"/>
  <c r="BH1552" s="1"/>
  <c r="BI1552" s="1"/>
  <c r="BJ1552" s="1"/>
  <c r="BK1552" s="1"/>
  <c r="BL1552" s="1"/>
  <c r="AZ1553" s="1"/>
  <c r="A508"/>
  <c r="C509"/>
  <c r="B509"/>
  <c r="A507" l="1"/>
  <c r="C508"/>
  <c r="B508"/>
  <c r="BM1552"/>
  <c r="BA1553"/>
  <c r="A506" l="1"/>
  <c r="C507"/>
  <c r="B507"/>
  <c r="BN1552"/>
  <c r="BB1553"/>
  <c r="BC1553" s="1"/>
  <c r="BD1553" s="1"/>
  <c r="BE1553" s="1"/>
  <c r="BF1553" s="1"/>
  <c r="BG1553" s="1"/>
  <c r="BH1553" s="1"/>
  <c r="BI1553" s="1"/>
  <c r="BJ1553" s="1"/>
  <c r="BK1553" s="1"/>
  <c r="BL1553" s="1"/>
  <c r="AZ1554" s="1"/>
  <c r="BM1553" l="1"/>
  <c r="BA1554"/>
  <c r="A505"/>
  <c r="C506"/>
  <c r="B506"/>
  <c r="A504" l="1"/>
  <c r="C505"/>
  <c r="B505"/>
  <c r="BN1553"/>
  <c r="BB1554"/>
  <c r="BC1554" s="1"/>
  <c r="BD1554" s="1"/>
  <c r="BE1554" s="1"/>
  <c r="BF1554" s="1"/>
  <c r="BG1554" s="1"/>
  <c r="BH1554" s="1"/>
  <c r="BI1554" s="1"/>
  <c r="BJ1554" s="1"/>
  <c r="BK1554" s="1"/>
  <c r="BL1554" s="1"/>
  <c r="AZ1555" s="1"/>
  <c r="BM1554" l="1"/>
  <c r="BA1555"/>
  <c r="A503"/>
  <c r="C504"/>
  <c r="B504"/>
  <c r="A502" l="1"/>
  <c r="C503"/>
  <c r="B503"/>
  <c r="BN1554"/>
  <c r="BB1555"/>
  <c r="BC1555" s="1"/>
  <c r="BD1555" s="1"/>
  <c r="BE1555" s="1"/>
  <c r="BF1555" s="1"/>
  <c r="BG1555" s="1"/>
  <c r="BH1555" s="1"/>
  <c r="BI1555" s="1"/>
  <c r="BJ1555" s="1"/>
  <c r="BK1555" s="1"/>
  <c r="BL1555" s="1"/>
  <c r="AZ1556" s="1"/>
  <c r="BM1555" l="1"/>
  <c r="BA1556"/>
  <c r="A501"/>
  <c r="C502"/>
  <c r="B502"/>
  <c r="A500" l="1"/>
  <c r="C501"/>
  <c r="B501"/>
  <c r="BN1555"/>
  <c r="BB1556"/>
  <c r="BC1556" s="1"/>
  <c r="BD1556" s="1"/>
  <c r="BE1556" s="1"/>
  <c r="BF1556" s="1"/>
  <c r="BG1556" s="1"/>
  <c r="BH1556" s="1"/>
  <c r="BI1556" s="1"/>
  <c r="BJ1556" s="1"/>
  <c r="BK1556" s="1"/>
  <c r="BL1556" s="1"/>
  <c r="AZ1557" s="1"/>
  <c r="BM1556" l="1"/>
  <c r="BA1557"/>
  <c r="A499"/>
  <c r="C500"/>
  <c r="B500"/>
  <c r="A498" l="1"/>
  <c r="C499"/>
  <c r="B499"/>
  <c r="BN1556"/>
  <c r="BB1557"/>
  <c r="BC1557" s="1"/>
  <c r="BD1557" s="1"/>
  <c r="BE1557" s="1"/>
  <c r="BF1557" s="1"/>
  <c r="BG1557" s="1"/>
  <c r="BH1557" s="1"/>
  <c r="BI1557" s="1"/>
  <c r="BJ1557" s="1"/>
  <c r="BK1557" s="1"/>
  <c r="BL1557" s="1"/>
  <c r="AZ1558" s="1"/>
  <c r="BM1557" l="1"/>
  <c r="BA1558"/>
  <c r="A497"/>
  <c r="C498"/>
  <c r="B498"/>
  <c r="A496" l="1"/>
  <c r="C497"/>
  <c r="B497"/>
  <c r="BN1557"/>
  <c r="BB1558"/>
  <c r="BC1558" s="1"/>
  <c r="BD1558" s="1"/>
  <c r="BE1558" s="1"/>
  <c r="BF1558" s="1"/>
  <c r="BG1558" s="1"/>
  <c r="BH1558" s="1"/>
  <c r="BI1558" s="1"/>
  <c r="BJ1558" s="1"/>
  <c r="BK1558" s="1"/>
  <c r="BL1558" s="1"/>
  <c r="AZ1559" s="1"/>
  <c r="BM1558" l="1"/>
  <c r="BA1559"/>
  <c r="A495"/>
  <c r="C496"/>
  <c r="B496"/>
  <c r="A494" l="1"/>
  <c r="C495"/>
  <c r="B495"/>
  <c r="BN1558"/>
  <c r="BB1559"/>
  <c r="BC1559" s="1"/>
  <c r="BD1559" s="1"/>
  <c r="BE1559" s="1"/>
  <c r="BF1559" s="1"/>
  <c r="BG1559" s="1"/>
  <c r="BH1559" s="1"/>
  <c r="BI1559" s="1"/>
  <c r="BJ1559" s="1"/>
  <c r="BK1559" s="1"/>
  <c r="BL1559" s="1"/>
  <c r="AZ1560" s="1"/>
  <c r="BM1559" l="1"/>
  <c r="BA1560"/>
  <c r="A493"/>
  <c r="C494"/>
  <c r="B494"/>
  <c r="A492" l="1"/>
  <c r="C493"/>
  <c r="B493"/>
  <c r="BN1559"/>
  <c r="BB1560"/>
  <c r="BC1560" s="1"/>
  <c r="BD1560" s="1"/>
  <c r="BE1560" s="1"/>
  <c r="BF1560" s="1"/>
  <c r="BG1560" s="1"/>
  <c r="BH1560" s="1"/>
  <c r="BI1560" s="1"/>
  <c r="BJ1560" s="1"/>
  <c r="BK1560" s="1"/>
  <c r="BL1560" s="1"/>
  <c r="AZ1561" s="1"/>
  <c r="BM1560" l="1"/>
  <c r="BA1561"/>
  <c r="A491"/>
  <c r="C492"/>
  <c r="B492"/>
  <c r="A490" l="1"/>
  <c r="C491"/>
  <c r="B491"/>
  <c r="BN1560"/>
  <c r="BB1561"/>
  <c r="BC1561" s="1"/>
  <c r="BD1561" s="1"/>
  <c r="BE1561" s="1"/>
  <c r="BF1561" s="1"/>
  <c r="BG1561" s="1"/>
  <c r="BH1561" s="1"/>
  <c r="BI1561" s="1"/>
  <c r="BJ1561" s="1"/>
  <c r="BK1561" s="1"/>
  <c r="BL1561" s="1"/>
  <c r="AZ1562" s="1"/>
  <c r="BM1561" l="1"/>
  <c r="BA1562"/>
  <c r="A489"/>
  <c r="C490"/>
  <c r="B490"/>
  <c r="A488" l="1"/>
  <c r="C489"/>
  <c r="B489"/>
  <c r="BN1561"/>
  <c r="BB1562"/>
  <c r="BC1562" s="1"/>
  <c r="BD1562" s="1"/>
  <c r="BE1562" s="1"/>
  <c r="BF1562" s="1"/>
  <c r="BG1562" s="1"/>
  <c r="BH1562" s="1"/>
  <c r="BI1562" s="1"/>
  <c r="BJ1562" s="1"/>
  <c r="BK1562" s="1"/>
  <c r="BL1562" s="1"/>
  <c r="AZ1563" s="1"/>
  <c r="BM1562" l="1"/>
  <c r="BA1563"/>
  <c r="A487"/>
  <c r="C488"/>
  <c r="B488"/>
  <c r="A486" l="1"/>
  <c r="C487"/>
  <c r="B487"/>
  <c r="BN1562"/>
  <c r="BB1563"/>
  <c r="BC1563" s="1"/>
  <c r="BD1563" s="1"/>
  <c r="BE1563" s="1"/>
  <c r="BF1563" s="1"/>
  <c r="BG1563" s="1"/>
  <c r="BH1563" s="1"/>
  <c r="BI1563" s="1"/>
  <c r="BJ1563" s="1"/>
  <c r="BK1563" s="1"/>
  <c r="BL1563" s="1"/>
  <c r="AZ1564" s="1"/>
  <c r="BM1563" l="1"/>
  <c r="BA1564"/>
  <c r="A485"/>
  <c r="C486"/>
  <c r="B486"/>
  <c r="A484" l="1"/>
  <c r="C485"/>
  <c r="B485"/>
  <c r="BB1564"/>
  <c r="BC1564" s="1"/>
  <c r="BD1564" s="1"/>
  <c r="BE1564" s="1"/>
  <c r="BF1564" s="1"/>
  <c r="BG1564" s="1"/>
  <c r="BH1564" s="1"/>
  <c r="BI1564" s="1"/>
  <c r="BJ1564" s="1"/>
  <c r="BK1564" s="1"/>
  <c r="BL1564" s="1"/>
  <c r="AZ1565" s="1"/>
  <c r="BN1563"/>
  <c r="BA1565" l="1"/>
  <c r="BM1564"/>
  <c r="A483"/>
  <c r="C484"/>
  <c r="B484"/>
  <c r="A482" l="1"/>
  <c r="C483"/>
  <c r="B483"/>
  <c r="BN1564"/>
  <c r="BB1565"/>
  <c r="BC1565" s="1"/>
  <c r="BD1565" s="1"/>
  <c r="BE1565" s="1"/>
  <c r="BF1565" s="1"/>
  <c r="BG1565" s="1"/>
  <c r="BH1565" s="1"/>
  <c r="BI1565" s="1"/>
  <c r="BJ1565" s="1"/>
  <c r="BK1565" s="1"/>
  <c r="BL1565" s="1"/>
  <c r="AZ1566" s="1"/>
  <c r="BM1565" l="1"/>
  <c r="BA1566"/>
  <c r="A481"/>
  <c r="C482"/>
  <c r="B482"/>
  <c r="A480" l="1"/>
  <c r="C481"/>
  <c r="B481"/>
  <c r="BB1566"/>
  <c r="BC1566" s="1"/>
  <c r="BD1566" s="1"/>
  <c r="BE1566" s="1"/>
  <c r="BF1566" s="1"/>
  <c r="BG1566" s="1"/>
  <c r="BH1566" s="1"/>
  <c r="BI1566" s="1"/>
  <c r="BJ1566" s="1"/>
  <c r="BK1566" s="1"/>
  <c r="BL1566" s="1"/>
  <c r="AZ1567" s="1"/>
  <c r="BN1565"/>
  <c r="A479" l="1"/>
  <c r="C480"/>
  <c r="B480"/>
  <c r="BA1567"/>
  <c r="BM1566"/>
  <c r="A478" l="1"/>
  <c r="C479"/>
  <c r="B479"/>
  <c r="BN1566"/>
  <c r="BB1567"/>
  <c r="BC1567" s="1"/>
  <c r="BD1567" s="1"/>
  <c r="BE1567" s="1"/>
  <c r="BF1567" s="1"/>
  <c r="BG1567" s="1"/>
  <c r="BH1567" s="1"/>
  <c r="BI1567" s="1"/>
  <c r="BJ1567" s="1"/>
  <c r="BK1567" s="1"/>
  <c r="BL1567" s="1"/>
  <c r="AZ1568" s="1"/>
  <c r="A477" l="1"/>
  <c r="C478"/>
  <c r="B478"/>
  <c r="BM1567"/>
  <c r="BA1568"/>
  <c r="A476" l="1"/>
  <c r="C477"/>
  <c r="B477"/>
  <c r="BB1568"/>
  <c r="BC1568" s="1"/>
  <c r="BD1568" s="1"/>
  <c r="BE1568" s="1"/>
  <c r="BF1568" s="1"/>
  <c r="BG1568" s="1"/>
  <c r="BH1568" s="1"/>
  <c r="BI1568" s="1"/>
  <c r="BJ1568" s="1"/>
  <c r="BK1568" s="1"/>
  <c r="BL1568" s="1"/>
  <c r="AZ1569" s="1"/>
  <c r="BN1567"/>
  <c r="A475" l="1"/>
  <c r="C476"/>
  <c r="B476"/>
  <c r="BA1569"/>
  <c r="BM1568"/>
  <c r="A474" l="1"/>
  <c r="C475"/>
  <c r="B475"/>
  <c r="BN1568"/>
  <c r="BB1569"/>
  <c r="BC1569" s="1"/>
  <c r="BD1569" s="1"/>
  <c r="BE1569" s="1"/>
  <c r="BF1569" s="1"/>
  <c r="BG1569" s="1"/>
  <c r="BH1569" s="1"/>
  <c r="BI1569" s="1"/>
  <c r="BJ1569" s="1"/>
  <c r="BK1569" s="1"/>
  <c r="BL1569" s="1"/>
  <c r="AZ1570" s="1"/>
  <c r="BM1569" l="1"/>
  <c r="BA1570"/>
  <c r="A473"/>
  <c r="C474"/>
  <c r="B474"/>
  <c r="A472" l="1"/>
  <c r="C473"/>
  <c r="B473"/>
  <c r="BB1570"/>
  <c r="BC1570" s="1"/>
  <c r="BD1570" s="1"/>
  <c r="BE1570" s="1"/>
  <c r="BF1570" s="1"/>
  <c r="BG1570" s="1"/>
  <c r="BH1570" s="1"/>
  <c r="BI1570" s="1"/>
  <c r="BJ1570" s="1"/>
  <c r="BK1570" s="1"/>
  <c r="BL1570" s="1"/>
  <c r="AZ1571" s="1"/>
  <c r="BN1569"/>
  <c r="BA1571" l="1"/>
  <c r="BM1570"/>
  <c r="A471"/>
  <c r="C472"/>
  <c r="B472"/>
  <c r="A470" l="1"/>
  <c r="C471"/>
  <c r="B471"/>
  <c r="BN1570"/>
  <c r="BB1571"/>
  <c r="BC1571" s="1"/>
  <c r="BD1571" s="1"/>
  <c r="BE1571" s="1"/>
  <c r="BF1571" s="1"/>
  <c r="BG1571" s="1"/>
  <c r="BH1571" s="1"/>
  <c r="BI1571" s="1"/>
  <c r="BJ1571" s="1"/>
  <c r="BK1571" s="1"/>
  <c r="BL1571" s="1"/>
  <c r="AZ1572" s="1"/>
  <c r="BM1571" l="1"/>
  <c r="BA1572"/>
  <c r="A469"/>
  <c r="C470"/>
  <c r="B470"/>
  <c r="A468" l="1"/>
  <c r="C469"/>
  <c r="B469"/>
  <c r="BB1572"/>
  <c r="BC1572" s="1"/>
  <c r="BD1572" s="1"/>
  <c r="BE1572" s="1"/>
  <c r="BF1572" s="1"/>
  <c r="BG1572" s="1"/>
  <c r="BH1572" s="1"/>
  <c r="BI1572" s="1"/>
  <c r="BJ1572" s="1"/>
  <c r="BK1572" s="1"/>
  <c r="BL1572" s="1"/>
  <c r="AZ1573" s="1"/>
  <c r="BN1571"/>
  <c r="BA1573" l="1"/>
  <c r="BM1572"/>
  <c r="A467"/>
  <c r="C468"/>
  <c r="B468"/>
  <c r="A466" l="1"/>
  <c r="C467"/>
  <c r="B467"/>
  <c r="BN1572"/>
  <c r="BB1573"/>
  <c r="BC1573" s="1"/>
  <c r="BD1573" s="1"/>
  <c r="BE1573" s="1"/>
  <c r="BF1573" s="1"/>
  <c r="BG1573" s="1"/>
  <c r="BH1573" s="1"/>
  <c r="BI1573" s="1"/>
  <c r="BJ1573" s="1"/>
  <c r="BK1573" s="1"/>
  <c r="BL1573" s="1"/>
  <c r="AZ1574" s="1"/>
  <c r="BM1573" l="1"/>
  <c r="BA1574"/>
  <c r="A465"/>
  <c r="C466"/>
  <c r="B466"/>
  <c r="A464" l="1"/>
  <c r="C465"/>
  <c r="B465"/>
  <c r="BB1574"/>
  <c r="BC1574" s="1"/>
  <c r="BD1574" s="1"/>
  <c r="BE1574" s="1"/>
  <c r="BF1574" s="1"/>
  <c r="BG1574" s="1"/>
  <c r="BH1574" s="1"/>
  <c r="BI1574" s="1"/>
  <c r="BJ1574" s="1"/>
  <c r="BK1574" s="1"/>
  <c r="BL1574" s="1"/>
  <c r="AZ1575" s="1"/>
  <c r="BN1573"/>
  <c r="BA1575" l="1"/>
  <c r="BM1574"/>
  <c r="A463"/>
  <c r="C464"/>
  <c r="B464"/>
  <c r="A462" l="1"/>
  <c r="C463"/>
  <c r="B463"/>
  <c r="BN1574"/>
  <c r="BB1575"/>
  <c r="BC1575" s="1"/>
  <c r="BD1575" s="1"/>
  <c r="BE1575" s="1"/>
  <c r="BF1575" s="1"/>
  <c r="BG1575" s="1"/>
  <c r="BH1575" s="1"/>
  <c r="BI1575" s="1"/>
  <c r="BJ1575" s="1"/>
  <c r="BK1575" s="1"/>
  <c r="BL1575" s="1"/>
  <c r="AZ1576" s="1"/>
  <c r="BM1575" l="1"/>
  <c r="BA1576"/>
  <c r="A461"/>
  <c r="C462"/>
  <c r="B462"/>
  <c r="A460" l="1"/>
  <c r="C461"/>
  <c r="B461"/>
  <c r="BB1576"/>
  <c r="BC1576" s="1"/>
  <c r="BD1576" s="1"/>
  <c r="BE1576" s="1"/>
  <c r="BF1576" s="1"/>
  <c r="BG1576" s="1"/>
  <c r="BH1576" s="1"/>
  <c r="BI1576" s="1"/>
  <c r="BJ1576" s="1"/>
  <c r="BK1576" s="1"/>
  <c r="BL1576" s="1"/>
  <c r="AZ1577" s="1"/>
  <c r="BN1575"/>
  <c r="BA1577" l="1"/>
  <c r="BM1576"/>
  <c r="A459"/>
  <c r="C460"/>
  <c r="B460"/>
  <c r="A458" l="1"/>
  <c r="C459"/>
  <c r="B459"/>
  <c r="BN1576"/>
  <c r="BB1577"/>
  <c r="BC1577" s="1"/>
  <c r="BD1577" s="1"/>
  <c r="BE1577" s="1"/>
  <c r="BF1577" s="1"/>
  <c r="BG1577" s="1"/>
  <c r="BH1577" s="1"/>
  <c r="BI1577" s="1"/>
  <c r="BJ1577" s="1"/>
  <c r="BK1577" s="1"/>
  <c r="BL1577" s="1"/>
  <c r="AZ1578" s="1"/>
  <c r="BM1577" l="1"/>
  <c r="BA1578"/>
  <c r="A457"/>
  <c r="C458"/>
  <c r="B458"/>
  <c r="A456" l="1"/>
  <c r="C457"/>
  <c r="B457"/>
  <c r="BB1578"/>
  <c r="BC1578" s="1"/>
  <c r="BD1578" s="1"/>
  <c r="BE1578" s="1"/>
  <c r="BF1578" s="1"/>
  <c r="BG1578" s="1"/>
  <c r="BH1578" s="1"/>
  <c r="BI1578" s="1"/>
  <c r="BJ1578" s="1"/>
  <c r="BK1578" s="1"/>
  <c r="BL1578" s="1"/>
  <c r="AZ1579" s="1"/>
  <c r="BN1577"/>
  <c r="BA1579" l="1"/>
  <c r="BM1578"/>
  <c r="A455"/>
  <c r="C456"/>
  <c r="B456"/>
  <c r="A454" l="1"/>
  <c r="C455"/>
  <c r="B455"/>
  <c r="BN1578"/>
  <c r="BB1579"/>
  <c r="BC1579" s="1"/>
  <c r="BD1579" s="1"/>
  <c r="BE1579" s="1"/>
  <c r="BF1579" s="1"/>
  <c r="BG1579" s="1"/>
  <c r="BH1579" s="1"/>
  <c r="BI1579" s="1"/>
  <c r="BJ1579" s="1"/>
  <c r="BK1579" s="1"/>
  <c r="BL1579" s="1"/>
  <c r="AZ1580" s="1"/>
  <c r="BM1579" l="1"/>
  <c r="BA1580"/>
  <c r="A453"/>
  <c r="C454"/>
  <c r="B454"/>
  <c r="A452" l="1"/>
  <c r="C453"/>
  <c r="B453"/>
  <c r="BB1580"/>
  <c r="BC1580" s="1"/>
  <c r="BD1580" s="1"/>
  <c r="BE1580" s="1"/>
  <c r="BF1580" s="1"/>
  <c r="BG1580" s="1"/>
  <c r="BH1580" s="1"/>
  <c r="BI1580" s="1"/>
  <c r="BJ1580" s="1"/>
  <c r="BK1580" s="1"/>
  <c r="BL1580" s="1"/>
  <c r="AZ1581" s="1"/>
  <c r="BN1579"/>
  <c r="BA1581" l="1"/>
  <c r="BM1580"/>
  <c r="A451"/>
  <c r="C452"/>
  <c r="B452"/>
  <c r="A450" l="1"/>
  <c r="C451"/>
  <c r="B451"/>
  <c r="BN1580"/>
  <c r="BB1581"/>
  <c r="BC1581" s="1"/>
  <c r="BD1581" s="1"/>
  <c r="BE1581" s="1"/>
  <c r="BF1581" s="1"/>
  <c r="BG1581" s="1"/>
  <c r="BH1581" s="1"/>
  <c r="BI1581" s="1"/>
  <c r="BJ1581" s="1"/>
  <c r="BK1581" s="1"/>
  <c r="BL1581" s="1"/>
  <c r="AZ1582" s="1"/>
  <c r="BM1581" l="1"/>
  <c r="BA1582"/>
  <c r="A449"/>
  <c r="C450"/>
  <c r="B450"/>
  <c r="A448" l="1"/>
  <c r="C449"/>
  <c r="B449"/>
  <c r="BB1582"/>
  <c r="BC1582" s="1"/>
  <c r="BD1582" s="1"/>
  <c r="BE1582" s="1"/>
  <c r="BF1582" s="1"/>
  <c r="BG1582" s="1"/>
  <c r="BH1582" s="1"/>
  <c r="BI1582" s="1"/>
  <c r="BJ1582" s="1"/>
  <c r="BK1582" s="1"/>
  <c r="BL1582" s="1"/>
  <c r="AZ1583" s="1"/>
  <c r="BN1581"/>
  <c r="A447" l="1"/>
  <c r="C448"/>
  <c r="B448"/>
  <c r="BA1583"/>
  <c r="BM1582"/>
  <c r="BN1582" l="1"/>
  <c r="BB1583"/>
  <c r="BC1583" s="1"/>
  <c r="BD1583" s="1"/>
  <c r="BE1583" s="1"/>
  <c r="BF1583" s="1"/>
  <c r="BG1583" s="1"/>
  <c r="BH1583" s="1"/>
  <c r="BI1583" s="1"/>
  <c r="BJ1583" s="1"/>
  <c r="BK1583" s="1"/>
  <c r="BL1583" s="1"/>
  <c r="AZ1584" s="1"/>
  <c r="A446"/>
  <c r="C447"/>
  <c r="B447"/>
  <c r="A445" l="1"/>
  <c r="C446"/>
  <c r="B446"/>
  <c r="BM1583"/>
  <c r="BA1584"/>
  <c r="A444" l="1"/>
  <c r="C445"/>
  <c r="B445"/>
  <c r="BB1584"/>
  <c r="BC1584" s="1"/>
  <c r="BD1584" s="1"/>
  <c r="BE1584" s="1"/>
  <c r="BF1584" s="1"/>
  <c r="BG1584" s="1"/>
  <c r="BH1584" s="1"/>
  <c r="BI1584" s="1"/>
  <c r="BJ1584" s="1"/>
  <c r="BK1584" s="1"/>
  <c r="BL1584" s="1"/>
  <c r="AZ1585" s="1"/>
  <c r="BN1583"/>
  <c r="A443" l="1"/>
  <c r="C444"/>
  <c r="B444"/>
  <c r="BA1585"/>
  <c r="BM1584"/>
  <c r="A442" l="1"/>
  <c r="C443"/>
  <c r="B443"/>
  <c r="BN1584"/>
  <c r="BB1585"/>
  <c r="BC1585" s="1"/>
  <c r="BD1585" s="1"/>
  <c r="BE1585" s="1"/>
  <c r="BF1585" s="1"/>
  <c r="BG1585" s="1"/>
  <c r="BH1585" s="1"/>
  <c r="BI1585" s="1"/>
  <c r="BJ1585" s="1"/>
  <c r="BK1585" s="1"/>
  <c r="BL1585" s="1"/>
  <c r="AZ1586" s="1"/>
  <c r="A441" l="1"/>
  <c r="C442"/>
  <c r="B442"/>
  <c r="BM1585"/>
  <c r="BA1586"/>
  <c r="BB1586" l="1"/>
  <c r="BC1586" s="1"/>
  <c r="BD1586" s="1"/>
  <c r="BE1586" s="1"/>
  <c r="BF1586" s="1"/>
  <c r="BG1586" s="1"/>
  <c r="BH1586" s="1"/>
  <c r="BI1586" s="1"/>
  <c r="BJ1586" s="1"/>
  <c r="BK1586" s="1"/>
  <c r="BL1586" s="1"/>
  <c r="AZ1587" s="1"/>
  <c r="BN1585"/>
  <c r="A440"/>
  <c r="C441"/>
  <c r="B441"/>
  <c r="A439" l="1"/>
  <c r="C440"/>
  <c r="B440"/>
  <c r="BA1587"/>
  <c r="BM1586"/>
  <c r="BN1586" l="1"/>
  <c r="BB1587"/>
  <c r="BC1587" s="1"/>
  <c r="BD1587" s="1"/>
  <c r="BE1587" s="1"/>
  <c r="BF1587" s="1"/>
  <c r="BG1587" s="1"/>
  <c r="BH1587" s="1"/>
  <c r="BI1587" s="1"/>
  <c r="BJ1587" s="1"/>
  <c r="BK1587" s="1"/>
  <c r="BL1587" s="1"/>
  <c r="AZ1588" s="1"/>
  <c r="A438"/>
  <c r="C439"/>
  <c r="B439"/>
  <c r="A437" l="1"/>
  <c r="C438"/>
  <c r="B438"/>
  <c r="BM1587"/>
  <c r="BA1588"/>
  <c r="A436" l="1"/>
  <c r="C437"/>
  <c r="B437"/>
  <c r="BB1588"/>
  <c r="BC1588" s="1"/>
  <c r="BD1588" s="1"/>
  <c r="BE1588" s="1"/>
  <c r="BF1588" s="1"/>
  <c r="BG1588" s="1"/>
  <c r="BH1588" s="1"/>
  <c r="BI1588" s="1"/>
  <c r="BJ1588" s="1"/>
  <c r="BK1588" s="1"/>
  <c r="BL1588" s="1"/>
  <c r="AZ1589" s="1"/>
  <c r="BN1587"/>
  <c r="A435" l="1"/>
  <c r="C436"/>
  <c r="B436"/>
  <c r="BA1589"/>
  <c r="BM1588"/>
  <c r="A434" l="1"/>
  <c r="C435"/>
  <c r="B435"/>
  <c r="BN1588"/>
  <c r="BB1589"/>
  <c r="BC1589" s="1"/>
  <c r="BD1589" s="1"/>
  <c r="BE1589" s="1"/>
  <c r="BF1589" s="1"/>
  <c r="BG1589" s="1"/>
  <c r="BH1589" s="1"/>
  <c r="BI1589" s="1"/>
  <c r="BJ1589" s="1"/>
  <c r="BK1589" s="1"/>
  <c r="BL1589" s="1"/>
  <c r="AZ1590" s="1"/>
  <c r="BM1589" l="1"/>
  <c r="BA1590"/>
  <c r="A433"/>
  <c r="C434"/>
  <c r="B434"/>
  <c r="A432" l="1"/>
  <c r="C433"/>
  <c r="B433"/>
  <c r="BB1590"/>
  <c r="BC1590" s="1"/>
  <c r="BD1590" s="1"/>
  <c r="BE1590" s="1"/>
  <c r="BF1590" s="1"/>
  <c r="BG1590" s="1"/>
  <c r="BH1590" s="1"/>
  <c r="BI1590" s="1"/>
  <c r="BJ1590" s="1"/>
  <c r="BK1590" s="1"/>
  <c r="BL1590" s="1"/>
  <c r="AZ1591" s="1"/>
  <c r="BN1589"/>
  <c r="BA1591" l="1"/>
  <c r="BM1590"/>
  <c r="A431"/>
  <c r="C432"/>
  <c r="B432"/>
  <c r="A430" l="1"/>
  <c r="C431"/>
  <c r="B431"/>
  <c r="BN1590"/>
  <c r="BB1591"/>
  <c r="BC1591" s="1"/>
  <c r="BD1591" s="1"/>
  <c r="BE1591" s="1"/>
  <c r="BF1591" s="1"/>
  <c r="BG1591" s="1"/>
  <c r="BH1591" s="1"/>
  <c r="BI1591" s="1"/>
  <c r="BJ1591" s="1"/>
  <c r="BK1591" s="1"/>
  <c r="BL1591" s="1"/>
  <c r="AZ1592" s="1"/>
  <c r="BM1591" l="1"/>
  <c r="BA1592"/>
  <c r="A429"/>
  <c r="C430"/>
  <c r="B430"/>
  <c r="A428" l="1"/>
  <c r="C429"/>
  <c r="B429"/>
  <c r="BB1592"/>
  <c r="BC1592" s="1"/>
  <c r="BD1592" s="1"/>
  <c r="BE1592" s="1"/>
  <c r="BF1592" s="1"/>
  <c r="BG1592" s="1"/>
  <c r="BH1592" s="1"/>
  <c r="BI1592" s="1"/>
  <c r="BJ1592" s="1"/>
  <c r="BK1592" s="1"/>
  <c r="BL1592" s="1"/>
  <c r="AZ1593" s="1"/>
  <c r="BN1591"/>
  <c r="BA1593" l="1"/>
  <c r="BM1592"/>
  <c r="A427"/>
  <c r="C428"/>
  <c r="B428"/>
  <c r="A426" l="1"/>
  <c r="C427"/>
  <c r="B427"/>
  <c r="BN1592"/>
  <c r="BB1593"/>
  <c r="BC1593" s="1"/>
  <c r="BD1593" s="1"/>
  <c r="BE1593" s="1"/>
  <c r="BF1593" s="1"/>
  <c r="BG1593" s="1"/>
  <c r="BH1593" s="1"/>
  <c r="BI1593" s="1"/>
  <c r="BJ1593" s="1"/>
  <c r="BK1593" s="1"/>
  <c r="BL1593" s="1"/>
  <c r="AZ1594" s="1"/>
  <c r="BM1593" l="1"/>
  <c r="BA1594"/>
  <c r="A425"/>
  <c r="C426"/>
  <c r="B426"/>
  <c r="A424" l="1"/>
  <c r="C425"/>
  <c r="B425"/>
  <c r="BB1594"/>
  <c r="BC1594" s="1"/>
  <c r="BD1594" s="1"/>
  <c r="BE1594" s="1"/>
  <c r="BF1594" s="1"/>
  <c r="BG1594" s="1"/>
  <c r="BH1594" s="1"/>
  <c r="BI1594" s="1"/>
  <c r="BJ1594" s="1"/>
  <c r="BK1594" s="1"/>
  <c r="BL1594" s="1"/>
  <c r="AZ1595" s="1"/>
  <c r="BN1593"/>
  <c r="BA1595" l="1"/>
  <c r="BM1594"/>
  <c r="A423"/>
  <c r="C424"/>
  <c r="B424"/>
  <c r="A422" l="1"/>
  <c r="C423"/>
  <c r="B423"/>
  <c r="BN1594"/>
  <c r="BB1595"/>
  <c r="BC1595" s="1"/>
  <c r="BD1595" s="1"/>
  <c r="BE1595" s="1"/>
  <c r="BF1595" s="1"/>
  <c r="BG1595" s="1"/>
  <c r="BH1595" s="1"/>
  <c r="BI1595" s="1"/>
  <c r="BJ1595" s="1"/>
  <c r="BK1595" s="1"/>
  <c r="BL1595" s="1"/>
  <c r="AZ1596" s="1"/>
  <c r="BM1595" l="1"/>
  <c r="BA1596"/>
  <c r="A421"/>
  <c r="C422"/>
  <c r="B422"/>
  <c r="A420" l="1"/>
  <c r="C421"/>
  <c r="B421"/>
  <c r="BB1596"/>
  <c r="BC1596" s="1"/>
  <c r="BD1596" s="1"/>
  <c r="BE1596" s="1"/>
  <c r="BF1596" s="1"/>
  <c r="BG1596" s="1"/>
  <c r="BH1596" s="1"/>
  <c r="BI1596" s="1"/>
  <c r="BJ1596" s="1"/>
  <c r="BK1596" s="1"/>
  <c r="BL1596" s="1"/>
  <c r="AZ1597" s="1"/>
  <c r="BN1595"/>
  <c r="BA1597" l="1"/>
  <c r="BM1596"/>
  <c r="A419"/>
  <c r="C420"/>
  <c r="B420"/>
  <c r="A418" l="1"/>
  <c r="C419"/>
  <c r="B419"/>
  <c r="BN1596"/>
  <c r="BB1597"/>
  <c r="BC1597" s="1"/>
  <c r="BD1597" s="1"/>
  <c r="BE1597" s="1"/>
  <c r="BF1597" s="1"/>
  <c r="BG1597" s="1"/>
  <c r="BH1597" s="1"/>
  <c r="BI1597" s="1"/>
  <c r="BJ1597" s="1"/>
  <c r="BK1597" s="1"/>
  <c r="BL1597" s="1"/>
  <c r="AZ1598" s="1"/>
  <c r="BM1597" l="1"/>
  <c r="BA1598"/>
  <c r="A417"/>
  <c r="C418"/>
  <c r="B418"/>
  <c r="A416" l="1"/>
  <c r="C417"/>
  <c r="B417"/>
  <c r="BB1598"/>
  <c r="BC1598" s="1"/>
  <c r="BD1598" s="1"/>
  <c r="BE1598" s="1"/>
  <c r="BF1598" s="1"/>
  <c r="BG1598" s="1"/>
  <c r="BH1598" s="1"/>
  <c r="BI1598" s="1"/>
  <c r="BJ1598" s="1"/>
  <c r="BK1598" s="1"/>
  <c r="BL1598" s="1"/>
  <c r="AZ1599" s="1"/>
  <c r="BN1597"/>
  <c r="BA1599" l="1"/>
  <c r="BM1598"/>
  <c r="A415"/>
  <c r="C416"/>
  <c r="B416"/>
  <c r="A414" l="1"/>
  <c r="C415"/>
  <c r="B415"/>
  <c r="BN1598"/>
  <c r="BB1599"/>
  <c r="BC1599" s="1"/>
  <c r="BD1599" s="1"/>
  <c r="BE1599" s="1"/>
  <c r="BF1599" s="1"/>
  <c r="BG1599" s="1"/>
  <c r="BH1599" s="1"/>
  <c r="BI1599" s="1"/>
  <c r="BJ1599" s="1"/>
  <c r="BK1599" s="1"/>
  <c r="BL1599" s="1"/>
  <c r="AZ1600" s="1"/>
  <c r="BM1599" l="1"/>
  <c r="BA1600"/>
  <c r="A413"/>
  <c r="C414"/>
  <c r="B414"/>
  <c r="A412" l="1"/>
  <c r="C413"/>
  <c r="B413"/>
  <c r="BB1600"/>
  <c r="BC1600" s="1"/>
  <c r="BD1600" s="1"/>
  <c r="BE1600" s="1"/>
  <c r="BF1600" s="1"/>
  <c r="BG1600" s="1"/>
  <c r="BH1600" s="1"/>
  <c r="BI1600" s="1"/>
  <c r="BJ1600" s="1"/>
  <c r="BK1600" s="1"/>
  <c r="BL1600" s="1"/>
  <c r="AZ1601" s="1"/>
  <c r="BN1599"/>
  <c r="BA1601" l="1"/>
  <c r="BM1600"/>
  <c r="A411"/>
  <c r="C412"/>
  <c r="B412"/>
  <c r="A410" l="1"/>
  <c r="C411"/>
  <c r="B411"/>
  <c r="BN1600"/>
  <c r="BB1601"/>
  <c r="BC1601" s="1"/>
  <c r="BD1601" s="1"/>
  <c r="BE1601" s="1"/>
  <c r="BF1601" s="1"/>
  <c r="BG1601" s="1"/>
  <c r="BH1601" s="1"/>
  <c r="BI1601" s="1"/>
  <c r="BJ1601" s="1"/>
  <c r="BK1601" s="1"/>
  <c r="BL1601" s="1"/>
  <c r="AZ1602" s="1"/>
  <c r="BM1601" l="1"/>
  <c r="BA1602"/>
  <c r="A409"/>
  <c r="C410"/>
  <c r="B410"/>
  <c r="A408" l="1"/>
  <c r="C409"/>
  <c r="B409"/>
  <c r="BB1602"/>
  <c r="BC1602" s="1"/>
  <c r="BD1602" s="1"/>
  <c r="BE1602" s="1"/>
  <c r="BF1602" s="1"/>
  <c r="BG1602" s="1"/>
  <c r="BH1602" s="1"/>
  <c r="BI1602" s="1"/>
  <c r="BJ1602" s="1"/>
  <c r="BK1602" s="1"/>
  <c r="BL1602" s="1"/>
  <c r="AZ1603" s="1"/>
  <c r="BN1601"/>
  <c r="BA1603" l="1"/>
  <c r="BM1602"/>
  <c r="A407"/>
  <c r="C408"/>
  <c r="B408"/>
  <c r="A406" l="1"/>
  <c r="C407"/>
  <c r="B407"/>
  <c r="BN1602"/>
  <c r="BB1603"/>
  <c r="BC1603" s="1"/>
  <c r="BD1603" s="1"/>
  <c r="BE1603" s="1"/>
  <c r="BF1603" s="1"/>
  <c r="BG1603" s="1"/>
  <c r="BH1603" s="1"/>
  <c r="BI1603" s="1"/>
  <c r="BJ1603" s="1"/>
  <c r="BK1603" s="1"/>
  <c r="BL1603" s="1"/>
  <c r="AZ1604" s="1"/>
  <c r="BM1603" l="1"/>
  <c r="BA1604"/>
  <c r="A405"/>
  <c r="C406"/>
  <c r="B406"/>
  <c r="A404" l="1"/>
  <c r="C405"/>
  <c r="B405"/>
  <c r="BB1604"/>
  <c r="BC1604" s="1"/>
  <c r="BD1604" s="1"/>
  <c r="BE1604" s="1"/>
  <c r="BF1604" s="1"/>
  <c r="BG1604" s="1"/>
  <c r="BH1604" s="1"/>
  <c r="BI1604" s="1"/>
  <c r="BJ1604" s="1"/>
  <c r="BK1604" s="1"/>
  <c r="BL1604" s="1"/>
  <c r="AZ1605" s="1"/>
  <c r="BN1603"/>
  <c r="BA1605" l="1"/>
  <c r="BM1604"/>
  <c r="A403"/>
  <c r="C404"/>
  <c r="B404"/>
  <c r="A402" l="1"/>
  <c r="C403"/>
  <c r="B403"/>
  <c r="BN1604"/>
  <c r="BB1605"/>
  <c r="BC1605" s="1"/>
  <c r="BD1605" s="1"/>
  <c r="BE1605" s="1"/>
  <c r="BF1605" s="1"/>
  <c r="BG1605" s="1"/>
  <c r="BH1605" s="1"/>
  <c r="BI1605" s="1"/>
  <c r="BJ1605" s="1"/>
  <c r="BK1605" s="1"/>
  <c r="BL1605" s="1"/>
  <c r="AZ1606" s="1"/>
  <c r="BM1605" l="1"/>
  <c r="BA1606"/>
  <c r="A401"/>
  <c r="C402"/>
  <c r="B402"/>
  <c r="A400" l="1"/>
  <c r="C401"/>
  <c r="B401"/>
  <c r="BB1606"/>
  <c r="BC1606" s="1"/>
  <c r="BD1606" s="1"/>
  <c r="BE1606" s="1"/>
  <c r="BF1606" s="1"/>
  <c r="BG1606" s="1"/>
  <c r="BH1606" s="1"/>
  <c r="BI1606" s="1"/>
  <c r="BJ1606" s="1"/>
  <c r="BK1606" s="1"/>
  <c r="BL1606" s="1"/>
  <c r="AZ1607" s="1"/>
  <c r="BN1605"/>
  <c r="BA1607" l="1"/>
  <c r="BM1606"/>
  <c r="A399"/>
  <c r="C400"/>
  <c r="B400"/>
  <c r="A398" l="1"/>
  <c r="C399"/>
  <c r="B399"/>
  <c r="BN1606"/>
  <c r="BB1607"/>
  <c r="BC1607" s="1"/>
  <c r="BD1607" s="1"/>
  <c r="BE1607" s="1"/>
  <c r="BF1607" s="1"/>
  <c r="BG1607" s="1"/>
  <c r="BH1607" s="1"/>
  <c r="BI1607" s="1"/>
  <c r="BJ1607" s="1"/>
  <c r="BK1607" s="1"/>
  <c r="BL1607" s="1"/>
  <c r="AZ1608" s="1"/>
  <c r="BM1607" l="1"/>
  <c r="BA1608"/>
  <c r="A397"/>
  <c r="C398"/>
  <c r="B398"/>
  <c r="A396" l="1"/>
  <c r="C397"/>
  <c r="B397"/>
  <c r="BB1608"/>
  <c r="BC1608" s="1"/>
  <c r="BD1608" s="1"/>
  <c r="BE1608" s="1"/>
  <c r="BF1608" s="1"/>
  <c r="BG1608" s="1"/>
  <c r="BH1608" s="1"/>
  <c r="BI1608" s="1"/>
  <c r="BJ1608" s="1"/>
  <c r="BK1608" s="1"/>
  <c r="BL1608" s="1"/>
  <c r="AZ1609" s="1"/>
  <c r="BN1607"/>
  <c r="BA1609" l="1"/>
  <c r="BM1608"/>
  <c r="A395"/>
  <c r="C396"/>
  <c r="B396"/>
  <c r="A394" l="1"/>
  <c r="C395"/>
  <c r="B395"/>
  <c r="BN1608"/>
  <c r="BB1609"/>
  <c r="BC1609" s="1"/>
  <c r="BD1609" s="1"/>
  <c r="BE1609" s="1"/>
  <c r="BF1609" s="1"/>
  <c r="BG1609" s="1"/>
  <c r="BH1609" s="1"/>
  <c r="BI1609" s="1"/>
  <c r="BJ1609" s="1"/>
  <c r="BK1609" s="1"/>
  <c r="BL1609" s="1"/>
  <c r="AZ1610" s="1"/>
  <c r="BM1609" l="1"/>
  <c r="BA1610"/>
  <c r="A393"/>
  <c r="C394"/>
  <c r="B394"/>
  <c r="A392" l="1"/>
  <c r="C393"/>
  <c r="B393"/>
  <c r="BB1610"/>
  <c r="BC1610" s="1"/>
  <c r="BD1610" s="1"/>
  <c r="BE1610" s="1"/>
  <c r="BF1610" s="1"/>
  <c r="BG1610" s="1"/>
  <c r="BH1610" s="1"/>
  <c r="BI1610" s="1"/>
  <c r="BJ1610" s="1"/>
  <c r="BK1610" s="1"/>
  <c r="BL1610" s="1"/>
  <c r="AZ1611" s="1"/>
  <c r="BN1609"/>
  <c r="BA1611" l="1"/>
  <c r="BM1610"/>
  <c r="A391"/>
  <c r="C392"/>
  <c r="B392"/>
  <c r="A390" l="1"/>
  <c r="C391"/>
  <c r="B391"/>
  <c r="BN1610"/>
  <c r="BB1611"/>
  <c r="BC1611" s="1"/>
  <c r="BD1611" s="1"/>
  <c r="BE1611" s="1"/>
  <c r="BF1611" s="1"/>
  <c r="BG1611" s="1"/>
  <c r="BH1611" s="1"/>
  <c r="BI1611" s="1"/>
  <c r="BJ1611" s="1"/>
  <c r="BK1611" s="1"/>
  <c r="BL1611" s="1"/>
  <c r="AZ1612" s="1"/>
  <c r="BM1611" l="1"/>
  <c r="BA1612"/>
  <c r="A389"/>
  <c r="C390"/>
  <c r="B390"/>
  <c r="A388" l="1"/>
  <c r="C389"/>
  <c r="B389"/>
  <c r="BB1612"/>
  <c r="BC1612" s="1"/>
  <c r="BD1612" s="1"/>
  <c r="BE1612" s="1"/>
  <c r="BF1612" s="1"/>
  <c r="BG1612" s="1"/>
  <c r="BH1612" s="1"/>
  <c r="BI1612" s="1"/>
  <c r="BJ1612" s="1"/>
  <c r="BK1612" s="1"/>
  <c r="BL1612" s="1"/>
  <c r="AZ1613" s="1"/>
  <c r="BN1611"/>
  <c r="BA1613" l="1"/>
  <c r="BM1612"/>
  <c r="A387"/>
  <c r="C388"/>
  <c r="B388"/>
  <c r="A386" l="1"/>
  <c r="C387"/>
  <c r="B387"/>
  <c r="BN1612"/>
  <c r="BB1613"/>
  <c r="BC1613" s="1"/>
  <c r="BD1613" s="1"/>
  <c r="BE1613" s="1"/>
  <c r="BF1613" s="1"/>
  <c r="BG1613" s="1"/>
  <c r="BH1613" s="1"/>
  <c r="BI1613" s="1"/>
  <c r="BJ1613" s="1"/>
  <c r="BK1613" s="1"/>
  <c r="BL1613" s="1"/>
  <c r="AZ1614" s="1"/>
  <c r="BM1613" l="1"/>
  <c r="BA1614"/>
  <c r="A385"/>
  <c r="C386"/>
  <c r="B386"/>
  <c r="A384" l="1"/>
  <c r="C385"/>
  <c r="B385"/>
  <c r="BB1614"/>
  <c r="BC1614" s="1"/>
  <c r="BD1614" s="1"/>
  <c r="BE1614" s="1"/>
  <c r="BF1614" s="1"/>
  <c r="BG1614" s="1"/>
  <c r="BH1614" s="1"/>
  <c r="BI1614" s="1"/>
  <c r="BJ1614" s="1"/>
  <c r="BK1614" s="1"/>
  <c r="BL1614" s="1"/>
  <c r="AZ1615" s="1"/>
  <c r="BN1613"/>
  <c r="BA1615" l="1"/>
  <c r="BM1614"/>
  <c r="A383"/>
  <c r="C384"/>
  <c r="B384"/>
  <c r="A382" l="1"/>
  <c r="C383"/>
  <c r="B383"/>
  <c r="BN1614"/>
  <c r="BB1615"/>
  <c r="BC1615" s="1"/>
  <c r="BD1615" s="1"/>
  <c r="BE1615" s="1"/>
  <c r="BF1615" s="1"/>
  <c r="BG1615" s="1"/>
  <c r="BH1615" s="1"/>
  <c r="BI1615" s="1"/>
  <c r="BJ1615" s="1"/>
  <c r="BK1615" s="1"/>
  <c r="BL1615" s="1"/>
  <c r="AZ1616" s="1"/>
  <c r="BM1615" l="1"/>
  <c r="BA1616"/>
  <c r="A381"/>
  <c r="C382"/>
  <c r="B382"/>
  <c r="A380" l="1"/>
  <c r="C381"/>
  <c r="B381"/>
  <c r="BB1616"/>
  <c r="BC1616" s="1"/>
  <c r="BD1616" s="1"/>
  <c r="BE1616" s="1"/>
  <c r="BF1616" s="1"/>
  <c r="BG1616" s="1"/>
  <c r="BH1616" s="1"/>
  <c r="BI1616" s="1"/>
  <c r="BJ1616" s="1"/>
  <c r="BK1616" s="1"/>
  <c r="BL1616" s="1"/>
  <c r="AZ1617" s="1"/>
  <c r="BN1615"/>
  <c r="BA1617" l="1"/>
  <c r="BM1616"/>
  <c r="A379"/>
  <c r="C380"/>
  <c r="B380"/>
  <c r="A378" l="1"/>
  <c r="C379"/>
  <c r="B379"/>
  <c r="BN1616"/>
  <c r="BB1617"/>
  <c r="BC1617" s="1"/>
  <c r="BD1617" s="1"/>
  <c r="BE1617" s="1"/>
  <c r="BF1617" s="1"/>
  <c r="BG1617" s="1"/>
  <c r="BH1617" s="1"/>
  <c r="BI1617" s="1"/>
  <c r="BJ1617" s="1"/>
  <c r="BK1617" s="1"/>
  <c r="BL1617" s="1"/>
  <c r="AZ1618" s="1"/>
  <c r="BM1617" l="1"/>
  <c r="BA1618"/>
  <c r="A377"/>
  <c r="C378"/>
  <c r="B378"/>
  <c r="A376" l="1"/>
  <c r="C377"/>
  <c r="B377"/>
  <c r="BB1618"/>
  <c r="BC1618" s="1"/>
  <c r="BD1618" s="1"/>
  <c r="BE1618" s="1"/>
  <c r="BF1618" s="1"/>
  <c r="BG1618" s="1"/>
  <c r="BH1618" s="1"/>
  <c r="BI1618" s="1"/>
  <c r="BJ1618" s="1"/>
  <c r="BK1618" s="1"/>
  <c r="BL1618" s="1"/>
  <c r="AZ1619" s="1"/>
  <c r="BN1617"/>
  <c r="A375" l="1"/>
  <c r="C376"/>
  <c r="B376"/>
  <c r="BM1618"/>
  <c r="BA1619"/>
  <c r="A374" l="1"/>
  <c r="C375"/>
  <c r="B375"/>
  <c r="BN1618"/>
  <c r="BB1619"/>
  <c r="BC1619" s="1"/>
  <c r="BD1619" s="1"/>
  <c r="BE1619" s="1"/>
  <c r="BF1619" s="1"/>
  <c r="BG1619" s="1"/>
  <c r="BH1619" s="1"/>
  <c r="BI1619" s="1"/>
  <c r="BJ1619" s="1"/>
  <c r="BK1619" s="1"/>
  <c r="BL1619" s="1"/>
  <c r="AZ1620" s="1"/>
  <c r="A373" l="1"/>
  <c r="C374"/>
  <c r="B374"/>
  <c r="BA1620"/>
  <c r="BM1619"/>
  <c r="BN1619" l="1"/>
  <c r="BB1620"/>
  <c r="BC1620" s="1"/>
  <c r="BD1620" s="1"/>
  <c r="BE1620" s="1"/>
  <c r="BF1620" s="1"/>
  <c r="BG1620" s="1"/>
  <c r="BH1620" s="1"/>
  <c r="BI1620" s="1"/>
  <c r="BJ1620" s="1"/>
  <c r="BK1620" s="1"/>
  <c r="BL1620" s="1"/>
  <c r="AZ1621" s="1"/>
  <c r="A372"/>
  <c r="C373"/>
  <c r="B373"/>
  <c r="A371" l="1"/>
  <c r="C372"/>
  <c r="B372"/>
  <c r="BM1620"/>
  <c r="BA1621"/>
  <c r="BN1620" l="1"/>
  <c r="BB1621"/>
  <c r="BC1621" s="1"/>
  <c r="BD1621" s="1"/>
  <c r="BE1621" s="1"/>
  <c r="BF1621" s="1"/>
  <c r="BG1621" s="1"/>
  <c r="BH1621" s="1"/>
  <c r="BI1621" s="1"/>
  <c r="BJ1621" s="1"/>
  <c r="BK1621" s="1"/>
  <c r="BL1621" s="1"/>
  <c r="AZ1622" s="1"/>
  <c r="A370"/>
  <c r="C371"/>
  <c r="B371"/>
  <c r="A369" l="1"/>
  <c r="C370"/>
  <c r="B370"/>
  <c r="BM1621"/>
  <c r="BA1622"/>
  <c r="BN1621" l="1"/>
  <c r="BB1622"/>
  <c r="BC1622" s="1"/>
  <c r="BD1622" s="1"/>
  <c r="BE1622" s="1"/>
  <c r="BF1622" s="1"/>
  <c r="BG1622" s="1"/>
  <c r="BH1622" s="1"/>
  <c r="BI1622" s="1"/>
  <c r="BJ1622" s="1"/>
  <c r="BK1622" s="1"/>
  <c r="BL1622" s="1"/>
  <c r="AZ1623" s="1"/>
  <c r="A368"/>
  <c r="C369"/>
  <c r="B369"/>
  <c r="A367" l="1"/>
  <c r="C368"/>
  <c r="B368"/>
  <c r="BM1622"/>
  <c r="BA1623"/>
  <c r="A366" l="1"/>
  <c r="C367"/>
  <c r="B367"/>
  <c r="BN1622"/>
  <c r="BB1623"/>
  <c r="BC1623" s="1"/>
  <c r="BD1623" s="1"/>
  <c r="BE1623" s="1"/>
  <c r="BF1623" s="1"/>
  <c r="BG1623" s="1"/>
  <c r="BH1623" s="1"/>
  <c r="BI1623" s="1"/>
  <c r="BJ1623" s="1"/>
  <c r="BK1623" s="1"/>
  <c r="BL1623" s="1"/>
  <c r="AZ1624" s="1"/>
  <c r="BM1623" l="1"/>
  <c r="BA1624"/>
  <c r="A365"/>
  <c r="C366"/>
  <c r="B366"/>
  <c r="A364" l="1"/>
  <c r="C365"/>
  <c r="B365"/>
  <c r="BN1623"/>
  <c r="BB1624"/>
  <c r="BC1624" s="1"/>
  <c r="BD1624" s="1"/>
  <c r="BE1624" s="1"/>
  <c r="BF1624" s="1"/>
  <c r="BG1624" s="1"/>
  <c r="BH1624" s="1"/>
  <c r="BI1624" s="1"/>
  <c r="BJ1624" s="1"/>
  <c r="BK1624" s="1"/>
  <c r="BL1624" s="1"/>
  <c r="AZ1625" s="1"/>
  <c r="BM1624" l="1"/>
  <c r="BA1625"/>
  <c r="A363"/>
  <c r="C364"/>
  <c r="B364"/>
  <c r="A362" l="1"/>
  <c r="C363"/>
  <c r="B363"/>
  <c r="BN1624"/>
  <c r="BB1625"/>
  <c r="BC1625" s="1"/>
  <c r="BD1625" s="1"/>
  <c r="BE1625" s="1"/>
  <c r="BF1625" s="1"/>
  <c r="BG1625" s="1"/>
  <c r="BH1625" s="1"/>
  <c r="BI1625" s="1"/>
  <c r="BJ1625" s="1"/>
  <c r="BK1625" s="1"/>
  <c r="BL1625" s="1"/>
  <c r="AZ1626" s="1"/>
  <c r="BM1625" l="1"/>
  <c r="BA1626"/>
  <c r="A361"/>
  <c r="C362"/>
  <c r="B362"/>
  <c r="A360" l="1"/>
  <c r="C361"/>
  <c r="B361"/>
  <c r="BN1625"/>
  <c r="BB1626"/>
  <c r="BC1626" s="1"/>
  <c r="BD1626" s="1"/>
  <c r="BE1626" s="1"/>
  <c r="BF1626" s="1"/>
  <c r="BG1626" s="1"/>
  <c r="BH1626" s="1"/>
  <c r="BI1626" s="1"/>
  <c r="BJ1626" s="1"/>
  <c r="BK1626" s="1"/>
  <c r="BL1626" s="1"/>
  <c r="AZ1627" s="1"/>
  <c r="BM1626" l="1"/>
  <c r="BA1627"/>
  <c r="A359"/>
  <c r="C360"/>
  <c r="B360"/>
  <c r="A358" l="1"/>
  <c r="C359"/>
  <c r="B359"/>
  <c r="BN1626"/>
  <c r="BB1627"/>
  <c r="BC1627" s="1"/>
  <c r="BD1627" s="1"/>
  <c r="BE1627" s="1"/>
  <c r="BF1627" s="1"/>
  <c r="BG1627" s="1"/>
  <c r="BH1627" s="1"/>
  <c r="BI1627" s="1"/>
  <c r="BJ1627" s="1"/>
  <c r="BK1627" s="1"/>
  <c r="BL1627" s="1"/>
  <c r="AZ1628" s="1"/>
  <c r="BM1627" l="1"/>
  <c r="BA1628"/>
  <c r="A357"/>
  <c r="C358"/>
  <c r="B358"/>
  <c r="A356" l="1"/>
  <c r="C357"/>
  <c r="B357"/>
  <c r="BN1627"/>
  <c r="BB1628"/>
  <c r="BC1628" s="1"/>
  <c r="BD1628" s="1"/>
  <c r="BE1628" s="1"/>
  <c r="BF1628" s="1"/>
  <c r="BG1628" s="1"/>
  <c r="BH1628" s="1"/>
  <c r="BI1628" s="1"/>
  <c r="BJ1628" s="1"/>
  <c r="BK1628" s="1"/>
  <c r="BL1628" s="1"/>
  <c r="AZ1629" s="1"/>
  <c r="BM1628" l="1"/>
  <c r="BA1629"/>
  <c r="A355"/>
  <c r="C356"/>
  <c r="B356"/>
  <c r="A354" l="1"/>
  <c r="C355"/>
  <c r="B355"/>
  <c r="BN1628"/>
  <c r="BB1629"/>
  <c r="BC1629" s="1"/>
  <c r="BD1629" s="1"/>
  <c r="BE1629" s="1"/>
  <c r="BF1629" s="1"/>
  <c r="BG1629" s="1"/>
  <c r="BH1629" s="1"/>
  <c r="BI1629" s="1"/>
  <c r="BJ1629" s="1"/>
  <c r="BK1629" s="1"/>
  <c r="BL1629" s="1"/>
  <c r="AZ1630" s="1"/>
  <c r="BM1629" l="1"/>
  <c r="BA1630"/>
  <c r="A353"/>
  <c r="C354"/>
  <c r="B354"/>
  <c r="A352" l="1"/>
  <c r="C353"/>
  <c r="B353"/>
  <c r="BN1629"/>
  <c r="BB1630"/>
  <c r="BC1630" s="1"/>
  <c r="BD1630" s="1"/>
  <c r="BE1630" s="1"/>
  <c r="BF1630" s="1"/>
  <c r="BG1630" s="1"/>
  <c r="BH1630" s="1"/>
  <c r="BI1630" s="1"/>
  <c r="BJ1630" s="1"/>
  <c r="BK1630" s="1"/>
  <c r="BL1630" s="1"/>
  <c r="AZ1631" s="1"/>
  <c r="BM1630" l="1"/>
  <c r="BA1631"/>
  <c r="A351"/>
  <c r="C352"/>
  <c r="B352"/>
  <c r="A350" l="1"/>
  <c r="C351"/>
  <c r="B351"/>
  <c r="BN1630"/>
  <c r="BB1631"/>
  <c r="BC1631" s="1"/>
  <c r="BD1631" s="1"/>
  <c r="BE1631" s="1"/>
  <c r="BF1631" s="1"/>
  <c r="BG1631" s="1"/>
  <c r="BH1631" s="1"/>
  <c r="BI1631" s="1"/>
  <c r="BJ1631" s="1"/>
  <c r="BK1631" s="1"/>
  <c r="BL1631" s="1"/>
  <c r="AZ1632" s="1"/>
  <c r="BM1631" l="1"/>
  <c r="BA1632"/>
  <c r="A349"/>
  <c r="C350"/>
  <c r="B350"/>
  <c r="A348" l="1"/>
  <c r="C349"/>
  <c r="B349"/>
  <c r="BN1631"/>
  <c r="BB1632"/>
  <c r="BC1632" s="1"/>
  <c r="BD1632" s="1"/>
  <c r="BE1632" s="1"/>
  <c r="BF1632" s="1"/>
  <c r="BG1632" s="1"/>
  <c r="BH1632" s="1"/>
  <c r="BI1632" s="1"/>
  <c r="BJ1632" s="1"/>
  <c r="BK1632" s="1"/>
  <c r="BL1632" s="1"/>
  <c r="AZ1633" s="1"/>
  <c r="BM1632" l="1"/>
  <c r="BA1633"/>
  <c r="A347"/>
  <c r="C348"/>
  <c r="B348"/>
  <c r="A346" l="1"/>
  <c r="C347"/>
  <c r="B347"/>
  <c r="BN1632"/>
  <c r="BB1633"/>
  <c r="BC1633" s="1"/>
  <c r="BD1633" s="1"/>
  <c r="BE1633" s="1"/>
  <c r="BF1633" s="1"/>
  <c r="BG1633" s="1"/>
  <c r="BH1633" s="1"/>
  <c r="BI1633" s="1"/>
  <c r="BJ1633" s="1"/>
  <c r="BK1633" s="1"/>
  <c r="BL1633" s="1"/>
  <c r="AZ1634" s="1"/>
  <c r="BM1633" l="1"/>
  <c r="BA1634"/>
  <c r="A345"/>
  <c r="C346"/>
  <c r="B346"/>
  <c r="A344" l="1"/>
  <c r="C345"/>
  <c r="B345"/>
  <c r="BN1633"/>
  <c r="BB1634"/>
  <c r="BC1634" s="1"/>
  <c r="BD1634" s="1"/>
  <c r="BE1634" s="1"/>
  <c r="BF1634" s="1"/>
  <c r="BG1634" s="1"/>
  <c r="BH1634" s="1"/>
  <c r="BI1634" s="1"/>
  <c r="BJ1634" s="1"/>
  <c r="BK1634" s="1"/>
  <c r="BL1634" s="1"/>
  <c r="AZ1635" s="1"/>
  <c r="BM1634" l="1"/>
  <c r="BA1635"/>
  <c r="A343"/>
  <c r="C344"/>
  <c r="B344"/>
  <c r="A342" l="1"/>
  <c r="C343"/>
  <c r="B343"/>
  <c r="BN1634"/>
  <c r="BB1635"/>
  <c r="BC1635" s="1"/>
  <c r="BD1635" s="1"/>
  <c r="BE1635" s="1"/>
  <c r="BF1635" s="1"/>
  <c r="BG1635" s="1"/>
  <c r="BH1635" s="1"/>
  <c r="BI1635" s="1"/>
  <c r="BJ1635" s="1"/>
  <c r="BK1635" s="1"/>
  <c r="BL1635" s="1"/>
  <c r="AZ1636" s="1"/>
  <c r="BM1635" l="1"/>
  <c r="BA1636"/>
  <c r="A341"/>
  <c r="C342"/>
  <c r="B342"/>
  <c r="A340" l="1"/>
  <c r="C341"/>
  <c r="B341"/>
  <c r="BN1635"/>
  <c r="BB1636"/>
  <c r="BC1636" s="1"/>
  <c r="BD1636" s="1"/>
  <c r="BE1636" s="1"/>
  <c r="BF1636" s="1"/>
  <c r="BG1636" s="1"/>
  <c r="BH1636" s="1"/>
  <c r="BI1636" s="1"/>
  <c r="BJ1636" s="1"/>
  <c r="BK1636" s="1"/>
  <c r="BL1636" s="1"/>
  <c r="AZ1637" s="1"/>
  <c r="BM1636" l="1"/>
  <c r="BA1637"/>
  <c r="A339"/>
  <c r="C340"/>
  <c r="B340"/>
  <c r="A338" l="1"/>
  <c r="C339"/>
  <c r="B339"/>
  <c r="BN1636"/>
  <c r="BB1637"/>
  <c r="BC1637" s="1"/>
  <c r="BD1637" s="1"/>
  <c r="BE1637" s="1"/>
  <c r="BF1637" s="1"/>
  <c r="BG1637" s="1"/>
  <c r="BH1637" s="1"/>
  <c r="BI1637" s="1"/>
  <c r="BJ1637" s="1"/>
  <c r="BK1637" s="1"/>
  <c r="BL1637" s="1"/>
  <c r="AZ1638" s="1"/>
  <c r="BM1637" l="1"/>
  <c r="BA1638"/>
  <c r="A337"/>
  <c r="C338"/>
  <c r="B338"/>
  <c r="A336" l="1"/>
  <c r="C337"/>
  <c r="B337"/>
  <c r="BN1637"/>
  <c r="BB1638"/>
  <c r="BC1638" s="1"/>
  <c r="BD1638" s="1"/>
  <c r="BE1638" s="1"/>
  <c r="BF1638" s="1"/>
  <c r="BG1638" s="1"/>
  <c r="BH1638" s="1"/>
  <c r="BI1638" s="1"/>
  <c r="BJ1638" s="1"/>
  <c r="BK1638" s="1"/>
  <c r="BL1638" s="1"/>
  <c r="AZ1639" s="1"/>
  <c r="BM1638" l="1"/>
  <c r="BA1639"/>
  <c r="A335"/>
  <c r="C336"/>
  <c r="B336"/>
  <c r="A334" l="1"/>
  <c r="C335"/>
  <c r="B335"/>
  <c r="BN1638"/>
  <c r="BB1639"/>
  <c r="BC1639" s="1"/>
  <c r="BD1639" s="1"/>
  <c r="BE1639" s="1"/>
  <c r="BF1639" s="1"/>
  <c r="BG1639" s="1"/>
  <c r="BH1639" s="1"/>
  <c r="BI1639" s="1"/>
  <c r="BJ1639" s="1"/>
  <c r="BK1639" s="1"/>
  <c r="BL1639" s="1"/>
  <c r="AZ1640" s="1"/>
  <c r="BM1639" l="1"/>
  <c r="BA1640"/>
  <c r="A333"/>
  <c r="C334"/>
  <c r="B334"/>
  <c r="A332" l="1"/>
  <c r="C333"/>
  <c r="B333"/>
  <c r="BN1639"/>
  <c r="BB1640"/>
  <c r="BC1640" s="1"/>
  <c r="BD1640" s="1"/>
  <c r="BE1640" s="1"/>
  <c r="BF1640" s="1"/>
  <c r="BG1640" s="1"/>
  <c r="BH1640" s="1"/>
  <c r="BI1640" s="1"/>
  <c r="BJ1640" s="1"/>
  <c r="BK1640" s="1"/>
  <c r="BL1640" s="1"/>
  <c r="AZ1641" s="1"/>
  <c r="BM1640" l="1"/>
  <c r="BA1641"/>
  <c r="A331"/>
  <c r="C332"/>
  <c r="B332"/>
  <c r="A330" l="1"/>
  <c r="C331"/>
  <c r="B331"/>
  <c r="BN1640"/>
  <c r="BB1641"/>
  <c r="BC1641" s="1"/>
  <c r="BD1641" s="1"/>
  <c r="BE1641" s="1"/>
  <c r="BF1641" s="1"/>
  <c r="BG1641" s="1"/>
  <c r="BH1641" s="1"/>
  <c r="BI1641" s="1"/>
  <c r="BJ1641" s="1"/>
  <c r="BK1641" s="1"/>
  <c r="BL1641" s="1"/>
  <c r="AZ1642" s="1"/>
  <c r="BM1641" l="1"/>
  <c r="BA1642"/>
  <c r="A329"/>
  <c r="C330"/>
  <c r="B330"/>
  <c r="A328" l="1"/>
  <c r="C329"/>
  <c r="B329"/>
  <c r="BN1641"/>
  <c r="BB1642"/>
  <c r="BC1642" s="1"/>
  <c r="BD1642" s="1"/>
  <c r="BE1642" s="1"/>
  <c r="BF1642" s="1"/>
  <c r="BG1642" s="1"/>
  <c r="BH1642" s="1"/>
  <c r="BI1642" s="1"/>
  <c r="BJ1642" s="1"/>
  <c r="BK1642" s="1"/>
  <c r="BL1642" s="1"/>
  <c r="AZ1643" s="1"/>
  <c r="BM1642" l="1"/>
  <c r="BA1643"/>
  <c r="A327"/>
  <c r="C328"/>
  <c r="B328"/>
  <c r="A326" l="1"/>
  <c r="C327"/>
  <c r="B327"/>
  <c r="BN1642"/>
  <c r="BB1643"/>
  <c r="BC1643" s="1"/>
  <c r="BD1643" s="1"/>
  <c r="BE1643" s="1"/>
  <c r="BF1643" s="1"/>
  <c r="BG1643" s="1"/>
  <c r="BH1643" s="1"/>
  <c r="BI1643" s="1"/>
  <c r="BJ1643" s="1"/>
  <c r="BK1643" s="1"/>
  <c r="BL1643" s="1"/>
  <c r="AZ1644" s="1"/>
  <c r="BM1643" l="1"/>
  <c r="BA1644"/>
  <c r="A325"/>
  <c r="C326"/>
  <c r="B326"/>
  <c r="A324" l="1"/>
  <c r="C325"/>
  <c r="B325"/>
  <c r="BN1643"/>
  <c r="BB1644"/>
  <c r="BC1644" s="1"/>
  <c r="BD1644" s="1"/>
  <c r="BE1644" s="1"/>
  <c r="BF1644" s="1"/>
  <c r="BG1644" s="1"/>
  <c r="BH1644" s="1"/>
  <c r="BI1644" s="1"/>
  <c r="BJ1644" s="1"/>
  <c r="BK1644" s="1"/>
  <c r="BL1644" s="1"/>
  <c r="AZ1645" s="1"/>
  <c r="BM1644" l="1"/>
  <c r="BA1645"/>
  <c r="A323"/>
  <c r="C324"/>
  <c r="B324"/>
  <c r="A322" l="1"/>
  <c r="C323"/>
  <c r="B323"/>
  <c r="BN1644"/>
  <c r="BB1645"/>
  <c r="BC1645" s="1"/>
  <c r="BD1645" s="1"/>
  <c r="BE1645" s="1"/>
  <c r="BF1645" s="1"/>
  <c r="BG1645" s="1"/>
  <c r="BH1645" s="1"/>
  <c r="BI1645" s="1"/>
  <c r="BJ1645" s="1"/>
  <c r="BK1645" s="1"/>
  <c r="BL1645" s="1"/>
  <c r="AZ1646" s="1"/>
  <c r="BM1645" l="1"/>
  <c r="BA1646"/>
  <c r="A321"/>
  <c r="C322"/>
  <c r="B322"/>
  <c r="A320" l="1"/>
  <c r="C321"/>
  <c r="B321"/>
  <c r="BN1645"/>
  <c r="BB1646"/>
  <c r="BC1646" s="1"/>
  <c r="BD1646" s="1"/>
  <c r="BE1646" s="1"/>
  <c r="BF1646" s="1"/>
  <c r="BG1646" s="1"/>
  <c r="BH1646" s="1"/>
  <c r="BI1646" s="1"/>
  <c r="BJ1646" s="1"/>
  <c r="BK1646" s="1"/>
  <c r="BL1646" s="1"/>
  <c r="AZ1647" s="1"/>
  <c r="BM1646" l="1"/>
  <c r="BA1647"/>
  <c r="A319"/>
  <c r="C320"/>
  <c r="B320"/>
  <c r="A318" l="1"/>
  <c r="C319"/>
  <c r="B319"/>
  <c r="BN1646"/>
  <c r="BB1647"/>
  <c r="BC1647" s="1"/>
  <c r="BD1647" s="1"/>
  <c r="BE1647" s="1"/>
  <c r="BF1647" s="1"/>
  <c r="BG1647" s="1"/>
  <c r="BH1647" s="1"/>
  <c r="BI1647" s="1"/>
  <c r="BJ1647" s="1"/>
  <c r="BK1647" s="1"/>
  <c r="BL1647" s="1"/>
  <c r="AZ1648" s="1"/>
  <c r="BM1647" l="1"/>
  <c r="BA1648"/>
  <c r="A317"/>
  <c r="C318"/>
  <c r="B318"/>
  <c r="A316" l="1"/>
  <c r="C317"/>
  <c r="B317"/>
  <c r="BN1647"/>
  <c r="BB1648"/>
  <c r="BC1648" s="1"/>
  <c r="BD1648" s="1"/>
  <c r="BE1648" s="1"/>
  <c r="BF1648" s="1"/>
  <c r="BG1648" s="1"/>
  <c r="BH1648" s="1"/>
  <c r="BI1648" s="1"/>
  <c r="BJ1648" s="1"/>
  <c r="BK1648" s="1"/>
  <c r="BL1648" s="1"/>
  <c r="AZ1649" s="1"/>
  <c r="BM1648" l="1"/>
  <c r="BA1649"/>
  <c r="A315"/>
  <c r="C316"/>
  <c r="B316"/>
  <c r="A314" l="1"/>
  <c r="C315"/>
  <c r="B315"/>
  <c r="BN1648"/>
  <c r="BB1649"/>
  <c r="BC1649" s="1"/>
  <c r="BD1649" s="1"/>
  <c r="BE1649" s="1"/>
  <c r="BF1649" s="1"/>
  <c r="BG1649" s="1"/>
  <c r="BH1649" s="1"/>
  <c r="BI1649" s="1"/>
  <c r="BJ1649" s="1"/>
  <c r="BK1649" s="1"/>
  <c r="BL1649" s="1"/>
  <c r="AZ1650" s="1"/>
  <c r="BM1649" l="1"/>
  <c r="BA1650"/>
  <c r="A313"/>
  <c r="C314"/>
  <c r="B314"/>
  <c r="A312" l="1"/>
  <c r="C313"/>
  <c r="B313"/>
  <c r="BB1650"/>
  <c r="BC1650" s="1"/>
  <c r="BD1650" s="1"/>
  <c r="BE1650" s="1"/>
  <c r="BF1650" s="1"/>
  <c r="BG1650" s="1"/>
  <c r="BH1650" s="1"/>
  <c r="BI1650" s="1"/>
  <c r="BJ1650" s="1"/>
  <c r="BK1650" s="1"/>
  <c r="BL1650" s="1"/>
  <c r="AZ1651" s="1"/>
  <c r="BN1649"/>
  <c r="BM1650" l="1"/>
  <c r="BA1651"/>
  <c r="A311"/>
  <c r="C312"/>
  <c r="B312"/>
  <c r="A310" l="1"/>
  <c r="C311"/>
  <c r="B311"/>
  <c r="BN1650"/>
  <c r="BB1651"/>
  <c r="BC1651" s="1"/>
  <c r="BD1651" s="1"/>
  <c r="BE1651" s="1"/>
  <c r="BF1651" s="1"/>
  <c r="BG1651" s="1"/>
  <c r="BH1651" s="1"/>
  <c r="BI1651" s="1"/>
  <c r="BJ1651" s="1"/>
  <c r="BK1651" s="1"/>
  <c r="BL1651" s="1"/>
  <c r="AZ1652" s="1"/>
  <c r="BM1651" l="1"/>
  <c r="BA1652"/>
  <c r="A309"/>
  <c r="C310"/>
  <c r="B310"/>
  <c r="A308" l="1"/>
  <c r="C309"/>
  <c r="B309"/>
  <c r="BN1651"/>
  <c r="BB1652"/>
  <c r="BC1652" s="1"/>
  <c r="BD1652" s="1"/>
  <c r="BE1652" s="1"/>
  <c r="BF1652" s="1"/>
  <c r="BG1652" s="1"/>
  <c r="BH1652" s="1"/>
  <c r="BI1652" s="1"/>
  <c r="BJ1652" s="1"/>
  <c r="BK1652" s="1"/>
  <c r="BL1652" s="1"/>
  <c r="AZ1653" s="1"/>
  <c r="BM1652" l="1"/>
  <c r="BA1653"/>
  <c r="A307"/>
  <c r="C308"/>
  <c r="B308"/>
  <c r="A306" l="1"/>
  <c r="C307"/>
  <c r="B307"/>
  <c r="BN1652"/>
  <c r="BB1653"/>
  <c r="BC1653" s="1"/>
  <c r="BD1653" s="1"/>
  <c r="BE1653" s="1"/>
  <c r="BF1653" s="1"/>
  <c r="BG1653" s="1"/>
  <c r="BH1653" s="1"/>
  <c r="BI1653" s="1"/>
  <c r="BJ1653" s="1"/>
  <c r="BK1653" s="1"/>
  <c r="BL1653" s="1"/>
  <c r="AZ1654" s="1"/>
  <c r="BM1653" l="1"/>
  <c r="BA1654"/>
  <c r="A305"/>
  <c r="C306"/>
  <c r="B306"/>
  <c r="A304" l="1"/>
  <c r="C305"/>
  <c r="B305"/>
  <c r="BN1653"/>
  <c r="BB1654"/>
  <c r="BC1654" s="1"/>
  <c r="BD1654" s="1"/>
  <c r="BE1654" s="1"/>
  <c r="BF1654" s="1"/>
  <c r="BG1654" s="1"/>
  <c r="BH1654" s="1"/>
  <c r="BI1654" s="1"/>
  <c r="BJ1654" s="1"/>
  <c r="BK1654" s="1"/>
  <c r="BL1654" s="1"/>
  <c r="AZ1655" s="1"/>
  <c r="BM1654" l="1"/>
  <c r="BA1655"/>
  <c r="A303"/>
  <c r="C304"/>
  <c r="B304"/>
  <c r="A302" l="1"/>
  <c r="C303"/>
  <c r="B303"/>
  <c r="BN1654"/>
  <c r="BB1655"/>
  <c r="BC1655" s="1"/>
  <c r="BD1655" s="1"/>
  <c r="BE1655" s="1"/>
  <c r="BF1655" s="1"/>
  <c r="BG1655" s="1"/>
  <c r="BH1655" s="1"/>
  <c r="BI1655" s="1"/>
  <c r="BJ1655" s="1"/>
  <c r="BK1655" s="1"/>
  <c r="BL1655" s="1"/>
  <c r="AZ1656" s="1"/>
  <c r="A301" l="1"/>
  <c r="C302"/>
  <c r="B302"/>
  <c r="BM1655"/>
  <c r="BA1656"/>
  <c r="A300" l="1"/>
  <c r="C301"/>
  <c r="B301"/>
  <c r="BN1655"/>
  <c r="BB1656"/>
  <c r="BC1656" s="1"/>
  <c r="BD1656" s="1"/>
  <c r="BE1656" s="1"/>
  <c r="BF1656" s="1"/>
  <c r="BG1656" s="1"/>
  <c r="BH1656" s="1"/>
  <c r="BI1656" s="1"/>
  <c r="BJ1656" s="1"/>
  <c r="BK1656" s="1"/>
  <c r="BL1656" s="1"/>
  <c r="AZ1657" s="1"/>
  <c r="A299" l="1"/>
  <c r="C300"/>
  <c r="B300"/>
  <c r="BM1656"/>
  <c r="BA1657"/>
  <c r="BN1656" l="1"/>
  <c r="BB1657"/>
  <c r="BC1657" s="1"/>
  <c r="BD1657" s="1"/>
  <c r="BE1657" s="1"/>
  <c r="BF1657" s="1"/>
  <c r="BG1657" s="1"/>
  <c r="BH1657" s="1"/>
  <c r="BI1657" s="1"/>
  <c r="BJ1657" s="1"/>
  <c r="BK1657" s="1"/>
  <c r="BL1657" s="1"/>
  <c r="AZ1658" s="1"/>
  <c r="A298"/>
  <c r="C299"/>
  <c r="B299"/>
  <c r="A297" l="1"/>
  <c r="C298"/>
  <c r="B298"/>
  <c r="BM1657"/>
  <c r="BA1658"/>
  <c r="BN1657" l="1"/>
  <c r="BB1658"/>
  <c r="BC1658" s="1"/>
  <c r="BD1658" s="1"/>
  <c r="BE1658" s="1"/>
  <c r="BF1658" s="1"/>
  <c r="BG1658" s="1"/>
  <c r="BH1658" s="1"/>
  <c r="BI1658" s="1"/>
  <c r="BJ1658" s="1"/>
  <c r="BK1658" s="1"/>
  <c r="BL1658" s="1"/>
  <c r="AZ1659" s="1"/>
  <c r="A296"/>
  <c r="C297"/>
  <c r="B297"/>
  <c r="A295" l="1"/>
  <c r="C296"/>
  <c r="B296"/>
  <c r="BM1658"/>
  <c r="BA1659"/>
  <c r="A294" l="1"/>
  <c r="C295"/>
  <c r="B295"/>
  <c r="BN1658"/>
  <c r="BB1659"/>
  <c r="BC1659" s="1"/>
  <c r="BD1659" s="1"/>
  <c r="BE1659" s="1"/>
  <c r="BF1659" s="1"/>
  <c r="BG1659" s="1"/>
  <c r="BH1659" s="1"/>
  <c r="BI1659" s="1"/>
  <c r="BJ1659" s="1"/>
  <c r="BK1659" s="1"/>
  <c r="BL1659" s="1"/>
  <c r="AZ1660" s="1"/>
  <c r="BM1659" l="1"/>
  <c r="BA1660"/>
  <c r="A293"/>
  <c r="C294"/>
  <c r="B294"/>
  <c r="A292" l="1"/>
  <c r="C293"/>
  <c r="B293"/>
  <c r="BN1659"/>
  <c r="BB1660"/>
  <c r="BC1660" s="1"/>
  <c r="BD1660" s="1"/>
  <c r="BE1660" s="1"/>
  <c r="BF1660" s="1"/>
  <c r="BG1660" s="1"/>
  <c r="BH1660" s="1"/>
  <c r="BI1660" s="1"/>
  <c r="BJ1660" s="1"/>
  <c r="BK1660" s="1"/>
  <c r="BL1660" s="1"/>
  <c r="AZ1661" s="1"/>
  <c r="BA1661" l="1"/>
  <c r="BM1660"/>
  <c r="A291"/>
  <c r="C292"/>
  <c r="B292"/>
  <c r="A290" l="1"/>
  <c r="C291"/>
  <c r="B291"/>
  <c r="BN1660"/>
  <c r="BB1661"/>
  <c r="BC1661" s="1"/>
  <c r="BD1661" s="1"/>
  <c r="BE1661" s="1"/>
  <c r="BF1661" s="1"/>
  <c r="BG1661" s="1"/>
  <c r="BH1661" s="1"/>
  <c r="BI1661" s="1"/>
  <c r="BJ1661" s="1"/>
  <c r="BK1661" s="1"/>
  <c r="BL1661" s="1"/>
  <c r="AZ1662" s="1"/>
  <c r="BM1661" l="1"/>
  <c r="BA1662"/>
  <c r="A289"/>
  <c r="C290"/>
  <c r="B290"/>
  <c r="A288" l="1"/>
  <c r="C289"/>
  <c r="B289"/>
  <c r="BN1661"/>
  <c r="BB1662"/>
  <c r="BC1662" s="1"/>
  <c r="BD1662" s="1"/>
  <c r="BE1662" s="1"/>
  <c r="BF1662" s="1"/>
  <c r="BG1662" s="1"/>
  <c r="BH1662" s="1"/>
  <c r="BI1662" s="1"/>
  <c r="BJ1662" s="1"/>
  <c r="BK1662" s="1"/>
  <c r="BL1662" s="1"/>
  <c r="AZ1663" s="1"/>
  <c r="BM1662" l="1"/>
  <c r="BA1663"/>
  <c r="A287"/>
  <c r="C288"/>
  <c r="B288"/>
  <c r="A286" l="1"/>
  <c r="C287"/>
  <c r="B287"/>
  <c r="BN1662"/>
  <c r="BB1663"/>
  <c r="BC1663" s="1"/>
  <c r="BD1663" s="1"/>
  <c r="BE1663" s="1"/>
  <c r="BF1663" s="1"/>
  <c r="BG1663" s="1"/>
  <c r="BH1663" s="1"/>
  <c r="BI1663" s="1"/>
  <c r="BJ1663" s="1"/>
  <c r="BK1663" s="1"/>
  <c r="BL1663" s="1"/>
  <c r="AZ1664" s="1"/>
  <c r="BA1664" l="1"/>
  <c r="BM1663"/>
  <c r="A285"/>
  <c r="C286"/>
  <c r="B286"/>
  <c r="A284" l="1"/>
  <c r="C285"/>
  <c r="B285"/>
  <c r="BN1663"/>
  <c r="BB1664"/>
  <c r="BC1664" s="1"/>
  <c r="BD1664" s="1"/>
  <c r="BE1664" s="1"/>
  <c r="BF1664" s="1"/>
  <c r="BG1664" s="1"/>
  <c r="BH1664" s="1"/>
  <c r="BI1664" s="1"/>
  <c r="BJ1664" s="1"/>
  <c r="BK1664" s="1"/>
  <c r="BL1664" s="1"/>
  <c r="AZ1665" s="1"/>
  <c r="BM1664" l="1"/>
  <c r="BA1665"/>
  <c r="A283"/>
  <c r="C284"/>
  <c r="B284"/>
  <c r="A282" l="1"/>
  <c r="C283"/>
  <c r="B283"/>
  <c r="BN1664"/>
  <c r="BB1665"/>
  <c r="BC1665" s="1"/>
  <c r="BD1665" s="1"/>
  <c r="BE1665" s="1"/>
  <c r="BF1665" s="1"/>
  <c r="BG1665" s="1"/>
  <c r="BH1665" s="1"/>
  <c r="BI1665" s="1"/>
  <c r="BJ1665" s="1"/>
  <c r="BK1665" s="1"/>
  <c r="BL1665" s="1"/>
  <c r="AZ1666" s="1"/>
  <c r="BA1666" l="1"/>
  <c r="BM1665"/>
  <c r="A281"/>
  <c r="C282"/>
  <c r="B282"/>
  <c r="A280" l="1"/>
  <c r="C281"/>
  <c r="B281"/>
  <c r="BN1665"/>
  <c r="BB1666"/>
  <c r="BC1666" s="1"/>
  <c r="BD1666" s="1"/>
  <c r="BE1666" s="1"/>
  <c r="BF1666" s="1"/>
  <c r="BG1666" s="1"/>
  <c r="BH1666" s="1"/>
  <c r="BI1666" s="1"/>
  <c r="BJ1666" s="1"/>
  <c r="BK1666" s="1"/>
  <c r="BL1666" s="1"/>
  <c r="AZ1667" s="1"/>
  <c r="BM1666" l="1"/>
  <c r="BA1667"/>
  <c r="A279"/>
  <c r="C280"/>
  <c r="B280"/>
  <c r="A278" l="1"/>
  <c r="C279"/>
  <c r="B279"/>
  <c r="BN1666"/>
  <c r="BB1667"/>
  <c r="BC1667" s="1"/>
  <c r="BD1667" s="1"/>
  <c r="BE1667" s="1"/>
  <c r="BF1667" s="1"/>
  <c r="BG1667" s="1"/>
  <c r="BH1667" s="1"/>
  <c r="BI1667" s="1"/>
  <c r="BJ1667" s="1"/>
  <c r="BK1667" s="1"/>
  <c r="BL1667" s="1"/>
  <c r="AZ1668" s="1"/>
  <c r="BA1668" l="1"/>
  <c r="BM1667"/>
  <c r="A277"/>
  <c r="C278"/>
  <c r="B278"/>
  <c r="A276" l="1"/>
  <c r="C277"/>
  <c r="B277"/>
  <c r="BN1667"/>
  <c r="BB1668"/>
  <c r="BC1668" s="1"/>
  <c r="BD1668" s="1"/>
  <c r="BE1668" s="1"/>
  <c r="BF1668" s="1"/>
  <c r="BG1668" s="1"/>
  <c r="BH1668" s="1"/>
  <c r="BI1668" s="1"/>
  <c r="BJ1668" s="1"/>
  <c r="BK1668" s="1"/>
  <c r="BL1668" s="1"/>
  <c r="AZ1669" s="1"/>
  <c r="BM1668" l="1"/>
  <c r="BA1669"/>
  <c r="A275"/>
  <c r="C276"/>
  <c r="B276"/>
  <c r="A274" l="1"/>
  <c r="C275"/>
  <c r="B275"/>
  <c r="BN1668"/>
  <c r="BB1669"/>
  <c r="BC1669" s="1"/>
  <c r="BD1669" s="1"/>
  <c r="BE1669" s="1"/>
  <c r="BF1669" s="1"/>
  <c r="BG1669" s="1"/>
  <c r="BH1669" s="1"/>
  <c r="BI1669" s="1"/>
  <c r="BJ1669" s="1"/>
  <c r="BK1669" s="1"/>
  <c r="BL1669" s="1"/>
  <c r="AZ1670" s="1"/>
  <c r="BA1670" l="1"/>
  <c r="BM1669"/>
  <c r="A273"/>
  <c r="C274"/>
  <c r="B274"/>
  <c r="A272" l="1"/>
  <c r="C273"/>
  <c r="B273"/>
  <c r="BN1669"/>
  <c r="BB1670"/>
  <c r="BC1670" s="1"/>
  <c r="BD1670" s="1"/>
  <c r="BE1670" s="1"/>
  <c r="BF1670" s="1"/>
  <c r="BG1670" s="1"/>
  <c r="BH1670" s="1"/>
  <c r="BI1670" s="1"/>
  <c r="BJ1670" s="1"/>
  <c r="BK1670" s="1"/>
  <c r="BL1670" s="1"/>
  <c r="AZ1671" s="1"/>
  <c r="BM1670" l="1"/>
  <c r="BA1671"/>
  <c r="A271"/>
  <c r="C272"/>
  <c r="B272"/>
  <c r="A270" l="1"/>
  <c r="C271"/>
  <c r="B271"/>
  <c r="BN1670"/>
  <c r="BB1671"/>
  <c r="BC1671" s="1"/>
  <c r="BD1671" s="1"/>
  <c r="BE1671" s="1"/>
  <c r="BF1671" s="1"/>
  <c r="BG1671" s="1"/>
  <c r="BH1671" s="1"/>
  <c r="BI1671" s="1"/>
  <c r="BJ1671" s="1"/>
  <c r="BK1671" s="1"/>
  <c r="BL1671" s="1"/>
  <c r="AZ1672" s="1"/>
  <c r="BM1671" l="1"/>
  <c r="BA1672"/>
  <c r="A269"/>
  <c r="C270"/>
  <c r="B270"/>
  <c r="A268" l="1"/>
  <c r="C269"/>
  <c r="B269"/>
  <c r="BN1671"/>
  <c r="BB1672"/>
  <c r="BC1672" s="1"/>
  <c r="BD1672" s="1"/>
  <c r="BE1672" s="1"/>
  <c r="BF1672" s="1"/>
  <c r="BG1672" s="1"/>
  <c r="BH1672" s="1"/>
  <c r="BI1672" s="1"/>
  <c r="BJ1672" s="1"/>
  <c r="BK1672" s="1"/>
  <c r="BL1672" s="1"/>
  <c r="AZ1673" s="1"/>
  <c r="BM1672" l="1"/>
  <c r="BA1673"/>
  <c r="A267"/>
  <c r="C268"/>
  <c r="B268"/>
  <c r="A266" l="1"/>
  <c r="C267"/>
  <c r="B267"/>
  <c r="BN1672"/>
  <c r="BB1673"/>
  <c r="BC1673" s="1"/>
  <c r="BD1673" s="1"/>
  <c r="BE1673" s="1"/>
  <c r="BF1673" s="1"/>
  <c r="BG1673" s="1"/>
  <c r="BH1673" s="1"/>
  <c r="BI1673" s="1"/>
  <c r="BJ1673" s="1"/>
  <c r="BK1673" s="1"/>
  <c r="BL1673" s="1"/>
  <c r="AZ1674" s="1"/>
  <c r="BM1673" l="1"/>
  <c r="BA1674"/>
  <c r="A265"/>
  <c r="C266"/>
  <c r="B266"/>
  <c r="A264" l="1"/>
  <c r="C265"/>
  <c r="B265"/>
  <c r="BN1673"/>
  <c r="BB1674"/>
  <c r="BC1674" s="1"/>
  <c r="BD1674" s="1"/>
  <c r="BE1674" s="1"/>
  <c r="BF1674" s="1"/>
  <c r="BG1674" s="1"/>
  <c r="BH1674" s="1"/>
  <c r="BI1674" s="1"/>
  <c r="BJ1674" s="1"/>
  <c r="BK1674" s="1"/>
  <c r="BL1674" s="1"/>
  <c r="AZ1675" s="1"/>
  <c r="A263" l="1"/>
  <c r="C264"/>
  <c r="B264"/>
  <c r="BM1674"/>
  <c r="BA1675"/>
  <c r="A262" l="1"/>
  <c r="C263"/>
  <c r="B263"/>
  <c r="BN1674"/>
  <c r="BB1675"/>
  <c r="BC1675" s="1"/>
  <c r="BD1675" s="1"/>
  <c r="BE1675" s="1"/>
  <c r="BF1675" s="1"/>
  <c r="BG1675" s="1"/>
  <c r="BH1675" s="1"/>
  <c r="BI1675" s="1"/>
  <c r="BJ1675" s="1"/>
  <c r="BK1675" s="1"/>
  <c r="BL1675" s="1"/>
  <c r="AZ1676" s="1"/>
  <c r="BM1675" l="1"/>
  <c r="BA1676"/>
  <c r="A261"/>
  <c r="C262"/>
  <c r="B262"/>
  <c r="A260" l="1"/>
  <c r="C261"/>
  <c r="B261"/>
  <c r="BN1675"/>
  <c r="BB1676"/>
  <c r="BC1676" s="1"/>
  <c r="BD1676" s="1"/>
  <c r="BE1676" s="1"/>
  <c r="BF1676" s="1"/>
  <c r="BG1676" s="1"/>
  <c r="BH1676" s="1"/>
  <c r="BI1676" s="1"/>
  <c r="BJ1676" s="1"/>
  <c r="BK1676" s="1"/>
  <c r="BL1676" s="1"/>
  <c r="AZ1677" s="1"/>
  <c r="A259" l="1"/>
  <c r="C260"/>
  <c r="B260"/>
  <c r="BM1676"/>
  <c r="BA1677"/>
  <c r="BN1676" l="1"/>
  <c r="BB1677"/>
  <c r="BC1677" s="1"/>
  <c r="BD1677" s="1"/>
  <c r="BE1677" s="1"/>
  <c r="BF1677" s="1"/>
  <c r="BG1677" s="1"/>
  <c r="BH1677" s="1"/>
  <c r="BI1677" s="1"/>
  <c r="BJ1677" s="1"/>
  <c r="BK1677" s="1"/>
  <c r="BL1677" s="1"/>
  <c r="AZ1678" s="1"/>
  <c r="A258"/>
  <c r="C259"/>
  <c r="B259"/>
  <c r="A257" l="1"/>
  <c r="C258"/>
  <c r="B258"/>
  <c r="BM1677"/>
  <c r="BA1678"/>
  <c r="BN1677" l="1"/>
  <c r="BB1678"/>
  <c r="BC1678" s="1"/>
  <c r="BD1678" s="1"/>
  <c r="BE1678" s="1"/>
  <c r="BF1678" s="1"/>
  <c r="BG1678" s="1"/>
  <c r="BH1678" s="1"/>
  <c r="BI1678" s="1"/>
  <c r="BJ1678" s="1"/>
  <c r="BK1678" s="1"/>
  <c r="BL1678" s="1"/>
  <c r="AZ1679" s="1"/>
  <c r="A256"/>
  <c r="C257"/>
  <c r="B257"/>
  <c r="A255" l="1"/>
  <c r="C256"/>
  <c r="B256"/>
  <c r="BM1678"/>
  <c r="BA1679"/>
  <c r="BN1678" l="1"/>
  <c r="BB1679"/>
  <c r="BC1679" s="1"/>
  <c r="BD1679" s="1"/>
  <c r="BE1679" s="1"/>
  <c r="BF1679" s="1"/>
  <c r="BG1679" s="1"/>
  <c r="BH1679" s="1"/>
  <c r="BI1679" s="1"/>
  <c r="BJ1679" s="1"/>
  <c r="BK1679" s="1"/>
  <c r="BL1679" s="1"/>
  <c r="AZ1680" s="1"/>
  <c r="A254"/>
  <c r="C255"/>
  <c r="B255"/>
  <c r="A253" l="1"/>
  <c r="C254"/>
  <c r="B254"/>
  <c r="BA1680"/>
  <c r="BM1679"/>
  <c r="BN1679" l="1"/>
  <c r="BB1680"/>
  <c r="BC1680" s="1"/>
  <c r="BD1680" s="1"/>
  <c r="BE1680" s="1"/>
  <c r="BF1680" s="1"/>
  <c r="BG1680" s="1"/>
  <c r="BH1680" s="1"/>
  <c r="BI1680" s="1"/>
  <c r="BJ1680" s="1"/>
  <c r="BK1680" s="1"/>
  <c r="BL1680" s="1"/>
  <c r="AZ1681" s="1"/>
  <c r="A252"/>
  <c r="C253"/>
  <c r="B253"/>
  <c r="A251" l="1"/>
  <c r="C252"/>
  <c r="B252"/>
  <c r="BA1681"/>
  <c r="BM1680"/>
  <c r="BN1680" l="1"/>
  <c r="BB1681"/>
  <c r="BC1681" s="1"/>
  <c r="BD1681" s="1"/>
  <c r="BE1681" s="1"/>
  <c r="BF1681" s="1"/>
  <c r="BG1681" s="1"/>
  <c r="BH1681" s="1"/>
  <c r="BI1681" s="1"/>
  <c r="BJ1681" s="1"/>
  <c r="BK1681" s="1"/>
  <c r="BL1681" s="1"/>
  <c r="AZ1682" s="1"/>
  <c r="A250"/>
  <c r="C251"/>
  <c r="B251"/>
  <c r="A249" l="1"/>
  <c r="C250"/>
  <c r="B250"/>
  <c r="BM1681"/>
  <c r="BA1682"/>
  <c r="BN1681" l="1"/>
  <c r="BB1682"/>
  <c r="BC1682" s="1"/>
  <c r="BD1682" s="1"/>
  <c r="BE1682" s="1"/>
  <c r="BF1682" s="1"/>
  <c r="BG1682" s="1"/>
  <c r="BH1682" s="1"/>
  <c r="BI1682" s="1"/>
  <c r="BJ1682" s="1"/>
  <c r="BK1682" s="1"/>
  <c r="BL1682" s="1"/>
  <c r="AZ1683" s="1"/>
  <c r="A248"/>
  <c r="C249"/>
  <c r="B249"/>
  <c r="A247" l="1"/>
  <c r="C248"/>
  <c r="B248"/>
  <c r="BM1682"/>
  <c r="BA1683"/>
  <c r="BN1682" l="1"/>
  <c r="BB1683"/>
  <c r="BC1683" s="1"/>
  <c r="BD1683" s="1"/>
  <c r="BE1683" s="1"/>
  <c r="BF1683" s="1"/>
  <c r="BG1683" s="1"/>
  <c r="BH1683" s="1"/>
  <c r="BI1683" s="1"/>
  <c r="BJ1683" s="1"/>
  <c r="BK1683" s="1"/>
  <c r="BL1683" s="1"/>
  <c r="AZ1684" s="1"/>
  <c r="A246"/>
  <c r="C247"/>
  <c r="B247"/>
  <c r="A245" l="1"/>
  <c r="C246"/>
  <c r="B246"/>
  <c r="BA1684"/>
  <c r="BM1683"/>
  <c r="BN1683" l="1"/>
  <c r="BB1684"/>
  <c r="BC1684" s="1"/>
  <c r="BD1684" s="1"/>
  <c r="BE1684" s="1"/>
  <c r="BF1684" s="1"/>
  <c r="BG1684" s="1"/>
  <c r="BH1684" s="1"/>
  <c r="BI1684" s="1"/>
  <c r="BJ1684" s="1"/>
  <c r="BK1684" s="1"/>
  <c r="BL1684" s="1"/>
  <c r="AZ1685" s="1"/>
  <c r="A244"/>
  <c r="C245"/>
  <c r="B245"/>
  <c r="A243" l="1"/>
  <c r="C244"/>
  <c r="B244"/>
  <c r="BM1684"/>
  <c r="BA1685"/>
  <c r="BN1684" l="1"/>
  <c r="BB1685"/>
  <c r="BC1685" s="1"/>
  <c r="BD1685" s="1"/>
  <c r="BE1685" s="1"/>
  <c r="BF1685" s="1"/>
  <c r="BG1685" s="1"/>
  <c r="BH1685" s="1"/>
  <c r="BI1685" s="1"/>
  <c r="BJ1685" s="1"/>
  <c r="BK1685" s="1"/>
  <c r="BL1685" s="1"/>
  <c r="AZ1686" s="1"/>
  <c r="A242"/>
  <c r="C243"/>
  <c r="B243"/>
  <c r="A241" l="1"/>
  <c r="C242"/>
  <c r="B242"/>
  <c r="BM1685"/>
  <c r="BA1686"/>
  <c r="BN1685" l="1"/>
  <c r="BB1686"/>
  <c r="BC1686" s="1"/>
  <c r="BD1686" s="1"/>
  <c r="BE1686" s="1"/>
  <c r="BF1686" s="1"/>
  <c r="BG1686" s="1"/>
  <c r="BH1686" s="1"/>
  <c r="BI1686" s="1"/>
  <c r="BJ1686" s="1"/>
  <c r="BK1686" s="1"/>
  <c r="BL1686" s="1"/>
  <c r="AZ1687" s="1"/>
  <c r="A240"/>
  <c r="C241"/>
  <c r="B241"/>
  <c r="A239" l="1"/>
  <c r="C240"/>
  <c r="B240"/>
  <c r="BM1686"/>
  <c r="BA1687"/>
  <c r="BN1686" l="1"/>
  <c r="BB1687"/>
  <c r="BC1687" s="1"/>
  <c r="BD1687" s="1"/>
  <c r="BE1687" s="1"/>
  <c r="BF1687" s="1"/>
  <c r="BG1687" s="1"/>
  <c r="BH1687" s="1"/>
  <c r="BI1687" s="1"/>
  <c r="BJ1687" s="1"/>
  <c r="BK1687" s="1"/>
  <c r="BL1687" s="1"/>
  <c r="AZ1688" s="1"/>
  <c r="A238"/>
  <c r="C239"/>
  <c r="B239"/>
  <c r="A237" l="1"/>
  <c r="C238"/>
  <c r="B238"/>
  <c r="BM1687"/>
  <c r="BA1688"/>
  <c r="BN1687" l="1"/>
  <c r="BB1688"/>
  <c r="BC1688" s="1"/>
  <c r="BD1688" s="1"/>
  <c r="BE1688" s="1"/>
  <c r="BF1688" s="1"/>
  <c r="BG1688" s="1"/>
  <c r="BH1688" s="1"/>
  <c r="BI1688" s="1"/>
  <c r="BJ1688" s="1"/>
  <c r="BK1688" s="1"/>
  <c r="BL1688" s="1"/>
  <c r="AZ1689" s="1"/>
  <c r="A236"/>
  <c r="C237"/>
  <c r="B237"/>
  <c r="A235" l="1"/>
  <c r="C236"/>
  <c r="B236"/>
  <c r="BM1688"/>
  <c r="BA1689"/>
  <c r="BN1688" l="1"/>
  <c r="BB1689"/>
  <c r="BC1689" s="1"/>
  <c r="BD1689" s="1"/>
  <c r="BE1689" s="1"/>
  <c r="BF1689" s="1"/>
  <c r="BG1689" s="1"/>
  <c r="BH1689" s="1"/>
  <c r="BI1689" s="1"/>
  <c r="BJ1689" s="1"/>
  <c r="BK1689" s="1"/>
  <c r="BL1689" s="1"/>
  <c r="AZ1690" s="1"/>
  <c r="A234"/>
  <c r="C235"/>
  <c r="B235"/>
  <c r="A233" l="1"/>
  <c r="C234"/>
  <c r="B234"/>
  <c r="BM1689"/>
  <c r="BA1690"/>
  <c r="BN1689" l="1"/>
  <c r="BB1690"/>
  <c r="BC1690" s="1"/>
  <c r="BD1690" s="1"/>
  <c r="BE1690" s="1"/>
  <c r="BF1690" s="1"/>
  <c r="BG1690" s="1"/>
  <c r="BH1690" s="1"/>
  <c r="BI1690" s="1"/>
  <c r="BJ1690" s="1"/>
  <c r="BK1690" s="1"/>
  <c r="BL1690" s="1"/>
  <c r="AZ1691" s="1"/>
  <c r="A232"/>
  <c r="C233"/>
  <c r="B233"/>
  <c r="A231" l="1"/>
  <c r="C232"/>
  <c r="B232"/>
  <c r="BM1690"/>
  <c r="BA1691"/>
  <c r="A230" l="1"/>
  <c r="C231"/>
  <c r="B231"/>
  <c r="BN1690"/>
  <c r="BB1691"/>
  <c r="BC1691" s="1"/>
  <c r="BD1691" s="1"/>
  <c r="BE1691" s="1"/>
  <c r="BF1691" s="1"/>
  <c r="BG1691" s="1"/>
  <c r="BH1691" s="1"/>
  <c r="BI1691" s="1"/>
  <c r="BJ1691" s="1"/>
  <c r="BK1691" s="1"/>
  <c r="BL1691" s="1"/>
  <c r="AZ1692" s="1"/>
  <c r="A229" l="1"/>
  <c r="C230"/>
  <c r="B230"/>
  <c r="BM1691"/>
  <c r="BA1692"/>
  <c r="A228" l="1"/>
  <c r="C229"/>
  <c r="B229"/>
  <c r="BN1691"/>
  <c r="BB1692"/>
  <c r="BC1692" s="1"/>
  <c r="BD1692" s="1"/>
  <c r="BE1692" s="1"/>
  <c r="BF1692" s="1"/>
  <c r="BG1692" s="1"/>
  <c r="BH1692" s="1"/>
  <c r="BI1692" s="1"/>
  <c r="BJ1692" s="1"/>
  <c r="BK1692" s="1"/>
  <c r="BL1692" s="1"/>
  <c r="AZ1693" s="1"/>
  <c r="A227" l="1"/>
  <c r="C228"/>
  <c r="B228"/>
  <c r="BM1692"/>
  <c r="BA1693"/>
  <c r="A226" l="1"/>
  <c r="C227"/>
  <c r="B227"/>
  <c r="BN1692"/>
  <c r="BB1693"/>
  <c r="BC1693" s="1"/>
  <c r="BD1693" s="1"/>
  <c r="BE1693" s="1"/>
  <c r="BF1693" s="1"/>
  <c r="BG1693" s="1"/>
  <c r="BH1693" s="1"/>
  <c r="BI1693" s="1"/>
  <c r="BJ1693" s="1"/>
  <c r="BK1693" s="1"/>
  <c r="BL1693" s="1"/>
  <c r="AZ1694" s="1"/>
  <c r="BA1694" l="1"/>
  <c r="BM1693"/>
  <c r="A225"/>
  <c r="C226"/>
  <c r="B226"/>
  <c r="A224" l="1"/>
  <c r="C225"/>
  <c r="B225"/>
  <c r="BN1693"/>
  <c r="BB1694"/>
  <c r="BC1694" s="1"/>
  <c r="BD1694" s="1"/>
  <c r="BE1694" s="1"/>
  <c r="BF1694" s="1"/>
  <c r="BG1694" s="1"/>
  <c r="BH1694" s="1"/>
  <c r="BI1694" s="1"/>
  <c r="BJ1694" s="1"/>
  <c r="BK1694" s="1"/>
  <c r="BL1694" s="1"/>
  <c r="AZ1695" s="1"/>
  <c r="A223" l="1"/>
  <c r="C224"/>
  <c r="B224"/>
  <c r="BA1695"/>
  <c r="BM1694"/>
  <c r="A222" l="1"/>
  <c r="C223"/>
  <c r="B223"/>
  <c r="BN1694"/>
  <c r="BB1695"/>
  <c r="BC1695" s="1"/>
  <c r="BD1695" s="1"/>
  <c r="BE1695" s="1"/>
  <c r="BF1695" s="1"/>
  <c r="BG1695" s="1"/>
  <c r="BH1695" s="1"/>
  <c r="BI1695" s="1"/>
  <c r="BJ1695" s="1"/>
  <c r="BK1695" s="1"/>
  <c r="BL1695" s="1"/>
  <c r="AZ1696" s="1"/>
  <c r="A221" l="1"/>
  <c r="C222"/>
  <c r="B222"/>
  <c r="BM1695"/>
  <c r="BA1696"/>
  <c r="A220" l="1"/>
  <c r="C221"/>
  <c r="B221"/>
  <c r="BB1696"/>
  <c r="BC1696" s="1"/>
  <c r="BD1696" s="1"/>
  <c r="BE1696" s="1"/>
  <c r="BF1696" s="1"/>
  <c r="BG1696" s="1"/>
  <c r="BH1696" s="1"/>
  <c r="BI1696" s="1"/>
  <c r="BJ1696" s="1"/>
  <c r="BK1696" s="1"/>
  <c r="BL1696" s="1"/>
  <c r="AZ1697" s="1"/>
  <c r="BN1695"/>
  <c r="A219" l="1"/>
  <c r="C220"/>
  <c r="B220"/>
  <c r="BM1696"/>
  <c r="BA1697"/>
  <c r="A218" l="1"/>
  <c r="C219"/>
  <c r="B219"/>
  <c r="BB1697"/>
  <c r="BC1697" s="1"/>
  <c r="BD1697" s="1"/>
  <c r="BE1697" s="1"/>
  <c r="BF1697" s="1"/>
  <c r="BG1697" s="1"/>
  <c r="BH1697" s="1"/>
  <c r="BI1697" s="1"/>
  <c r="BJ1697" s="1"/>
  <c r="BK1697" s="1"/>
  <c r="BL1697" s="1"/>
  <c r="AZ1698" s="1"/>
  <c r="BN1696"/>
  <c r="A217" l="1"/>
  <c r="C218"/>
  <c r="B218"/>
  <c r="BM1697"/>
  <c r="BA1698"/>
  <c r="BB1698" l="1"/>
  <c r="BC1698" s="1"/>
  <c r="BD1698" s="1"/>
  <c r="BE1698" s="1"/>
  <c r="BF1698" s="1"/>
  <c r="BG1698" s="1"/>
  <c r="BH1698" s="1"/>
  <c r="BI1698" s="1"/>
  <c r="BJ1698" s="1"/>
  <c r="BK1698" s="1"/>
  <c r="BL1698" s="1"/>
  <c r="AZ1699" s="1"/>
  <c r="BN1697"/>
  <c r="A216"/>
  <c r="B217"/>
  <c r="C217"/>
  <c r="A215" l="1"/>
  <c r="B216"/>
  <c r="C216"/>
  <c r="BA1699"/>
  <c r="BM1698"/>
  <c r="A214" l="1"/>
  <c r="B215"/>
  <c r="C215"/>
  <c r="BN1698"/>
  <c r="BB1699"/>
  <c r="BC1699" s="1"/>
  <c r="BD1699" s="1"/>
  <c r="BE1699" s="1"/>
  <c r="BF1699" s="1"/>
  <c r="BG1699" s="1"/>
  <c r="BH1699" s="1"/>
  <c r="BI1699" s="1"/>
  <c r="BJ1699" s="1"/>
  <c r="BK1699" s="1"/>
  <c r="BL1699" s="1"/>
  <c r="AZ1700" s="1"/>
  <c r="BM1699" l="1"/>
  <c r="BA1700"/>
  <c r="A213"/>
  <c r="B214"/>
  <c r="C214"/>
  <c r="A212" l="1"/>
  <c r="B213"/>
  <c r="C213"/>
  <c r="BB1700"/>
  <c r="BC1700" s="1"/>
  <c r="BD1700" s="1"/>
  <c r="BE1700" s="1"/>
  <c r="BF1700" s="1"/>
  <c r="BG1700" s="1"/>
  <c r="BH1700" s="1"/>
  <c r="BI1700" s="1"/>
  <c r="BJ1700" s="1"/>
  <c r="BK1700" s="1"/>
  <c r="BL1700" s="1"/>
  <c r="AZ1701" s="1"/>
  <c r="BN1699"/>
  <c r="BA1701" l="1"/>
  <c r="BM1700"/>
  <c r="A211"/>
  <c r="B212"/>
  <c r="C212"/>
  <c r="A210" l="1"/>
  <c r="B211"/>
  <c r="C211"/>
  <c r="BN1700"/>
  <c r="BB1701"/>
  <c r="BC1701" s="1"/>
  <c r="BD1701" s="1"/>
  <c r="BE1701" s="1"/>
  <c r="BF1701" s="1"/>
  <c r="BG1701" s="1"/>
  <c r="BH1701" s="1"/>
  <c r="BI1701" s="1"/>
  <c r="BJ1701" s="1"/>
  <c r="BK1701" s="1"/>
  <c r="BL1701" s="1"/>
  <c r="AZ1702" s="1"/>
  <c r="BM1701" l="1"/>
  <c r="BA1702"/>
  <c r="A209"/>
  <c r="B210"/>
  <c r="C210"/>
  <c r="A208" l="1"/>
  <c r="B209"/>
  <c r="C209"/>
  <c r="BB1702"/>
  <c r="BC1702" s="1"/>
  <c r="BD1702" s="1"/>
  <c r="BE1702" s="1"/>
  <c r="BF1702" s="1"/>
  <c r="BG1702" s="1"/>
  <c r="BH1702" s="1"/>
  <c r="BI1702" s="1"/>
  <c r="BJ1702" s="1"/>
  <c r="BK1702" s="1"/>
  <c r="BL1702" s="1"/>
  <c r="AZ1703" s="1"/>
  <c r="BN1701"/>
  <c r="A207" l="1"/>
  <c r="B208"/>
  <c r="C208"/>
  <c r="BA1703"/>
  <c r="BM1702"/>
  <c r="BN1702" l="1"/>
  <c r="BB1703"/>
  <c r="BC1703" s="1"/>
  <c r="BD1703" s="1"/>
  <c r="BE1703" s="1"/>
  <c r="BF1703" s="1"/>
  <c r="BG1703" s="1"/>
  <c r="BH1703" s="1"/>
  <c r="BI1703" s="1"/>
  <c r="BJ1703" s="1"/>
  <c r="BK1703" s="1"/>
  <c r="BL1703" s="1"/>
  <c r="AZ1704" s="1"/>
  <c r="A206"/>
  <c r="B207"/>
  <c r="C207"/>
  <c r="A205" l="1"/>
  <c r="B206"/>
  <c r="C206"/>
  <c r="BM1703"/>
  <c r="BA1704"/>
  <c r="BB1704" l="1"/>
  <c r="BC1704" s="1"/>
  <c r="BD1704" s="1"/>
  <c r="BE1704" s="1"/>
  <c r="BF1704" s="1"/>
  <c r="BG1704" s="1"/>
  <c r="BH1704" s="1"/>
  <c r="BI1704" s="1"/>
  <c r="BJ1704" s="1"/>
  <c r="BK1704" s="1"/>
  <c r="BL1704" s="1"/>
  <c r="AZ1705" s="1"/>
  <c r="BN1703"/>
  <c r="A204"/>
  <c r="B205"/>
  <c r="C205"/>
  <c r="A203" l="1"/>
  <c r="B204"/>
  <c r="C204"/>
  <c r="BA1705"/>
  <c r="BM1704"/>
  <c r="BN1704" l="1"/>
  <c r="BB1705"/>
  <c r="BC1705" s="1"/>
  <c r="BD1705" s="1"/>
  <c r="BE1705" s="1"/>
  <c r="BF1705" s="1"/>
  <c r="BG1705" s="1"/>
  <c r="BH1705" s="1"/>
  <c r="BI1705" s="1"/>
  <c r="BJ1705" s="1"/>
  <c r="BK1705" s="1"/>
  <c r="BL1705" s="1"/>
  <c r="AZ1706" s="1"/>
  <c r="A202"/>
  <c r="B203"/>
  <c r="C203"/>
  <c r="A201" l="1"/>
  <c r="B202"/>
  <c r="C202"/>
  <c r="BM1705"/>
  <c r="BA1706"/>
  <c r="BB1706" l="1"/>
  <c r="BC1706" s="1"/>
  <c r="BD1706" s="1"/>
  <c r="BE1706" s="1"/>
  <c r="BF1706" s="1"/>
  <c r="BG1706" s="1"/>
  <c r="BH1706" s="1"/>
  <c r="BI1706" s="1"/>
  <c r="BJ1706" s="1"/>
  <c r="BK1706" s="1"/>
  <c r="BL1706" s="1"/>
  <c r="AZ1707" s="1"/>
  <c r="BN1705"/>
  <c r="A200"/>
  <c r="B201"/>
  <c r="C201"/>
  <c r="A199" l="1"/>
  <c r="B200"/>
  <c r="C200"/>
  <c r="BA1707"/>
  <c r="BM1706"/>
  <c r="BN1706" l="1"/>
  <c r="BB1707"/>
  <c r="BC1707" s="1"/>
  <c r="BD1707" s="1"/>
  <c r="BE1707" s="1"/>
  <c r="BF1707" s="1"/>
  <c r="BG1707" s="1"/>
  <c r="BH1707" s="1"/>
  <c r="BI1707" s="1"/>
  <c r="BJ1707" s="1"/>
  <c r="BK1707" s="1"/>
  <c r="BL1707" s="1"/>
  <c r="AZ1708" s="1"/>
  <c r="A198"/>
  <c r="B199"/>
  <c r="C199"/>
  <c r="A197" l="1"/>
  <c r="B198"/>
  <c r="C198"/>
  <c r="BM1707"/>
  <c r="BA1708"/>
  <c r="BB1708" l="1"/>
  <c r="BC1708" s="1"/>
  <c r="BD1708" s="1"/>
  <c r="BE1708" s="1"/>
  <c r="BF1708" s="1"/>
  <c r="BG1708" s="1"/>
  <c r="BH1708" s="1"/>
  <c r="BI1708" s="1"/>
  <c r="BJ1708" s="1"/>
  <c r="BK1708" s="1"/>
  <c r="BL1708" s="1"/>
  <c r="AZ1709" s="1"/>
  <c r="BN1707"/>
  <c r="A196"/>
  <c r="B197"/>
  <c r="C197"/>
  <c r="A195" l="1"/>
  <c r="B196"/>
  <c r="C196"/>
  <c r="BA1709"/>
  <c r="BM1708"/>
  <c r="BN1708" l="1"/>
  <c r="BB1709"/>
  <c r="BC1709" s="1"/>
  <c r="BD1709" s="1"/>
  <c r="BE1709" s="1"/>
  <c r="BF1709" s="1"/>
  <c r="BG1709" s="1"/>
  <c r="BH1709" s="1"/>
  <c r="BI1709" s="1"/>
  <c r="BJ1709" s="1"/>
  <c r="BK1709" s="1"/>
  <c r="BL1709" s="1"/>
  <c r="AZ1710" s="1"/>
  <c r="A194"/>
  <c r="B195"/>
  <c r="C195"/>
  <c r="A193" l="1"/>
  <c r="B194"/>
  <c r="C194"/>
  <c r="BM1709"/>
  <c r="BA1710"/>
  <c r="BB1710" l="1"/>
  <c r="BC1710" s="1"/>
  <c r="BD1710" s="1"/>
  <c r="BE1710" s="1"/>
  <c r="BF1710" s="1"/>
  <c r="BG1710" s="1"/>
  <c r="BH1710" s="1"/>
  <c r="BI1710" s="1"/>
  <c r="BJ1710" s="1"/>
  <c r="BK1710" s="1"/>
  <c r="BL1710" s="1"/>
  <c r="AZ1711" s="1"/>
  <c r="BN1709"/>
  <c r="A192"/>
  <c r="B193"/>
  <c r="C193"/>
  <c r="A191" l="1"/>
  <c r="B192"/>
  <c r="C192"/>
  <c r="BA1711"/>
  <c r="BM1710"/>
  <c r="BN1710" l="1"/>
  <c r="BB1711"/>
  <c r="BC1711" s="1"/>
  <c r="BD1711" s="1"/>
  <c r="BE1711" s="1"/>
  <c r="BF1711" s="1"/>
  <c r="BG1711" s="1"/>
  <c r="BH1711" s="1"/>
  <c r="BI1711" s="1"/>
  <c r="BJ1711" s="1"/>
  <c r="BK1711" s="1"/>
  <c r="BL1711" s="1"/>
  <c r="AZ1712" s="1"/>
  <c r="A190"/>
  <c r="B191"/>
  <c r="C191"/>
  <c r="A189" l="1"/>
  <c r="B190"/>
  <c r="C190"/>
  <c r="BM1711"/>
  <c r="BA1712"/>
  <c r="BB1712" l="1"/>
  <c r="BC1712" s="1"/>
  <c r="BD1712" s="1"/>
  <c r="BE1712" s="1"/>
  <c r="BF1712" s="1"/>
  <c r="BG1712" s="1"/>
  <c r="BH1712" s="1"/>
  <c r="BI1712" s="1"/>
  <c r="BJ1712" s="1"/>
  <c r="BK1712" s="1"/>
  <c r="BL1712" s="1"/>
  <c r="AZ1713" s="1"/>
  <c r="BN1711"/>
  <c r="A188"/>
  <c r="B189"/>
  <c r="C189"/>
  <c r="A187" l="1"/>
  <c r="B188"/>
  <c r="C188"/>
  <c r="BA1713"/>
  <c r="BM1712"/>
  <c r="BN1712" l="1"/>
  <c r="BB1713"/>
  <c r="BC1713" s="1"/>
  <c r="BD1713" s="1"/>
  <c r="BE1713" s="1"/>
  <c r="BF1713" s="1"/>
  <c r="BG1713" s="1"/>
  <c r="BH1713" s="1"/>
  <c r="BI1713" s="1"/>
  <c r="BJ1713" s="1"/>
  <c r="BK1713" s="1"/>
  <c r="BL1713" s="1"/>
  <c r="A186"/>
  <c r="B187"/>
  <c r="C187"/>
  <c r="A185" l="1"/>
  <c r="B186"/>
  <c r="C186"/>
  <c r="A184" l="1"/>
  <c r="B185"/>
  <c r="C185"/>
  <c r="A183" l="1"/>
  <c r="B184"/>
  <c r="C184"/>
  <c r="A182" l="1"/>
  <c r="B183"/>
  <c r="C183"/>
  <c r="A181" l="1"/>
  <c r="B182"/>
  <c r="C182"/>
  <c r="A180" l="1"/>
  <c r="B181"/>
  <c r="C181"/>
  <c r="A179" l="1"/>
  <c r="B180"/>
  <c r="C180"/>
  <c r="A178" l="1"/>
  <c r="B179"/>
  <c r="C179"/>
  <c r="A177" l="1"/>
  <c r="B178"/>
  <c r="C178"/>
  <c r="A176" l="1"/>
  <c r="B177"/>
  <c r="C177"/>
  <c r="A175" l="1"/>
  <c r="B176"/>
  <c r="C176"/>
  <c r="A174" l="1"/>
  <c r="B175"/>
  <c r="C175"/>
  <c r="A173" l="1"/>
  <c r="B174"/>
  <c r="C174"/>
  <c r="A172" l="1"/>
  <c r="B173"/>
  <c r="C173"/>
  <c r="A171" l="1"/>
  <c r="B172"/>
  <c r="C172"/>
  <c r="A170" l="1"/>
  <c r="B171"/>
  <c r="C171"/>
  <c r="A169" l="1"/>
  <c r="B170"/>
  <c r="C170"/>
  <c r="A168" l="1"/>
  <c r="B169"/>
  <c r="C169"/>
  <c r="A167" l="1"/>
  <c r="B168"/>
  <c r="C168"/>
  <c r="A166" l="1"/>
  <c r="B167"/>
  <c r="C167"/>
  <c r="A165" l="1"/>
  <c r="C166"/>
  <c r="B166"/>
  <c r="A164" l="1"/>
  <c r="C165"/>
  <c r="B165"/>
  <c r="A163" l="1"/>
  <c r="C164"/>
  <c r="B164"/>
  <c r="A162" l="1"/>
  <c r="C163"/>
  <c r="B163"/>
  <c r="A161" l="1"/>
  <c r="C162"/>
  <c r="B162"/>
  <c r="A160" l="1"/>
  <c r="C161"/>
  <c r="B161"/>
  <c r="A159" l="1"/>
  <c r="C160"/>
  <c r="B160"/>
  <c r="A158" l="1"/>
  <c r="C159"/>
  <c r="B159"/>
  <c r="A157" l="1"/>
  <c r="C158"/>
  <c r="B158"/>
  <c r="A156" l="1"/>
  <c r="C157"/>
  <c r="B157"/>
  <c r="A155" l="1"/>
  <c r="C156"/>
  <c r="B156"/>
  <c r="A154" l="1"/>
  <c r="C155"/>
  <c r="B155"/>
  <c r="A153" l="1"/>
  <c r="C154"/>
  <c r="B154"/>
  <c r="A152" l="1"/>
  <c r="C153"/>
  <c r="B153"/>
  <c r="A151" l="1"/>
  <c r="C152"/>
  <c r="B152"/>
  <c r="A150" l="1"/>
  <c r="C151"/>
  <c r="B151"/>
  <c r="A149" l="1"/>
  <c r="C150"/>
  <c r="B150"/>
  <c r="A148" l="1"/>
  <c r="C149"/>
  <c r="B149"/>
  <c r="A147" l="1"/>
  <c r="C148"/>
  <c r="B148"/>
  <c r="A146" l="1"/>
  <c r="C147"/>
  <c r="B147"/>
  <c r="A145" l="1"/>
  <c r="C146"/>
  <c r="B146"/>
  <c r="A144" l="1"/>
  <c r="C145"/>
  <c r="B145"/>
  <c r="A143" l="1"/>
  <c r="C144"/>
  <c r="B144"/>
  <c r="A142" l="1"/>
  <c r="C143"/>
  <c r="B143"/>
  <c r="A141" l="1"/>
  <c r="C142"/>
  <c r="B142"/>
  <c r="A140" l="1"/>
  <c r="C141"/>
  <c r="B141"/>
  <c r="A139" l="1"/>
  <c r="C140"/>
  <c r="B140"/>
  <c r="A138" l="1"/>
  <c r="C139"/>
  <c r="B139"/>
  <c r="A137" l="1"/>
  <c r="C138"/>
  <c r="B138"/>
  <c r="A136" l="1"/>
  <c r="C137"/>
  <c r="B137"/>
  <c r="A135" l="1"/>
  <c r="C136"/>
  <c r="B136"/>
  <c r="A134" l="1"/>
  <c r="C135"/>
  <c r="B135"/>
  <c r="A133" l="1"/>
  <c r="C134"/>
  <c r="B134"/>
  <c r="A132" l="1"/>
  <c r="C133"/>
  <c r="B133"/>
  <c r="A131" l="1"/>
  <c r="C132"/>
  <c r="B132"/>
  <c r="A130" l="1"/>
  <c r="C131"/>
  <c r="B131"/>
  <c r="A129" l="1"/>
  <c r="C130"/>
  <c r="B130"/>
  <c r="A128" l="1"/>
  <c r="C129"/>
  <c r="B129"/>
  <c r="A127" l="1"/>
  <c r="C128"/>
  <c r="B128"/>
  <c r="A126" l="1"/>
  <c r="C127"/>
  <c r="B127"/>
  <c r="A125" l="1"/>
  <c r="C126"/>
  <c r="B126"/>
  <c r="A124" l="1"/>
  <c r="C125"/>
  <c r="B125"/>
  <c r="A123" l="1"/>
  <c r="C124"/>
  <c r="B124"/>
  <c r="A122" l="1"/>
  <c r="C123"/>
  <c r="B123"/>
  <c r="A121" l="1"/>
  <c r="C122"/>
  <c r="B122"/>
  <c r="A120" l="1"/>
  <c r="C121"/>
  <c r="B121"/>
  <c r="A119" l="1"/>
  <c r="C120"/>
  <c r="B120"/>
  <c r="A118" l="1"/>
  <c r="C119"/>
  <c r="B119"/>
  <c r="A117" l="1"/>
  <c r="C118"/>
  <c r="B118"/>
  <c r="A116" l="1"/>
  <c r="C117"/>
  <c r="B117"/>
  <c r="A115" l="1"/>
  <c r="C116"/>
  <c r="B116"/>
  <c r="A114" l="1"/>
  <c r="C115"/>
  <c r="B115"/>
  <c r="A113" l="1"/>
  <c r="C114"/>
  <c r="B114"/>
  <c r="A112" l="1"/>
  <c r="C113"/>
  <c r="B113"/>
  <c r="A111" l="1"/>
  <c r="C112"/>
  <c r="B112"/>
  <c r="A110" l="1"/>
  <c r="C111"/>
  <c r="B111"/>
  <c r="A109" l="1"/>
  <c r="C110"/>
  <c r="B110"/>
  <c r="A108" l="1"/>
  <c r="C109"/>
  <c r="B109"/>
  <c r="A107" l="1"/>
  <c r="C108"/>
  <c r="B108"/>
  <c r="A106" l="1"/>
  <c r="C107"/>
  <c r="B107"/>
  <c r="A105" l="1"/>
  <c r="C106"/>
  <c r="B106"/>
  <c r="A104" l="1"/>
  <c r="C105"/>
  <c r="B105"/>
  <c r="A103" l="1"/>
  <c r="C104"/>
  <c r="B104"/>
  <c r="A102" l="1"/>
  <c r="C103"/>
  <c r="B103"/>
  <c r="A101" l="1"/>
  <c r="C102"/>
  <c r="B102"/>
  <c r="A100" l="1"/>
  <c r="C101"/>
  <c r="B101"/>
  <c r="A99" l="1"/>
  <c r="C100"/>
  <c r="B100"/>
  <c r="A98" l="1"/>
  <c r="C99"/>
  <c r="B99"/>
  <c r="A97" l="1"/>
  <c r="C98"/>
  <c r="B98"/>
  <c r="A96" l="1"/>
  <c r="C97"/>
  <c r="B97"/>
  <c r="A95" l="1"/>
  <c r="C96"/>
  <c r="B96"/>
  <c r="A94" l="1"/>
  <c r="C95"/>
  <c r="B95"/>
  <c r="A93" l="1"/>
  <c r="C94"/>
  <c r="B94"/>
  <c r="A92" l="1"/>
  <c r="C93"/>
  <c r="B93"/>
  <c r="A91" l="1"/>
  <c r="C92"/>
  <c r="B92"/>
  <c r="A90" l="1"/>
  <c r="C91"/>
  <c r="B91"/>
  <c r="A89" l="1"/>
  <c r="C90"/>
  <c r="B90"/>
  <c r="A88" l="1"/>
  <c r="C89"/>
  <c r="B89"/>
  <c r="A87" l="1"/>
  <c r="C88"/>
  <c r="B88"/>
  <c r="A86" l="1"/>
  <c r="C87"/>
  <c r="B87"/>
  <c r="A85" l="1"/>
  <c r="C86"/>
  <c r="B86"/>
  <c r="A84" l="1"/>
  <c r="C85"/>
  <c r="B85"/>
  <c r="A83" l="1"/>
  <c r="C84"/>
  <c r="B84"/>
  <c r="A82" l="1"/>
  <c r="C83"/>
  <c r="B83"/>
  <c r="A81" l="1"/>
  <c r="C82"/>
  <c r="B82"/>
  <c r="A80" l="1"/>
  <c r="C81"/>
  <c r="B81"/>
  <c r="A79" l="1"/>
  <c r="C80"/>
  <c r="B80"/>
  <c r="A78" l="1"/>
  <c r="C79"/>
  <c r="B79"/>
  <c r="A77" l="1"/>
  <c r="C78"/>
  <c r="B78"/>
  <c r="A76" l="1"/>
  <c r="C77"/>
  <c r="B77"/>
  <c r="A75" l="1"/>
  <c r="C76"/>
  <c r="B76"/>
  <c r="A74" l="1"/>
  <c r="C75"/>
  <c r="B75"/>
  <c r="A73" l="1"/>
  <c r="C74"/>
  <c r="B74"/>
  <c r="A72" l="1"/>
  <c r="C73"/>
  <c r="B73"/>
  <c r="A71" l="1"/>
  <c r="C72"/>
  <c r="B72"/>
  <c r="A70" l="1"/>
  <c r="C71"/>
  <c r="B71"/>
  <c r="A69" l="1"/>
  <c r="C70"/>
  <c r="B70"/>
  <c r="A68" l="1"/>
  <c r="C69"/>
  <c r="B69"/>
  <c r="A67" l="1"/>
  <c r="C68"/>
  <c r="B68"/>
  <c r="A66" l="1"/>
  <c r="C67"/>
  <c r="B67"/>
  <c r="A65" l="1"/>
  <c r="C66"/>
  <c r="B66"/>
  <c r="A64" l="1"/>
  <c r="C65"/>
  <c r="B65"/>
  <c r="A63" l="1"/>
  <c r="C64"/>
  <c r="B64"/>
  <c r="A62" l="1"/>
  <c r="C63"/>
  <c r="B63"/>
  <c r="A61" l="1"/>
  <c r="C62"/>
  <c r="B62"/>
  <c r="A60" l="1"/>
  <c r="C61"/>
  <c r="B61"/>
  <c r="A59" l="1"/>
  <c r="C60"/>
  <c r="B60"/>
  <c r="A58" l="1"/>
  <c r="C59"/>
  <c r="B59"/>
  <c r="A57" l="1"/>
  <c r="C58"/>
  <c r="B58"/>
  <c r="A56" l="1"/>
  <c r="C57"/>
  <c r="B57"/>
  <c r="A55" l="1"/>
  <c r="C56"/>
  <c r="B56"/>
  <c r="A54" l="1"/>
  <c r="C55"/>
  <c r="B55"/>
  <c r="A53" l="1"/>
  <c r="C54"/>
  <c r="B54"/>
  <c r="A52" l="1"/>
  <c r="C53"/>
  <c r="B53"/>
  <c r="A51" l="1"/>
  <c r="C52"/>
  <c r="B52"/>
  <c r="A50" l="1"/>
  <c r="C51"/>
  <c r="B51"/>
  <c r="A49" l="1"/>
  <c r="C50"/>
  <c r="B50"/>
  <c r="A48" l="1"/>
  <c r="C49"/>
  <c r="B49"/>
  <c r="A47" l="1"/>
  <c r="C48"/>
  <c r="B48"/>
  <c r="A46" l="1"/>
  <c r="C47"/>
  <c r="B47"/>
  <c r="A45" l="1"/>
  <c r="C46"/>
  <c r="B46"/>
  <c r="A44" l="1"/>
  <c r="C45"/>
  <c r="B45"/>
  <c r="A43" l="1"/>
  <c r="C44"/>
  <c r="B44"/>
  <c r="A42" l="1"/>
  <c r="C43"/>
  <c r="B43"/>
  <c r="A41" l="1"/>
  <c r="C42"/>
  <c r="B42"/>
  <c r="A40" l="1"/>
  <c r="C41"/>
  <c r="B41"/>
  <c r="A39" l="1"/>
  <c r="C40"/>
  <c r="B40"/>
  <c r="A38" l="1"/>
  <c r="C39"/>
  <c r="B39"/>
  <c r="A37" l="1"/>
  <c r="C38"/>
  <c r="B38"/>
  <c r="A36" l="1"/>
  <c r="C37"/>
  <c r="B37"/>
  <c r="A35" l="1"/>
  <c r="C36"/>
  <c r="B36"/>
  <c r="A34" l="1"/>
  <c r="C35"/>
  <c r="B35"/>
  <c r="A33" l="1"/>
  <c r="C34"/>
  <c r="B34"/>
  <c r="A32" l="1"/>
  <c r="C33"/>
  <c r="B33"/>
  <c r="A31" l="1"/>
  <c r="C32"/>
  <c r="B32"/>
  <c r="A30" l="1"/>
  <c r="C31"/>
  <c r="B31"/>
  <c r="A29" l="1"/>
  <c r="C30"/>
  <c r="B30"/>
  <c r="A28" l="1"/>
  <c r="C29"/>
  <c r="B29"/>
  <c r="A27" l="1"/>
  <c r="C28"/>
  <c r="B28"/>
  <c r="A26" l="1"/>
  <c r="C27"/>
  <c r="B27"/>
  <c r="A25" l="1"/>
  <c r="C26"/>
  <c r="B26"/>
  <c r="A24" l="1"/>
  <c r="C25"/>
  <c r="B25"/>
  <c r="A23" l="1"/>
  <c r="C24"/>
  <c r="B24"/>
  <c r="A22" l="1"/>
  <c r="C23"/>
  <c r="B23"/>
  <c r="A21" l="1"/>
  <c r="C22"/>
  <c r="B22"/>
  <c r="A20" l="1"/>
  <c r="C21"/>
  <c r="B21"/>
  <c r="A19" l="1"/>
  <c r="C20"/>
  <c r="B20"/>
  <c r="A18" l="1"/>
  <c r="C19"/>
  <c r="B19"/>
  <c r="C18" l="1"/>
  <c r="B18"/>
</calcChain>
</file>

<file path=xl/sharedStrings.xml><?xml version="1.0" encoding="utf-8"?>
<sst xmlns="http://schemas.openxmlformats.org/spreadsheetml/2006/main" count="626" uniqueCount="411">
  <si>
    <t xml:space="preserve">In 1905 the Protocols of Zion were first published:
These protocols were adopted in 1897. They were published by Sergyei Nilus in Russia 1905. August 10, 1906 a copy of this publication was received at the British Museum.
More 1905 events of some significance relative to chosing man, or not, for security:
April - Albert Einstein works on the special theory of relativity as well as the theory of Brownian motion. 
May 11 - Albert Einstein submits his doctoral dissertation On the Motion of Small Particles..., in which he explains Brownian motion. In the course of the year, Einstein publishes 4 papers, formulates the theory of special relativity and explains the photoelectric effect by quantization. 1905 is regarded as his "miracle year". 
May 15 - Las Vegas, Nevada is founded when 110 acres (0.4 km²), in what later becomes downtown, are auctioned off. 
June 30 - Albert Einstein publishes the article On the Electrodynamics of Moving Bodies where he reveals his theory of special relativity. 
October 5 - The Wright Brothers' third aeroplane (Wright Flyer III) stays in the air for 39 minutes with Wilbur piloting. This is the first aeroplane flight lasting over 1/2 an hour.
On October 14 O.S., the October Manifesto was written by Witte and Alexis Obolenskii and presented to the Tsar. It closely followed the demands of the Zemstvo Congress in September, granting basic civil rights, allowing the formation of political parties, extending the franchise towards universal suffrage, and establishing the Duma as the central legislative body. The Tsar waited and argued for three days, but finally signed the manifesto on October 30 [O.S. October 17] 1905), owing to his desire to avoid a massacre, and a realization that there was insufficient military force available to do otherwise. He regretted signing the document, saying that he felt "sick with shame at this betrayal of the dynasty". 
When the manifesto was proclaimed there were spontaneous demonstrations of support in all the major cities. The strikes in St Petersburg and elsewhere either officially ended or quickly collapsed. A political amnesty was also offered. The concessions came hand-in-hand with renewed, and brutal, action against the unrest. There was also a backlash from the conservative elements of society, notably in spasmodic anti-Jewish attacks—around five hundred were killed in a single day in Odessa. The Tsar himself claimed that 90% of revolutionaries were Jews. 
The uprisings ended in December with a final spasm in Moscow. Between December 5 and 7 O.S. there was a general strike by the Russian worker class. The government sent in troops on December 7, and a bitter street-by-street fight began. A week later the Semenovskii Regiment was deployed, and used artillery to break-up demonstrations and shell workers' districts. On December 18 O.S., with around a thousand people dead and parts of the city in ruins, the Bolsheviks surrendered. In the subsequent reprisals the number beaten or killed is unknown. 
March 3 - Tsar Nicholas II of Russia agrees to create an elected assembly (the Duma). 
June 27 - (June 14 according to the Julian calendar): Mutiny breaks out on the Russian ironclad Potemkin. 
August 15 - The first All-Russian Congress of Muslims is held in Nizhny Novgorod (Russia). 
Revolution of 1905 
October 16 - Russian Revolution of 1905: The Russian army opens fire in a meeting on a street market in Estonia, killing 94 and injuring over 200. 
October 30 - Tsar Nicholas II is forced to grant Russia's first constitution, conceding a national assembly (Duma) with limited powers. 
</t>
  </si>
  <si>
    <t xml:space="preserve">In the third year of Cyrus king of Persia a thing was revealed unto Daniel, whose name was called Belteshazzar Dan. 10:1. </t>
  </si>
  <si>
    <t xml:space="preserve">August 15, 1769 - Napoléon Bonaparte "born" in the town of Ajaccio on Corsica, France. 
In England:
James Watt demonstrates the first practical steam engine, an invention which inaugurated the Industrial Revolution in England. 
David Garrick holds the first Shakespeare Festival at Stratford-upon-Avon. 
Richard Arkwright invents the spinning frame. 
</t>
  </si>
  <si>
    <t xml:space="preserve">"The reign of Cambyses (530-522), son and successor of Cyrus." "The reign of Cyrus (c. 553 - 530 B.C.), first king of the Persian Empire..." (SDA Bible Commentary, Vol. 3, p. 459:5.)    
"Cyrus did not venture into Egypt, as he himself died in battle, fighting the Scythians along the Syr Darya in August 530 BC or 529BC.*
"Footnote: *) Cyrus' date of death can be deduced from the last reference to his own reign (a tablet from Borsippa dated to 12 August 530 BC) and the first reference to the reign of his son Cambyses (a tablet from Babylon dated to 31 August); see R.A. Parker and W.H. Dubberstein, Babylonian Chronology 626 B.C. - A.D. 75, 1971.)" (http://en.wikipedia.org/wiki/Cyrus_the_Great#cite_note-date-4 - Footnote #5.)  
          Notice: Given the exact dates for Cambyses' 7th year, the accession year in terms of the Babylonian calendar must be Aviv 530 - Adar 529. Given also that two clay tablets (Camb., 1 &amp; Camb., 2) are dated on 12 Ululu and 16 Ululu, respectively, of Cambyses' accession year, it follows that Cambyses' accession year must be reckoned from somewhere between Aviv and Elul, 530 BCE. It cannot possibly be reckoned from 529 BCE! (Re Cyrus' year of death: An entirely separate matter! It would seem that he died at the time of Cambyses' accession and thus that the last known tablet (OECT 10, 123) "dated to the nineteenth day of the month Arahsamna (the eighth month) of the ninth year of Cyrus' reign" would fall no later than the year prior to Cambyses' accession year, making Cambyses' accession year Cyrus' 10th+ year of reign. So doing, however, places a ?-mark as to what constituted the beginning of reckoning of Cyrus' reign. It certainly does not have to agree with the Scriptural regnal years relative to the fall of Babylon since such prior regnal years did not pertain to a reign over Judah or Israel. 
          However, if father and son reigned jointly while using coregnal reckoning, then Cyrus' death could have occurred several years subsequent to Cambyses' accession, e.g. in Cambyses' 5th and Cyrus' 9th year, couldn't it?! (Notice the double reference to Cambyses and Cyrus in a tablet, "CT, Vol. LVI, 142, drafted on the second day of the month Du'uzu of the first regnal year of Cambyses, king of the lands, son of Cyrus, king of the lands..." and also the statement "Cambyses commenced his campaign against Egypt after a lapse of five years.")  
        (M. A. Dandamaev and W. J. Vogelsang, A Political History of the Achaemenid Empire, pp. 70-71; http://books.google.com/books?id=jIA3AAAAIAAJ&amp;dq=A+Political+History+of+the+Achaemenid+Empire&amp;printsec=frontcover&amp;source=bn&amp;hl=sv&amp;sa=X&amp;oi=book_result&amp;resnum=4&amp;ct=result)
The death of Cyrus took place in 530 or 529 B.c.
Footnote: The latter is the date usually given. So Wiedemann, GA., 224 /.; Noldeke, APG., 26. The Ptolemaic Canon, however, places his death in 530, and the contract tablets of the latter part of that year bear the name of his successor. C}. Prasek, GMP., 200, 246 /. It is probable, however, that, when Cyrus started on his unhappy expedition against the Massagetae, he placed the regal .authority in the hands of Cambyses, who thus began to reign some months before his father s death. Cf. Herodotus, i, 208; vii, 4; Prasek, CM P., i, 242.
 (http://www.archive.org/stream/commentonhaggai00mitcuoft/commentonhaggai00mitcuoft_djvu.txt)
Cuneiform evidence from Babylon (letters dated to regnal years) prove that Cyrus died in August 530 BCE, and that his son Cambyses II had become king.
 (http://74.125.77.132/search?q=cache:VpOIcqZqsuQJ:pages.citebite.com/e1d3g5b1b6dmn+Tablet+Borsippa+august+530&amp;hl=sv&amp;ct=clnk&amp;cd=2 ; http://pages.citebite.com/e1d3g5b1b6dmn )
Cyrus the Great (c. 600 BC or 576 – August 530 BC or 529 BC), also known as Cyrus II of Persia and Cyrus the Elder,[3]
^ Xenophon, Anabasis I. IX; see also M.A. Dandamaev "Cyrus II", in Encyclopaedia Iranica.
Cyrus did not venture into Egypt, as he himself died in battle, fighting the Scythians along the Syr Darya in August 530 BC or 529BC.
^ a b Cyrus' date of death can be deduced from the last reference to his own reign (a tablet from Borsippa dated to 12 August 530 BC) and the first reference to the reign of his son Cambyses (a tablet from Babylon dated to 31 August); see R.A. Parker and W.H. Dubberstein, Babylonian Chronology 626 B.C. - A.D. 75, 1971.)
 (http://en.wikipedia.org/wiki/Cyrus_the_Great#cite_note-2)
</t>
  </si>
  <si>
    <t>Papyrus (2) of special importance: Papyri dated in Tishri before Tishri 22: Kraeling 7 &amp; 8.      [Two other Tishri papyri (AP 15 and Kraeling 4) are both dated Tishri 25.]</t>
  </si>
  <si>
    <t>Ezr 1:1-2  Now in the first year of Cyrus king of Persia, that the word of the LORD by the mouth of Jeremiah might be fulfilled, the LORD stirred up the spirit of Cyrus king of Persia, that he made a proclamation throughout all his kingdom, and put it also in writing, saying, Thus saith Cyrus king of Persia, The LORD God of heaven hath given me all the kingdoms of the earth; and he hath charged me to build him an house at Jerusalem, which is in Judah.  
Ezr 4:5  And hired counsellors against them, to frustrate their purpose, all the days of Cyrus king of Persia, even until the reign of Darius king of Persia. 
And Daniel continued even unto the first year of king Cyrus Dan. 1:21 (KJV)  
Dan 6:1  It pleased Darius to set over the kingdom an hundred and twenty princes, which should be over the whole kingdom; 
Dan 6:6  Then these presidents and princes assembled together to the king, and said thus unto him, King Darius, live for ever. 
Dan 6:9  Wherefore king Darius signed the writing and the decree.
Dan 6:28  So this Daniel prospered in the reign of Darius, and in the reign of Cyrus the Persian.
     NOTICE that it appears that Darius and Cyrus reigned simultaneously!!!
"In the first year of Darius the son of Ahasuerus, of the seed of the Medes, which was made king over the realm of the Chaldeans. In the first year of his reign I Daniel understood by books the number of the years, whereof the word of the LORD came to Jeremiah the prophet, that he would accomplish seventy years in the desolations of Jerusalem." Dan 9:1-2 (KJV.)  
"In the first year of Darius, the son of Ahasuerus, of the seed of the Medes, who was made king over the realm of the Chaldeans, in the first year of his reign, I, Daniel, understood the number of the years by books, which came as the word of Jehovah to Jeremiah the prophet, that He would accomplish seventy years in the desolations of Jerusalem." Dan. 9:1-2 (IB).  
Dan 11:1  Also I in the first year of Darius the Mede, even I, stood to confirm and to strengthen him. 
Dan 11:2  And now will I shew thee the truth. Behold, there shall stand up yet three kings in Persia; and the fourth shall be far richer than they all: and by his strength through his riches he shall stir up all against the realm of Grecia. 
[Cf. "='[The Sacred Calendar of the Creator in Progress VI (version 2 13).xls]Sheet7'!$R$1088"]"
Cyrus... decree... authorizing the Jews to return to Palestine...:" 
     "From the view point of Bible history the chief event during the reign of Cyrus (c. 553 - 530 B.C.), first king of the Persian Empire, was the decree of his first regnal year authorizing the Jews to return to Palestine in 536..., and to rebuild the Temple (Ezra 5:13). Pursuant to this decree Zerubbabel led som 50,000 Jews back to Judea and began the rebuilding of the Tenple (Ezra 1:5, 6; 3:1-10). After a time, however, work came to a halt as the result of various difficulties and discouragements that arose (see Ezra 4:1-5, 24; cf. Haggai 1:1-4). So far as the Jews were concerned the reign of Cambyses (530-522), son and successor of Cyrus, was of minor importance, for he seems to have taken little if any interest in their welfare. But soon after Darius Hystaspes (522-486) ascended the throne he confirmed the original decree of Cyrus by issuing one of his own (see Ezra 4:24; 6:1), which resulted in the completion of the Zerubbabel Temple in 515 B.C. (see Ezra 6:1, 15)." (SDA Bible Commentary, Vol. 3, p. 459:5.)
"The Persian period of ancient history begins with Cyrus the Great. From rather humble beginnings as a princeling in Anshan, a dependency in the Median kingdom of Astyages, he rose to be the supreme ruler of an empire unequaled in its confines by any earlier known realm of antiquity. His conquest of the Lydian kingdom of Croesus took place in -546 and his conquest of Babylon, ruled jointly by Nabonidus and his son Belshazzar, in -539, an event that, according to the Book of Daniel, occurred on the night of the writing on the wall. (Footnote: The Book of Daniel ascribes the conquest of Babylon to Darius. The possibility is not excluded that Darius, who at that time served under Cyrus, actually stormed and took Babylon.) (Velikovsky, Immanuel, Peoples of the Sea, p. 110:4.)
When did Darius the Mede die? Late in Adar, 534 BCE? Ugbaru (Gabryas) died Marchesvan 11. Ugbaru = Darius?? Or were there two that died: "Ugbaru..." and "the king died...":
     "The joyful acclamation of Cyrus by the Babylonians was followed quickly by the death of a prominent personage and a period of mourning...:
          "[p. 173] In the month Marchesvan, on the night of the eleventh, Ugbaru (Gobryas) died. 
          In the month... of the king died. From the twenty-eighth day of the month Adar to the 
          third day of the month Nisan there was weeping in the land Akkad... All the people prostrated their heads."
     (Cf. SDA Bible Student's Sourcebook [i.e. SDA Bible Commentary,] Vol. 9, p.305; Source: Raymond Philip Dougherty, Nabonidus and Belshazzar, (Yale Oriental Series Researches, Vol. 15. New Haven, Conn.: Yale University Press, 1929), pp. 168-173.)
NOTICE the length of time between Marchesvan 11 and Adar 28!!! Looks like Ugbaru died first, then Darius?!</t>
  </si>
  <si>
    <t xml:space="preserve"> </t>
  </si>
  <si>
    <t>Artaxerxes II: (Egyptian calendar)</t>
  </si>
  <si>
    <t>This option no longer necessary (cf. year 5 above!:) "AP 10. Kislev 7 - Thoth 4, year [2]9 of Artaxerxes I (437 BC)
     "The papyrus is perfectly preserved and offers no reading difficulties. However, its year number 9
seems to be a mistake for 29 since in all the reigning years of Artaxerxes 1 Kislev 7 agrees with Thoth 4
only in his 4th [33] and 29th Egyptian years.
     "Thoth 4 in Artaxerxes' 29th Egyptian reigning year was Dec. 13/14 (sr-sr), 437 BC, and therefore
Kislev 7 either Dec. 12/13 (ss-ss) or Dec. 13/14 (ss-ss). The conjunction of the moon took place Dec. 5.74
(5:45 P.m.), and the translation period amounted to 1.01 days (24 hours, 14 minutes) if Kislev 1 was Dec.
6/7 (ss-ss), or 2.01 days (48 hours, 14 minutes) if Kislev 1 was Dec. 7/8 (ss-ss), 437 BC.
     "If the year 29 is a correct reconstruction of the date of this papyrus, it was written in the same
Julian calendar year as the preceding papyrus (Kraeling 3), although the reigning years differed, the Ist of
Thoth being a turning point for the beginning of a new reigning year in Egypt. In this way they check one
against the other. It is only unfortunate that the year number 29 is a conjecture, although one based on good
evidence."
                                         (Siegfried H. Horn, Ph.D. and Lynn H. Wood, Ph.D., The Chronology of Ezra 7, p. 38)</t>
  </si>
  <si>
    <t>This option no longer required, problem resolved (cf. year 5 above!:) "AP 10. Kislev 7 - Thoth 4, year [2]9 [or 5; /gs edit] of Artaxerxes I (437 BC)
     "The papyrus is perfectly preserved and offers no reading difficulties. However, its year number 9
seems to be a mistake for 29 since in all the reigning years of Artaxerxes 1 Kislev 7 agrees with Thoth 4
only in his 4th [33] and 29th Egyptian years.
     "Thoth 4 in Artaxerxes' 29th Egyptian reigning year was Dec. 13/14 (sr-sr), 437 BC, and therefore
Kislev 7 either Dec. 12/13 (ss-ss) or Dec. 13/14 (ss-ss). The conjunction of the moon took place Dec. 5.74
(5:45 P.m.), and the translation period amounted to 1.01 days (24 hours, 14 minutes) if Kislev 1 was Dec.
6/7 (ss-ss), or 2.01 days (48 hours, 14 minutes) if Kislev 1 was Dec. 7/8 (ss-ss), 437 BC.
     "If the year 29 is a correct reconstruction of the date of this papyrus, it was written in the same
Julian calendar year as the preceding papyrus (Kraeling 3), although the reigning years differed, the Ist of
Thoth being a turning point for the beginning of a new reigning year in Egypt. In this way they check one
against the other. It is only unfortunate that the year number 29 is a conjecture, although one based on good
evidence."
                                         (Siegfried H. Horn, Ph.D. and Lynn H. Wood, Ph.D., The Chronology of Ezra 7, p. 38)</t>
  </si>
  <si>
    <t>"AP 10. Kislev 7 - Thoth 4, year [2]9 [or 5 (Egyptian reckoning); /gs edit] of Artaxerxes I (437 BC)
     "The papyrus is perfectly preserved and offers no reading difficulties. However, its year number 9
seems to be a mistake for 29 since in all the reigning years of Artaxerxes 1 Kislev 7 agrees with Thoth 4
only in his 4th [33] and 29th Egyptian years.
     "Thoth 4 in Artaxerxes' 29th Egyptian reigning year was Dec. 13/14 (sr-sr), 437 BC, and therefore
Kislev 7 either Dec. 12/13 (ss-ss) or Dec. 13/14 (ss-ss). The conjunction of the moon took place Dec. 5.74
(5:45 P.m.), and the translation period amounted to 1.01 days (24 hours, 14 minutes) if Kislev 1 was Dec.
6/7 (ss-ss), or 2.01 days (48 hours, 14 minutes) if Kislev 1 was Dec. 7/8 (ss-ss), 437 BC.
     "If the year 29 is a correct reconstruction of the date of this papyrus, it was written in the same
Julian calendar year as the preceding papyrus (Kraeling 3), although the reigning years differed, the Ist of
Thoth being a turning point for the beginning of a new reigning year in Egypt. In this way they check one
against the other. It is only unfortunate that the year number 29 is a conjecture, although one based on good
evidence."
                                         (Siegfried H. Horn, Ph.D. and Lynn H. Wood, Ph.D., The Chronology of Ezra 7, p. 38)</t>
  </si>
  <si>
    <t>Papyrus (3 of 5 original problem areas remain) with imprecise, unconfirmed, controversial, confusing or erroneous dates: Kraeling 14 (5 options;) AP8 (2 prior options - Horn's problem now resolved by Egyptian year 2 beginning before the end of the Babylonian accession year!;) Cairo Sandstone Steele (1 imprecise option;) AP 10 (2 prior options - Horn's problem resolved by Egyptian year 2 beginning before the end of the Babylonian accession year!;) AP15 (2 options.)</t>
  </si>
  <si>
    <t>Papyrus (2) of special importance: Proof of double reckoning of regnal years using both Egyptian and Babylonian calendars: AP25 and AP28.</t>
  </si>
  <si>
    <t xml:space="preserve">Papyrus (13) using only the Egyptian calendar for reckoning of regnal years: AP5, AP10, AP8, Kraeling 1, Kraeling 2, AP 13, AP14, Kraeling 3, Kraeling 4, Kraeling 5, AP20, Kraeling 9, and Kraeling 10. AP 10 and AP 8 are moved from the controversian category to this category. </t>
  </si>
  <si>
    <t>Papyrus (2) of special importance: Proof of reckoning of regnal years using only a Jewish fall-to-fall calendar: Kraeling 6. Proof of accession year reckoning (fits both Babylonian and Scriptural reckoning:) AP6.</t>
  </si>
  <si>
    <t>Anchor</t>
  </si>
  <si>
    <r>
      <t xml:space="preserve">Xerxes I, or Ahasuerus (486-465 B.C.:)  
Note re accession of Xerxes I: 
Notice the double regnal year: "AP 6. Kislev 18 = Thoth [17], year 21, the beginning of the reign of Artaxerxes 1." This date is nailed down to Thoth 17 &amp; Kislev 18, i.e. between sunset Jan 2 and sunrise Jan 3, 464 BCE. 
Given that the Egyptian calendar system of reckoning regnal years isn't using accession year reckoning it only makes sense to consider the double regnal year in terms of a calendar using the accession system of reckoning. It goes without saying that an accession year in either the Babylonian calendar or the Jewish/Scriptural calendar will automatically tell us that the Egyptian regnal year of Xerxes I is one (1) unless the reign actually began prior to a previous Thoth 1. Now (re AP 6:) 
1) If "year 21" is a reference to the Egyptian year, then the reign of Xerxes I began in the Egyptian year beginning with Thoth 1, 485 BCE;
2) If "year 21" is a reference to a Babylonian/Persian year, then the reign of Xerxes I began in the Babylonian year beginning with Aviv/Nisanu 1, 486 BCE; and 
3) If "year 21" is a reference to a Jewish/Scriptural year, then the reign of Xerxes I began in the Scripture year beginning Tishri 22, 486 BCE. 
           Thus, it seems as though the beginning of the reign of Xerxes may initially be confined to the time period beginning with Aviv 1, 485 and ending at the beginning of Thoth 1, 484 BCE. However, given also the facts of AP 5, "AP 5. Elul 18 = Pachons 28, year 15 of Xerxes," dated narrowly to between sunrise Sept 12 and sunrise Sept 13, 471 BCE, I find after comparison with AP 6 that "year 15" can only reference the Egyptian calendar if AP 6 references a Babylonian calendar and Xerxes' reign began... 
           Ok, given that the day known as Sept 12/13, 471 BCE is defined as a day in "year 15 of Xerxes" it follows (re AP 5) that:  
1) If "year 15" is an Egyptian year then the corresponding "year one of Xerxes," which includes the day when Xerxes began his reign, may be defined as beginning Thoth 1, 486 BCE;  
2) If "year 15" is a Babylonian/Persian year then the corresponding "accession year of Xerxes" may be defined as beginning Aviv 1, 486 BCE; and  
3) If "year 15" is a Jewish/Scriptural year then the corresponding "accession year of Xerxes" may be defined as beginning Tishri 22, 487 BCE.
           Comparing the results from AP 6 and AP 5 above, I find that: 1) It is impossible that both papyri reference the same calendar unless both are Babylonian/Persian reckonings; 2) There is no overlap between AP 6:1 and AP 5:1-3 and thus "year 21" of AP 6 cannot possibly reference an Egyptian year; 3) AP 6:2 overlaps with each of AP 5:1-3, thus if AP 6 and "year 21" is Babylonian reckoning then AP 5 and "year 15" could be any of the three systems of reckoning; and lastly 4) AP 6:3 overlaps only with AP 5:1-2, thus it is possible that "year 21" references a Scriptural year while "year 15" references either an Egyptian calendar or a Babylonian calendar.
"Darius Hystaspes (522-486)... His son and successor, Xerxes I, or Ahasuerus (486-465 B.C.:)" 
     "From the view point of Bible history the chief event during the reign of Cyrus (c. 553 - 530 B.C.), first king of the Persian Empire, was the decree of his first regnal year authorizing the Jews to return to Palestine in 536..., and to rebuild the Temple (Ezra 5:13). Pursuant to this decree Zerubbabel led some 50,000 Jews back to Judea and began the rebuilding of the Tenple (Ezra 1:5, 6; 3:1-10). After a time, however, work came to a halt as the result of various difficulties and discouragements that arose (see Ezra 4:1-5, 24; cf. Haggai 1:1-4). So far as the Jews were concerned the reign of Cambyses (530-522), son and successor of Cyrus, was of minor importance, for he seems to have taken little if any interest in their welfare. But soon after Darius Hystaspes (522-486) ascended the throne he confirmed the original decree of Cyrus by issuing one of his own (see Ezra 4:24; 6:1), which resulted in the completion of the Zerubbabel Temple in 515 B.C. (see Ezra 6:1, 15). 
     "...While making preparations for a new invasion of Greece, however, Darius died (486 B.C.). His son and successor, Xerxes I, or Ahasuerus (486-465 B.C.), returned to Greece, only to suffer a major defeat at Salamis (480 B.C.). Xerxes thereupon returned permanently to Asia, leaving his general Mardonius in charge. Mardonius was defeated at Plataea the following year, and as a result Persian forces left Europe never to return." (SDA Bible Commentary, Vol. 3, p. 459:5-6.)  
     "...The signal deliverance of the Jews through the courage of Esther served to restore the Jews to royal favor and perpared the way for the labors of Ezra and Nehemiah a few years later, and particularly for the momentous decree of Xerxes' son and successor, Artaxerxes I (465-423 B.C.), in the year 457 B.C. 
     "The chronological data supplied by the book of Esther are as follows:
</t>
    </r>
    <r>
      <rPr>
        <b/>
        <sz val="8"/>
        <rFont val="Arial"/>
        <family val="2"/>
      </rPr>
      <t xml:space="preserve">Event                       Esther           Year-Month-Day                                      B.C. Date
</t>
    </r>
    <r>
      <rPr>
        <sz val="8"/>
        <rFont val="Arial"/>
        <family val="2"/>
      </rPr>
      <t xml:space="preserve">The great feast           1:3                 3      ---      ---                   Between Apr. 14, 483 - Apr.  2, 482
Esther summoned      2:12              [6      10      ?]                         "      Jan.   1, 479 - Jan. 30, 479
Esther made queen    2:16               7      10      ---                         "      Dec. 22, 479 - Jan. 19, 478
Haman casts lots       3:7               12       1      ---                         "      Apr.    5, 474 - May  3, 474
Haman's decree         3:12              12*     1      13                                Apr.  17, 474
Mordecai's decree      8:9                12*     3      23                                June 25, 474
Purim                        3:13;             12*    12     13                                March 6, 473
                                8:12;
                                9:1, 17-19
 *) Some take this to be the 13th year of Xerxes, suggesting that Haman cast lots over a period of months to determine a favorable time for presenting his request to the king, rather than a favorable date for slaying the Jews. It seems unlikely, however, that Haman would be content to wait so long to effect his evil design.
                                                                               (SDA Bible Commentary, Vol. 3, p. 460:2-3.)  
Ezr 4:6  And in the reign of Ahasuerus, in the beginning of his reign, wrote they unto him an accusation against the inhabitants of Judah and Jerusalem. 
</t>
    </r>
  </si>
  <si>
    <t xml:space="preserve">"Artaxerxes II (405-359 B.C.)…" (SDA Bible Commentary, Vol. 3, p. 369 &amp; 370.)
 Note re accession of Artaxerxes II: 
 Notice the proximity in time of "Kraeling 9. Marcheshvan 24 = Mesore 29, year 1 of Artaxerxes II (404 BC)" and "Kraeling 10. Adar 20 = Choiak 8, year 3 of Artaxerxes 11 (402 BC.)"  
 Kraeling 9 &amp; 10 are dated within the 1st and 3rd years respectively. It is impossible for both of these years to be either Babylonian or Jewish calendar years given their proximity in time to one another. Its fine for both of those years to be Egyptian years or for Kraeling 10 to be an Egyptian year and Krealing 9 to be either 1) an Egyptian, 2) a Babylonian, or 3) a Jewish/Scriptural year. Option 3) is unlikely, given the rarity of such dating among the Elephantine papyri and the fact that the regnal year, "year 1 of Artaxerxes II," is placed adjacent to the Egyptian date, "Mesore 29," and not as in Kraeling 1 &amp; 6 adjacent to the Jewish/Scriptural year when these were in fact being used. Option 2) is the most likely given that the years given in most of the Elephantine papyri seem to be giving reference to Babylonian/Persian regnal years. If this 2nd option is true then Artaxerxes II's accession year ended with Adar 404, which gives us accordingly the most precise date for the beginning of the reign of Artaxerxes II, however, Option 3) is not unlikely either given that this could be the way the scribes were doing it at this time of Artaxerxes II and that these are the only two papyri we have from Artaxerxes II. Thus I conclude that most likely the reign of Artaxerxes II began between Thoth 1, 405 BCE and the beginning of Aviv 1, 404 BCE, and almost certainly before Thoth 1, 404 BCE. Add to this the evidence of the Day Three identified in Ezra 10:8-9 (cf. http://treeoflife.lan.io/IFoundMannah/Daniel9vs490years.htm#ThreeDaysOrDayThreeAndPlacementOfEzra) which identifies the 7th year of Artaxerxes II in terms of Scriptural years, i.e. 398/397 BCE, and we get accession year also thus identified, i.e. Tishri 22, 405 BCE - Tishri 21, 404 BCE. It follows directly from this that the beginning of Artaxerxes II may be more certainly narrowed down to between Thoth 1, 405 BCE and Tishri 21, 404 BCE, while per option 2) above this is most likely to be further narrowed to between Toth 1, 405 BCE and Adar 404 BCE. 
 "Artaxerxes I (465-424)... Darius II Nothus (424-404) Artaxerxes II (404-358) Anabasis; Cyrus the younger..." (Velikovsky, Immanuel, Peoples of the Sea, pp. 196, 198.)  
</t>
  </si>
  <si>
    <t xml:space="preserve">Artaxerxes II's 7th year of reign:  
(NOTE: Did Nehemiah come to Jerusalem before Ezra, i.e. did Ezra come to Jerusalem during Artaxerxes II rather than during Artaxerxes I? Cf. SDA Bible Commentary, Vol. 3, pp. 369-37! - The evidence for this is fairly strong even though the SDA Bible Commentary editors are choosing to downplay it!!! If it does, then my comments re the forgetting about the Temple services during Nehemiah's time in consequence of the wholesale divorce decree of Ezra is being obviated, while making instead said divorce decree of Ezra a 77th year anniversary of the original Purim event. One additional piece of evidence in favor of the events of Ezra 7-10 belonging to the time of Artaxerxes II, not I, is that no mentioning of the reading of the Torah is found in the book of Ezra as it should have at the beginning of a Sabbatical year (Deut 31:10-13) [cf. the references to reading the "law" in Nehemiah chapters 8-13, i.e. which event apparently took place at the end of the 5th year of the Sabbatical cycle per Josephus' reckoning!?!] At the 7th year of Artaxerxes II there is no proximity to a Sabbatical year and thus no reading of the law is to be expected... Could it be that the Jews (as referenced by Josephus) in 44/43 BCE were off a year in their reckoning of the Sabbatical years???)
 "At such time..." (prior to the 1st month, Aviv [beginning at sunset Mar 23 or Apr 22,] 397 BCE, cf. dated events below!) - The decree of Artaxerxes II to rebuild Jerusalem:
Ezr 7:11  Now this is the copy of the letter that the king Artaxerxes gave unto Ezra the priest, the scribe, even a scribe of the words of the commandments of the LORD, and of his statutes to Israel. 
Ezr 7:12  Artaxerxes, king of kings, unto Ezra the priest, a scribe of the law of the God of heaven, perfect peace, and at such a time. 
Ezr 7:13  I make a decree, that all they of the people of Israel, and of his priests and Levites, in my realm, which are minded of their own freewill to go up to Jerusalem, go with thee. 
In the beginning of the 1st month of the 7th year of Artaxerxes (397 BCE) - Gathering the people at the river for departure from Babylon:
Ezr 8:15  And I gathered them together to the river that runneth to Ahava; and there abode we in tents three days...
12th day of the 1st month of the 7th year of Artaxerxes (397 BCE) - Departing for Jerusalem (from the river:)
Ezr 8:31  Then we departed from the river of Ahava on the twelfth day of the first month, to go unto Jerusalem: and the hand of our God was upon us, and he delivered us from the hand of the enemy, and of such as lay in wait by the way. 
In the 5th month of the 7th year of Artaxerxes (397 BCE) - Arriving at Jerusalem:
Ezr 8:32  And we came to Jerusalem, and abode there three days. 
Ezr 8:33  Now on the fourth day was the silver and the gold and the vessels weighed in the house of our God by the hand of Meremoth the son of Uriah the priest...
Ezr 7:7  And there went up some of the children of Israel, and of the priests, and the Levites, and the singers, and the porters, and the Nethinims, unto Jerusalem, in the seventh year of Artaxerxes the king. 
Ezr 7:8  And he came to Jerusalem in the fifth month, which was in the seventh year of the king.  &gt;&gt;&gt;NOTICE that this is the 7th year of king Artaxerxes II, referencing an event that happened 123 years after the decree of Darius I in 521 BCE, which itself was issued 13 years after to the foundation of the temple was laid following the decree of Cyrus in (534 or) 533 BCE, i.e. some 136 year prior to Artaxerxes II's decree. 
Ezr 7:12  Artaxerxes, king of kings, unto Ezra the priest, a scribe of the law of the God of heaven, perfect peace, and at such a time. &gt;&gt;&gt;NOTICE the title "king of kings," a title only (besides for Messiah) used in the bible for Artaxerxes and Nebuchadnezzar (Eze 26:7 &amp; Dan 2:37.)
</t>
  </si>
  <si>
    <t>Artaxerxes II: (Scriptural calendar)</t>
  </si>
  <si>
    <r>
      <t xml:space="preserve">"Darius II Nothus (424-404:)" 
"Artaxerxes I (465-424)... Darius II Nothus (424-404)..." (Velikovsky, Immanuel, Peoples of the Sea, pp. 196, 198.)  
 Notice re accession time: "AP 25. Kislev 3, year 8 = Thoth 12, year 9 of Darius II (416 BC.)" Given that the Egyptian reckoning uses non-accession years while the Babylonian and Scriptural calendars both use accession reckoning, AP 25 shows clearly that, so far as the reign of Darius II Notus is concerned, after the Egyptian new year there is a one (1) year difference between those systems of reckoning. If the accession had begun after the beginning of the Babylonian and Jewish calendar years but before the beginning of the Egyptian calendar, then there would have been a two (2) year difference at this point of time and until the beginning of the Babylonian or Jewish calendar year. Thus I conclude that the accession began between Thoth 1 and Nisanu 1 provided "Kislev 3" is a Babylonian calendar date, or else between Thoth 1 and Tishri 21 if "Kislev 3" is a Scriptural/Jewish year. Given the pattern seen elsewhere in most of the Elephantine papyri (the exception during Darius II Nothus being only Kraeling 6 where the regnal year is associated with the Jewish year and not with the Egyptian year as is otherwise done,) the odds are in favor of this being a Babylonian calendar date, isn't it?! It follows that the regnal years of the Babylonian calendar will step ahead of the regnal years of the Scriptural regnal years so far as Darius II Nothus is concerned, whereas for an accession beginning between Abib 1 and Tishri 21 the Scriptural regnal years would be stepping ahead as may be seen in most of the Babylonian era kings.
"Artaxerxes I (465-423 B.C.:)" 
     "From the view point of Bible history the chief event during the reign of Cyrus (c. 553 - 530 B.C.), first king of the Persian Empire, was the decree of his first regnal year authorizing the Jews to return to Palestine in 536..., and to rebuild the Temple (Ezra 5:13). Pursuant to this decree Zerubbabel led some 50,000 Jews back to Judea and began the rebuilding of the Tenple (Ezra 1:5, 6; 3:1-10). After a time, however, work came to a halt as the result of various difficulties and discouragements that arose (see Ezra 4:1-5, 24; cf. Haggai 1:1-4). So far as the Jews were concerned the reign of Cambyses (530-522), son and successor of Cyrus, was of minor importance, for he seems to have taken little if any interest in their welfare. But soon after Darius Hystaspes (522-486) ascended the throne he confirmed the original decree of Cyrus by issuing one of his own (see Ezra 4:24; 6:1), which resulted in the completion of the Zerubbabel Temple in 515 B.C. (see Ezra 6:1, 15). 
     "...While making preparations for a new invasion of Greece, however, Darius died (486 B.C.). His son and successor, Xerxes I, or Ahasuerus (486-465 B.C.), returned to Greece, only to suffer a major defeat at Salamis (480 B.C.). Xerxes thereupon returned permanently to Asia, leaving his general Mardonius in charge. Mardonius was defeated at Plataea the following year, and as a result Persian forces left Europe never to return." (SDA Bible Commentary, Vol. 3, p. 459:5-6.)  
     "...The signal deliverance of the Jews through the courage of Esther served to restore the Jews to royal favor and perpared the way for the labors of Ezra and Nehemiah a few years later, and particularly for the momentous decree of Xerxes' son and successor, Artaxerxes I (465-423 B.C.), in the year 457 B.C. 
     "The chronological data supplied by the book of Esther are as follows:
</t>
    </r>
    <r>
      <rPr>
        <b/>
        <sz val="8"/>
        <rFont val="Arial"/>
        <family val="2"/>
      </rPr>
      <t xml:space="preserve">Event                       Esther           Year-Month-Day                                      B.C. Date
</t>
    </r>
    <r>
      <rPr>
        <sz val="8"/>
        <rFont val="Arial"/>
        <family val="2"/>
      </rPr>
      <t xml:space="preserve">The great feast           1:3                 3      ---      ---                   Between Apr. 14, 483 - Apr.  2, 482
Esther summoned      2:12              [6      10      ?]                         "      Jan.   1, 479 - Jan. 30, 479
Esther made queen    2:16               7      10      ---                         "      Dec. 22, 479 - Jan. 19, 478
Haman casts lots       3:7               12       1      ---                         "      Apr.    5, 474 - May  3, 474
Haman's decree         3:12              12*     1      13                                Apr.  17, 474
Mordecai's decree      8:9                12*     3      23                                June 25, 474
Purim                        3:13;             12*    12     13                                March 6, 473
                                8:12;
                                9:1, 17-19
 *) Some take this to be the 13th year of Xerxes, suggesting that Haman cast lots over a period of months to determine a favorable time for presenting his request to the king, rather than a favorable date for slaying the Jews. It seems unlikely, however, that Haman would be content to wait so long to effect his evil design.
                                                                               (SDA Bible Commentary, Vol. 3, p. 460:2-3.)  
</t>
    </r>
  </si>
  <si>
    <t xml:space="preserve">Xerxes 15th Egyptian (and/or Babylonian?) year of reign: "For example, one of these papyri, AP 5, helps thus to fix the 15th reigning year of Xerxes, in which the papyrus is dated, for the double dates show that it was written between September 12, sunrise, and September 13, sunrise, 471 BC. [16] Since we know that the Persian calendar year began in the spring, the 15th reigning year of Xerxes must have begun in the spring of 471 BC and ended in the spring of 470 BC. Other double-dated papyri similarly fix the BC dating of the 14th, 16th, 19th, 25th, 28th, 31st, and 38th reigning years of Artaxerxes 1..."
             (Horn, Sigfried H., Ph.D., Wood, Lynn H., Ph.D., The Chronology of Ezra 7, p. 27:7.)
</t>
  </si>
  <si>
    <t>Darius II Nothus: (Babylonian calendar)</t>
  </si>
  <si>
    <t>Darius II Nothus: (Scripture calendar)</t>
  </si>
  <si>
    <r>
      <t xml:space="preserve">"Xerxes I, or Ahasuerus (486-465 B.C...) Artaxerxes I (465-423 B.C.:)"  
NOTICE re accession: "AP 6. Kislev 18 = Thoth [17], year 21, the beginning of the reign of Artaxerxes 1." Given that Thoth is the beginning of the calendar being referenced in the dating of this papyrus and that the accession year would not have crossed the Egyptian new year point, it should be clear that Xerxes reign began prior to the Thoth [17] date of this letter! 
Notice alse that the Egyptian calendar reckoning uses no accession years. Therefore the date of this papyrus should be properly dated, using Egyptian reckoning, as Thoth 17 in the 1st [Egyptian] year of Artaxerxes. If the regnal years referenced by default was either Jewish/Scriptural or Babylonian the date would instead be given as Thoth 17 in the beginning of the reign of Artaxerxes, but, notice!, using such terminology is a contradiction of terms, i.e. a mixture of two incompatible dating systems. Thus, it would seem that in such a situation the scribe would have been in a quandry as to what to do, wouldn't he?!
     "From the view point of Bible history the chief event during the reign of Cyrus (c. 553 - 530 B.C.), first king of the Persian Empire, was the decree of his first regnal year authorizing the Jews to return to Palestine in 536..., and to rebuild the Temple (Ezra 5:13). Pursuant to this decree Zerubbabel led some 50,000 Jews back to Judea and began the rebuilding of the Tenple (Ezra 1:5, 6; 3:1-10). After a time, however, work came to a halt as the result of various difficulties and discouragements that arose (see Ezra 4:1-5, 24; cf. Haggai 1:1-4). So far as the Jews were concerned the reign of Cambyses (530-522), son and successor of Cyrus, was of minor importance, for he seems to have taken little if any interest in their welfare. But soon after Darius Hystaspes (522-486) ascended the throne he confirmed the original decree of Cyrus by issuing one of his own (see Ezra 4:24; 6:1), which resulted in the completion of the Zerubbabel Temple in 515 B.C. (see Ezra 6:1, 15). 
     "...While making preparations for a new invasion of Greece, however, Darius died (486 B.C.). His son and successor, Xerxes I, or Ahasuerus (486-465 B.C.), returned to Greece, only to suffer a major defeat at Salamis (480 B.C.). Xerxes thereupon returned permanently to Asia, leaving his general Mardonius in charge. Mardonius was defeated at Plataea the following year, and as a result Persian forces left Europe never to return." (SDA Bible Commentary, Vol. 3, p. 459:5-6.)  
     "...The signal deliverance of the Jews through the courage of Esther served to restore the Jews to royal favor and perpared the way for the labors of Ezra and Nehemiah a few years later, and particularly for the momentous decree of Xerxes' son and successor, Artaxerxes I (465-423 B.C.), in the year 457 B.C. 
     "The chronological data supplied by the book of Esther are as follows:
</t>
    </r>
    <r>
      <rPr>
        <b/>
        <sz val="8"/>
        <rFont val="Arial"/>
        <family val="2"/>
      </rPr>
      <t xml:space="preserve">Event                       Esther           Year-Month-Day                                      B.C. Date
</t>
    </r>
    <r>
      <rPr>
        <sz val="8"/>
        <rFont val="Arial"/>
        <family val="2"/>
      </rPr>
      <t>The great feast           1:3                 3      ---      ---                   Between Apr. 14, 483 - Apr.  2, 482
Esther summoned      2:12              [6      10      ?]                         "      Jan.   1, 479 - Jan. 30, 479
Esther made queen    2:16               7      10      ---                         "      Dec. 22, 479 - Jan. 19, 478
Haman casts lots       3:7               12       1      ---                         "      Apr.    5, 474 - May  3, 474
Haman's decree         3:12              12*     1      13                                Apr.  17, 474
Mordecai's decree      8:9                12*     3      23                                June 25, 474
Purim                        3:13;             12*    12     13                                March 6, 473
                                8:12;
                                9:1, 17-19
 *) Some take this to be the 13th year of Xerxes, suggesting that Haman cast lots over a period of months to determine a favorable time for presenting his request to the king, rather than a favorable date for slaying the Jews. It seems unlikely, however, that Haman would be content to wait so long to effect his evil design.
                                                                               (SDA Bible Commentary, Vol. 3, p. 460:2-3.)  
"Xerxes, Artaxerxes's predecessor, was murdered sometime in 465 BC. A Jewish Aramaic papyri (AP6) from Elephantine, Egypt, written on January 2, 464 BC, is dated in Artaxerxes's accession year (Horn and Wood, Chronology of Ezra 7, pp. 98-115, 172-174)." (http://www.pickle-publishing.com/papers/sabbatical-years.htm)</t>
    </r>
  </si>
  <si>
    <t>Artaxerxes' reign: (Scriptural calendar)</t>
  </si>
  <si>
    <t>Artaxerxes' reign: (Babylonian calendar)</t>
  </si>
  <si>
    <t xml:space="preserve">Nabopolassar's 5th year (based upon Ptolemy's Canon of Kings:) 
“Nabonassar’s… years have been confirmed by an eclipse of the moon that took place in the fifth year of his reign on 22 April 621 B.C.” (Theile, Edwin Richard, The Chronology of the Kings of Judah (715-561 B.C.,) p. 181.)
"Another Absolute Date for the period is 621 BCE for Nabopolassar's 5th year. He ruled for 21 years, so he died in 605 BCE..." 
(http://au.geocities.com/doug_mason1940/the_neo-Babylonian_chronology.pdf)
</t>
  </si>
  <si>
    <t>"On the twenty-sixth day of the month of Marcheswan, Nabopolassar sat upon the throne in Babylon. (This was) the 'beginning of reign' of Nabopolassar." 
"Empire of--Independence Won by Nebuchadnezzar's Father, 626 B.C.
"7. The Assyrian army came to Nippur and Nabopolassar retreated before them;
"8. [the Assyrian troops] and men of Nippur came after him as far as Erech.
"9. In Erech they did battle against Nabopolassar and then retreated before Nabopolassar.
"10. In the month of Iyyar the Assyrian army had come down into Babylonia. On the 12th of the month of Tisri the Assyrian troops
"11. when they came against Babylon, on that same day the Babylonians,
"12. when they had gone out from Babylon, did battle against the Assyrian army
"13. and heavily defeated the Assyrian army, captured their spoil.
"14. For one year there was no king in the land. On the twenty-sixth day of the month of Marcheswan, Nabopolassar
"15. sat upon the throne in Babylon. (This was) the 'beginning of reign' of Nabopolassar.
"[Editors' note : This ancient clay tablet gives us the date and circumstances of the successful revolt of Babylon from a long subjection to Assyria. Thus was founded the Neo-Babylonian kingdom by Nabopolassar, Nebuchadnezzar's father, who became king approximately Nov. 23, 626 b.c. ]"
         (The Seventh-day Adventist Bible Students' Source Book; The Seventh-day Adventist Bible Commentary, Volume 9 (1962,) Topic 129. p. 70.  Source: Babylonian Chronicle, tablet BM 25127, obverse, lines 7-15, trans. in D. J. Wiseman, Chronicles of Chaldaean Kings (London: The Trustees of the British Museum, 1956), p. 51.)
        Copied at: http://www.8wiki.com/Babylon_Empire_Of--Independence_Won_By_Nebuchadnezzar's_Father_626_B.C 
Re: Nabopolassar's 5th year:
Cf. also http://au.geocities.com/doug_mason1940/the_neo-Babylonian_chronology.pdf</t>
  </si>
  <si>
    <t>Nabopolassar's Biblical years of reign and the 70 years of Babylonian captivity:</t>
  </si>
  <si>
    <t>Evilmerodach's years of reign; Babylonian calendar</t>
  </si>
  <si>
    <t>Neriglisar's years of reign (Script/Bab:)</t>
  </si>
  <si>
    <t>Laborosoardoch's nine months reign; Scriptural calendar</t>
  </si>
  <si>
    <t>Laborosoardoch's nine months reign; Babylonian calendar</t>
  </si>
  <si>
    <t>Nabonidus' reign [=Nebuchadnezzar's 2nd period of reign; Scriptural calendar:]</t>
  </si>
  <si>
    <t>Nabonidus' reign [=Nebuchadnezzar's 2nd period of reign; Babylonian calendar:]</t>
  </si>
  <si>
    <t>Belshazzar's reign; Scriptural calendar:</t>
  </si>
  <si>
    <t>Belshazzar's reign; Babylonian calendar:</t>
  </si>
  <si>
    <t xml:space="preserve">Adar 2 of Babylonian year 7 = Adar 2 of Scriptural year 8:
       "And Jehoichin the king of Judah went out to the king of Babylon, he and his mother[!]... [8 y/o or 18 y/o!?!!!]   And the king of Babylon took him in the eighth year of his [Nebuchadnezzar's] reign." 2 Kings 24:12 (KJV.)
       "In London’s British Museum, there is a baked clay tablet (just under 3¼ inches) inscribed in cuneiform writing (wedge-shaped characters) which records the activities of king Nebucadnezzar between the years 605-594 B.C.
       "In the entry which deals with the 7th year of the king (598-7 B.C.), mention is made that in the month of Kislimu, the king of Akkad [Nebuchadnezzar] marched his army to Hatti-land [Syria-Palestine] and encamped against the capital city of Judah. On the second day of the month Addaru [15/16 March], he captured Jerusalem and its king. He appointed a new ruler [Zedekiah—cf. 2 Kgs. 24:17] and took heavy tribute [cf. 2 Kgs. 24:13], which he sent to Babylon. This is remarkable confirmation of the biblical record."
                          (http://www.christiancourier.com/articles/244-nebuchadnezzar-archaeology)
Babylonian year 7 = Scriptural year 8:
       "This is not the first archaeological discovery relating to the fall of Jerusalem. Nebuchadnezzar, king of Babylon at the time and leader of the invading force, is well known to us. His palace has been excavated in Babylon and many of his records recovered (Wiseman 1985; Klengel-Brandt 1997: 252–54). One such record, the Babylonian Chronicle for the years 605–595 BC, describes the fall of Jerusalem to Nebuchadnezzar in 597 BC, the so-called “second deportation,” the first being in 605 BC when Daniel and his companions were taken to Babylon (Dan 1:1–5). The tablet was found in Babylon and purchased by the British Museum in the 19th century. The section pertaining to the fall of Jerusalem reads, 
                 "Year 7 [597 BC] in Kislev the king of Babylonia [Nebuchadnezzar] called out his army and marched to Hattu [the west]. He set his camp against the city of Judah and on the second Adar [March 16] he took the city and captured the king [Jehoiachin]. He appointed a king of his choosing there [Zedekiah], took heavy tribute and returned to Babylon (Millard 1997: 468). 
                   [                                     ]
                   [ Picture of the clay tablet ]
                   [                                     ]
       "Babylonian Chronicle for the year 605–595 BC. First published by Donald J. Wiseman in 1956, it records the last (21st) year of the reign of Nabopolassar and the first 11 years of his son Nebuchadnezzar. Among Nebuchadnezzar’s accomplishments was the capture of Jerusalem, dated precisely to March 16, 597 BC. The document is on display in the British Museum, London. Credit: Michael Luddeni"
                            (http://www.biblearchaeology.org/post/2008/04/Nebo-Sarsekim-Found-in-Babylonian-Tablet.aspx)
</t>
  </si>
  <si>
    <t>Cowley's ed. No. 30: "…Johanan is mentioned in a Jewish document as having been high priest in 10 B.C. Among the Elephantine papyri (see pp. 79-83 [of SDA Bible Commentary, Vol. 3]) is a letter written Nov. 25, 407 B.C. (according to the Persian calendar) and addressed to Bigvai, the Persian governor of Judea. This letter states that the writers had written three years earlier to "Johanan, the high priest, and his colleagues, the priests who are in Jerusalem" (Cowley's edition, No. 30)." (SDA Bible Commentary, Vol. 3, p. 370.)</t>
  </si>
  <si>
    <t>Legend re the 22 double dated papyri from Elephantine:          (Single dated papyri:                    )</t>
  </si>
  <si>
    <t>Zechariah's prophecy as dated in Zech. 7:1. Cf. Desire of Ages, p. 569, 571: "[Zech. 9:9 quoted] Five hundred years before the birth of Christ, the prophet Zechariah thus foretold the coming of the King to Israel… It would be needful for His church in all succeeding ages to make His death for the sins of the world a subject of deep thought and study. Every fact connected with it should be verified beyond a doubt."</t>
  </si>
  <si>
    <t>Ref.: http://treeoflife.lan.io\NTCh\AugustusDeath10CEsimplified.htm</t>
  </si>
  <si>
    <t>"Alexander died in the hundred and fourteenth olympiad"  (Flavius Josephus, Against Apion, Book 1:22)</t>
  </si>
  <si>
    <t>Year after wholesale divorce decree &amp; Artaxerxes II's 7th year of reign decree re Jerusalem</t>
  </si>
  <si>
    <t xml:space="preserve">Olympiad calendar eclipse correlation:
"The original discovery (of the cause of eclipses) was made in Greece by Thales of Miletus, who in the fourth year of the 48th Olympiad (585/4 BC) foretold the eclipse of the Sun that occurred in the reign of Alyattes, in the 170th year after the foundation of Rome (584/3 BC)" 
Probably refers to the total solar eclipse of 28 May 585 BC. 
From: Pliny, Naturalis Historia, II, 53. 
Quoted in Historical Eclipses and Earth's Rotation, by F Richard Stephenson, Cambridge University Press, 1997, page 342. 
Click here for Fred Espenak's map of this eclipse. 
[Cf. http://eclipse.gsfc.nasa.gov/SEhistory/SEpath/SE-0584May28T.html  &amp;
http://eclipse.gsfc.nasa.gov/SEhistory/SEplot/SE-0584May28T.gif ]
[Notice: The 4th year of the 48th Olympiad is 588/587 BCE which fits the July 29, 588 BCE annular solar eclipse just fine! http://eclipse.gsfc.nasa.gov/SEatlas/SEatlas-1/SEatlas-0599.GIF ]
</t>
  </si>
  <si>
    <t xml:space="preserve">Jer 25:1  The word that came to Jeremiah concerning all the people of Judah in the fourth year of Jehoiakim the son of Josiah king of Judah, that was the first year of Nebuchadrezzar king of Babylon; </t>
  </si>
  <si>
    <t xml:space="preserve">Artaxerxes' 7th year of reign:  
(NOTE: Did Nehemiah come to Jerusalem before Ezra or not, i.e. did Ezra come to Jerusalem during Artaxerxes II rather than during Artaxerxes I? Cf. SDA Bible Commentary, Vol. 3, pp. 369-37! - The evidence for this is fairly strong even though the SDA Bible Commentary editors are choosing to downplay it!!! If it does, then my comments re the forgetting about the Temple services during Nehemiah's time in consequence of the wholesale divorce decree of Ezra is being obviated, while making instead said divorce decree of Ezra a 77th year anniversary of the original Purim event. One additional piece of evidence in favor of the events of Ezra 7-10 belonging to the time of Artaxerxes II, not I, is that no mentioning of the reading of the Torah is found in the book of Ezra as it should have at the beginning of a Sabbatical year (Deut 31:10-13) [cf. the references to reading the "law" in Nehemiah chapters 8-13, i.e. which event apparently took place at the end of the 5th year of the Sabbatical cycle per Josephus' reckoning!?!] At the 7th year of Artaxerxes II there is no proximity to a Sabbatical year and thus no reading of the law is to be expected... Could it be that the Jews (as referenced by Josephus) in 44/43 BCE were off a year in their reckoning of the Sabbatical years???)
"At such time..." (prior to the 1st month, Aviv [beginning at sunset (Feb 24 or 25 or) Mar 26 (or 27,)] 457 BCE, cf. dated events below!) - The decree of Artaxerxes to rebuild Jerusalem:
Ezr 7:11  Now this is the copy of the letter that the king Artaxerxes gave unto Ezra the priest, the scribe, even a scribe of the words of the commandments of the LORD, and of his statutes to Israel. 
Ezr 7:12  Artaxerxes, king of kings, unto Ezra the priest, a scribe of the law of the God of heaven, perfect peace, and at such a time. 
Ezr 7:13  I make a decree, that all they of the people of Israel, and of his priests and Levites, in my realm, which are minded of their own freewill to go up to Jerusalem, go with thee. 
In the beginning of the 1st month of the 7th year of Artaxerxes (457 BCE) - Gathering the people at the river for departure from Babylon:
Ezr 8:15  And I gathered them together to the river that runneth to Ahava; and there abode we in tents three days...
12th day of the 1st month of the 7th year of Artaxerxes (457 BCE) - Departing for Jerusalem (from the river:)
Ezr 8:31  Then we departed from the river of Ahava on the twelfth day of the first month, to go unto Jerusalem: and the hand of our God was upon us, and he delivered us from the hand of the enemy, and of such as lay in wait by the way. 
In the 5th month of the 7th year of Artaxerxes (457 BCE) - Arriving at Jerusalem:
Ezr 8:32  And we came to Jerusalem, and abode there three days. 
Ezr 8:33  Now on the fourth day was the silver and the gold and the vessels weighed in the house of our God by the hand of Meremoth the son of Uriah the priest...
Ezr 7:7  And there went up some of the children of Israel, and of the priests, and the Levites, and the singers, and the porters, and the Nethinims, unto Jerusalem, in the seventh year of Artaxerxes the king. 
Ezr 7:8  And he came to Jerusalem in the fifth month, which was in the seventh year of the king.  &gt;&gt;&gt;NOTICE that this is the 7th year of king Artaxerxes, referencing an event that happened 63 years after the decree of Darius I in 521 BCE, which itself was issued 13 years after to the foundation of the temple was laid following the decree of Cyrus in (534 or) 533 BCE, i.e. some 76 year prior to Artaxerxes decree. 
Ezr 7:12  Artaxerxes, king of kings, unto Ezra the priest, a scribe of the law of the God of heaven, perfect peace, and at such a time. &gt;&gt;&gt;NOTICE the title "king of kings," a title only (besides for Messiah) used in the bible for Artaxerxes and Nebuchadnezzar (Eze 26:7 &amp; Dan 2:37.)
</t>
  </si>
  <si>
    <t>"Alyattes förde också krig mot det mediska riket, och den 28 maj år 585 f.Kr. drabbade de båda stromakternas härar ihop i ett väldigt fältslag som plötsligen avbröts av en total solförmörkelse. Häpna och förfärade slöt de stridande fred och förbund på fläcken. Ingen av dem kände nämligen till att den grekiske natruforskaren Thales i Miletos hade förklarat och förutsagt denna förmörkelse, vars ingripande i lydernas och medernas batalj förresten lär vara den första noggrant daterbara händelsen i världshistorien." (Henrikson, Alf, Antikens Historier, Bonniers, 1958, s. 34.)</t>
  </si>
  <si>
    <t>"Belshazzar was made coregent in the third year of Nabonidus' reign....:"
     "[p. 134] Inscriptions of varied type have been adduced as proof that Belshazzar was an administrator of government in Babylonia during Nabonidus' absence in Arabia… Nabonidus conquered Tema and made it his residence in the third year of his reign… Belshazzar's administrative position in Babylonia during the period when Nabonidus was interested in Tema. (SDA Bible Student's Sourcebook [i.e. SDA Bible Commentary,] Vol. 9, p.114; Source: Raymond Philip Dougerty, Nabonidus and Belshazzar (Yale Oriental Series. Researches, Vol. 15. New Haven: Yale University Press, 1929), pp. 134, 135.)"  
     "It is an established fact that Nabonidus married long enough before he became king to have a son old enough to be entrusted with the kingship in the third year (553 B. C.) of his reign. In addition to this there is evidence that Belshazzar was mature enough in the accession year (560 B. C.) of Neriglissar to perform the functions of a chief officer of the king... 
     "[p. 62] (e) Belshazzar was made coregent in the third year of Nabonidus' reign...." (SDA Bible Student's Sourcebook [i.e. SDA Bible Commentary,] Vol. 9, p.118-9; Source: Raymond Philip Dougerty, Nabonidus and Belshazzar (Yale Oriental Series. Researches, Vol. 15. New Haven: Yale University Press, 1929), pp. 38, 43, 59, 60-63, 70.)</t>
  </si>
  <si>
    <t>Dan 7:1  In the first year of Belshazzar king of Babylon Daniel had a dream and visions of his head upon his bed: then he wrote the dream, and told the sum of the matters.</t>
  </si>
  <si>
    <t>Dan 8:1  In the third year of the reign of king Belshazzar a vision appeared unto me, even unto me Daniel, after that which appeared unto me at the first.</t>
  </si>
  <si>
    <r>
      <t>The original Purim event:</t>
    </r>
    <r>
      <rPr>
        <sz val="8"/>
        <rFont val="Arial"/>
        <family val="2"/>
      </rPr>
      <t xml:space="preserve"> In the 12th month, Adar:  
Est 9:1  Now in the twelfth month, that is, the month Adar, on the thirteenth day of the same, when the king's commandment and his decree drew near to be put in execution, in the day that the enemies of the Jews hoped to have power over them, (though it was turned to the contrary, that the Jews had rule over them that hated them;) 
Re the power of Mordecai the Jew: 
Est 9:3  And all the rulers of the provinces, and the lieutenants, and the deputies, and officers of the king, helped the Jews; because the fear of Mordecai fell upon them. 
Est 9:4  For Mordecai was great in the king's house, and his fame went out throughout all the provinces: for this man Mordecai waxed greater and greater.  
Est 10:2  And all the acts of his power and of his might, and the declaration of the greatness of Mordecai, whereunto the king advanced him, are they not written in the book of the chronicles of the kings of Media and Persia? 
Est 10:3  For Mordecai the Jew was next unto king Ahasuerus, and great among the Jews, and accepted of the multitude of his brethren, seeking the wealth of his people, and speaking peace to all his seed. </t>
    </r>
  </si>
  <si>
    <t xml:space="preserve">Est 3:7  In the first month, that is, the month Nisan, in the twelfth year of king Ahasuerus, they cast Pur, that is, the lot, before Haman from day to day, and from month to month, to the twelfth month, that is, the month Adar.  
Est 3:12  Then were the king's scribes called on the thirteenth day of the first month, and there was written according to all that Haman had commanded unto the king's lieutenants, and to the governors that were over every province, and to the rulers of every people of every province according to the writing thereof, and to every people after their language; in the name of king Ahasuerus was it written, and sealed with the king's ring. 
Est 3:13  And the letters were sent by posts into all the king's provinces, to destroy, to kill, and to cause to perish, all Jews, both young and old, little children and women, in one day, even upon the thirteenth day of the twelfth month, which is the month Adar, and to take the spoil of them for a prey.  
Est 8:9  Then were the king's scribes called at that time in the third month, that is, the month Sivan, on the three and twentieth day thereof; and it was written according to all that Mordecai commanded unto the Jews, and to the lieutenants, and the deputies and rulers of the provinces which are from India unto Ethiopia, an hundred twenty and seven provinces, unto every province according to the writing thereof, and unto every people after their language, and to the Jews according to their writing, and according to their language.  
Est 8:12  Upon one day in all the provinces of king Ahasuerus, namely, upon the thirteenth day of the twelfth month, which is the month Adar. 
Est 8:13  The copy of the writing for a commandment to be given in every province was published unto all people, and that the Jews should be ready against that day to avenge themselves on their enemies. </t>
  </si>
  <si>
    <t>7/22+ &amp; Payni</t>
  </si>
  <si>
    <t>7/22+ &amp; Epiphi</t>
  </si>
  <si>
    <t>Payni ==&gt; 7/21</t>
  </si>
  <si>
    <t>Epiphi ==&gt; 7/21</t>
  </si>
  <si>
    <t>"Kraeling 4. Tishri 25 = Epiphi 25, year 31 of Artaxerxes 1 (434 BC.)
     "Epiphi 25 in Artaxerxes' 31st Egyptian year was Oct. 30/31 (sr-sr), 434 BC, and Tishri 25 either
Oct. 29/30 (ss-ss) or Oct. 30/31 (ss-ss). The conjunction had taken place Oct. 4.37 (8:52 AM.), and the
translation period amounted therefore to 1.38 days (33 hours, 7 minutes) if Tishri 1 was Oct. 5/6 (ss-ss), or
to 2.38 days (57 hours, 7 minutes) if Tishri 1. was Oct. 6/7 (ss-ss)."
                                         (Siegfried H. Horn, Ph.D. and Lynn H. Wood, Ph.D., The Chronology of Ezra 7, p. 39)</t>
  </si>
  <si>
    <t>Dates covering Thoth 1 through Tishri 21; the beginning of the Egyptian year and until the beginning of the Biblical/Jewish year.</t>
  </si>
  <si>
    <t>Ditto, but with beginning of month in different Julian/Gregorian calendar months than above.</t>
  </si>
  <si>
    <t>Dates covering Tishri 22 through Thoth 1; the beginning of the biblical year until the beginning of the Egyptian year.</t>
  </si>
  <si>
    <t>(For detailed comments cf. my file "THE CHRONOLOGY OF EZRA 7 - with GS comments.doc.")</t>
  </si>
  <si>
    <r>
      <t xml:space="preserve">The Egyptian year
</t>
    </r>
    <r>
      <rPr>
        <sz val="10"/>
        <rFont val="Arial"/>
        <family val="2"/>
      </rPr>
      <t xml:space="preserve">and months beginning (sr-sr) on:
</t>
    </r>
    <r>
      <rPr>
        <sz val="8"/>
        <rFont val="Arial"/>
        <family val="2"/>
      </rPr>
      <t>(For detailed comments cf. my file "THE CHRONOLOGY OF EZRA 7 - with GS comments.doc.")</t>
    </r>
  </si>
  <si>
    <t>"Kraeling 6. Pharmuthi 8 = Tammuz 8, year 3 of Darius 11 (420 BC.)
     "There is no need to repeat here what has been said concerning this papyrus on pp. 82-86, where it
was shown that the dates of this document can be made to agree with each other only if year 3 means the
3rd reigning year of Darius II according to a fall-to-fall Jewish calendar.
     "In the 3d reigning year of Darius II according to Jewish reckoning (but already in the 4th year
according to Egyptian reckoning) Pharmuthi 8 was July 11/12 (sr-sr), 420 BC. Taimmiz was therefore
either July 10/11 (ss-ss) or July 11/12 (ss-ss). The conjunction had occurred July 2.77 (6:28 P.m.), and the
translation period amounted to 0.98 of a day (23 hours, 31 minutes) if Tammuz 1 was July 3/4 (ss-ss), or to
1.98 days (47 hours, 31 minutes) if Tammuz 1 was July 4/5 (ss-ss)."
"AP 20. Elul = Payni, year 4 of Darius 11 (420 BC.)
     "Although only the first two letters of the word Payni are preserved in the papyrus, this
reconstruction is certainly correct; a reconstruction to the alternative month Plia[ophi] is impossible,
because Elul and Phaophi lay months apart during the whole 5th century BC.
     "Payni 1 in the 4th reigning year of Darius II according to the Egyptian reckoning fell on Sept. 2/3
(sr-sr), 420 BC. The nearest conjunction to this date occurred Aug. 31.12 (2:52 Am.), and the Ist of Elul
could probably have been counted Sept. 1/2 (ss-ss) with a translation period of 1.63 days (39 hours, 7
minutes), so that September 2 could have been called “first day of the month” if this meaning can be given
to the Hebrew word. However, the traditional translation of “in the month” also makes sense, since the two
months are almost synchronous, and this document, the settlement of a claim, could have been written on
almost any day of Elul to synchronize with Payni."
                                         (Siegfried H. Horn, Ph.D. and Lynn H. Wood, Ph.D., The Chronology of Ezra 7, p. 39)
"Kraeling 7. Tishri = Epiphi, year 4 of Darius II (420 BC.)
     "This papyrus was written in the month following the one recorded in AP 20. Epiphi 1 was Oct. 2/3
(sr-sr), 420 BC, and the 1st of Tishri was probably Sept. 30/Oct. 1 (ss-ss), since the conjunction had taken
place Sept. 29.83 (7:55 P.m.), which would allow a translation period of .92 of a day (22 hours, 4 minutes).
But Tishri 1 could also have been Oct. 1/2 (ss-ss), with a translation period of 1.92 days (46 hours, 4
minutes), so that once more an Egyptian month began at approximately the same time as a Jewish month,
and Epiphi 1 could have been called “the first of Tishri, allowing such a translation for M0.
     "Since this papyrus was written in Tishri after the beginning of a new Jewish civil year, and before
the close of the Egyptian civil year, the reigning year 4 of Darius was the same according to each one of the
three systems in use, as can be seen from Figure 4, on p. 84."
                                         (Siegfried H. Horn, Ph.D. and Lynn H. Wood, Ph.D., The Chronology of Ezra 7, p. 40)</t>
  </si>
  <si>
    <t>"AP 15. [Tishri 25] = Epiphi 6, year [30 [or 16; GS edit]] of [Artaxerx]es I (435 BC)
     "The first line, containing the date, is badly damaged. Epiphi 6 is preserved, but although the
reading “Tishri 25” fits the poor remnants of some visible letters, it is far from certain that the
reconstruction proposed here presents the correct or only possible reading. Nothing remains of the year
number, and only the last letter remains of the king's name, which must have been Artaxerxes 1, as the
contents of the document show. [34] Although no weight can be placed on the results obtained from any
computation about this papyrus, they are nevertheless presented here for the sake of completeness.
     "A near agreement between Tishri 25 and Epiphi 6 can be obtained only in the years 449 and 435
BC. For the year 449 a check is provided now by Kraeling 2, which is unfortuntely also a broken papyrus.
To make both papyri fit, Pharmuthi 3 in Kraeling 2 would have to be changed to Pharmuthi 2, and Tishri 25
in AP 15 to Tishri 24. [35] Since the computations for the year 435 BC. require no such changes, they are
presented here.
     "Epiphi 6 in 435 BC was Oct. 11/12 (sr-sr), and Tishri 25 consequently Oct. 10/11 (ss-ss) or Oct.
11/12 (ss-ss). The conjunction of the moon had taken place Sept. 15.44 (10:33 A.1f), so that the translation
period amounted to 1.31 days (31 hours, 26 minutes) if Tishri 1 was Sept. 16/17 (ss-ss), but 2.31 days (55
hours, 26 minutes) if Tishri 1 was Sept. 17/18 (ss-ss)."
                                         (Siegfried H. Horn, Ph.D. and Lynn H. Wood, Ph.D., The Chronology of Ezra 7, p. 39)</t>
  </si>
  <si>
    <t>"AP 5. Elul 18 = Pachons 28, year 15 of Xerxes (471 BC.)
     "The 15th year of Xerxes is the year 277 of the Nabonassar era of Ptolemy's Canon beginning Dec. 19, 472 BC, and lasting through Dec. 18, 471 BC. Pachons 28 fell on Sept. 12/13 (sr-sr), 471 BC. Since the Jewish day began at sunset, as has already been explained, Elul 18 would not coincide exactly with Pachons 28, but would overlap parts of two Egyptian days. Therefore, as Figure 7 shows, there are two possibilities: (1) Sept. 11/12 (ss-ss) if the agreement was drawn up during the hours of the day, or (2) Sept. 12/13 (ss-ss) if it was written after sunset of Sept. 12. This would then result in two possible dates for Elul 1 (see Fig. 8), either (1) Aug. 25/26 (ss-ss) if the document was written during the hours of the day, or (2) Aug. 26/27 (ss-ss) if it was written after sunset.
     "Since the preceding conjunction of the moon took place Aug. 24.78 (= Aug. 24 at 6:43 P.M. Elephantine civil time, counted from midnight), the translation period amounted to 0.97 of a day (23 hours, 17 minutes) if Aug. 25/26 (ss-ss) was Elul 1, or 1.97 days (47 hours, 17 minutes) if Aug. 26/27 (ss-ss) was Elul 1. Not until all the various papyri have been discussed can we reach reasonable conclusions. Hence we have to defer making a decision as to which of the two dates mentioned was Elul. 18."
                                         (Siegfried H. Horn, Ph.D. and Lynn H. Wood, Ph.D., The Chronology of Ezra 7, p. 35)
"Kraeling 14. Iyyar [8] - Tybi 20
     "In this badly broken marriage document the name and reigning-year number of the king are
missing. Only five strokes of the day number of lyyar are preserved. The preceding gap seems to allow a
restoration to the number 8, the only possible date which agrees with Tybi 20 (well preserved) during the
whole 5th century BC. A careful analysis of all years during the 5th century-the period in which these
papyri were written-leads to the conclusion that lyyar 8 agrees with Tybi 20 only five times, once during
the reign of Darius 1, in 496 BC; twice under Xerxes, in 482 and 471 BC. And twice during the reign of
Artaxerxes I, in the years 457 and 446 BC. It seems unnecessary to present the calendrical evidence for
each one of these dates, since the fragmentary state of this document and the absence of a royal name do
not permit a final conclusion for any of the five possible dates."
                                         (Siegfried H. Horn, Ph.D. and Lynn H. Wood, Ph.D., The Chronology of Ezra 7, p. 37)</t>
  </si>
  <si>
    <t>"Kraeling 9. Marcheshvan 24 = Mesore 29, year 1 of Artaxerxes II (404 BC)
     "There are no contemporary tablets of the last six years of Darius 11, or of the accession year of
Artaxerxes 11. Therefore we have heretofore depended on Ptolemy's Canon and the Saros Tablet for fixing
the first year of Artaxerxes II. [38] The dates thus reached are now verified and corroborated by this new
double-dated papyrus and the next one.
     "The first reigning year of Artaxerxes II according to Ptolemy's Canon was the 344th year of the
Nabonassar era, beginning with Thoth 1 on Dec. 2, 405 BC. Mesore 29 fell therefore on Nov. 25/26 (sr-sr),
404 BC, and Marcheslivan 24 was consequently either Nov. 24/25 (ss-ss) or Nov. 25/26 (ss-ss). The
conjunction occurred Nov. 1.43 (10:19 A.M.) and the translation period was therefore .32 of a day (7 hours,
40 minutes) if Marcheslivan 1 was Nov. 1/2 (ss-ss), or 1.32 days (31 hours, 40 minutes) if Marcheslivan 1
was Nov. 2/3 (ss-ss)."
                                         (Siegfried H. Horn, Ph.D. and Lynn H. Wood, Ph.D., The Chronology of Ezra 7, p. 41)</t>
  </si>
  <si>
    <t>"AP 25. Kislev 3, year 8 = Thoth 12, year 9 of Darius II (416 BC.)
     "This papyrus and the following are exceptionally important for the fact that they record the
reigning year of Darius according to both Jewish and Egyptian reckonings. This was not done in all cases
where the years actually differ. [36]
     "Thoth 12 in the 9th Egyptian year of Darius 11 was Dec. 16/17 (sr-sr), 416 BC, and therefore
Kislev 3 in either the 8th Jewish or the 8th Persian year was Dec. 15/16 (ss-ss) or Dec. 16/17 (ss-ss). The
conjunction of the moon took place Dec. 12.98 (11:31 P.M.), which time allows a translation period of 0.77
of a day (18 hours, 28 minutes) if Kislev 1 was Dec. 13/14 (ss-ss), or of 1.77 days (42 hours, 28 minutes) if
Kislev 1 was Dec. 14/15 (ss-ss)."
                                         (Siegfried H. Horn, Ph.D. and Lynn H. Wood, Ph.D., The Chronology of Ezra 7, p. 40)</t>
  </si>
  <si>
    <t>"Kraeling 10. Adar 20 = Choiak 8, year 3 of Artaxerxes 11 (402 BC)
     "Choiak 8 of the 3d reigning year of Artaxerxes 11 according to Egyptian reckoning fell on March
9/10 (sr-sr), 402 BC. Adar 20 was then either March 8/9 (ss-ss) or March 9/10 (ss-ss), and Adar 1 either
Feb. 17/18 (ss-ss) with a translation period of .90 of a day (21 hours, 36 minutes) or Feb. 18/19 (ss-ss) with
a translation period of 1.90 days (45 hours, 36 minutes), since the conjunction had taken place Feb. 16.85
(8:24 P.M.)."
                                         (Siegfried H. Horn, Ph.D. and Lynn H. Wood, Ph.D., The Chronology of Ezra 7, p. 41)</t>
  </si>
  <si>
    <t>"AP 28. Shebat 24, year 13 = Athyr 9, year 14 of Darius II (410 BC.)
     "Athyr 9 fell on Feb. 10/11 (sr-sr), 410 BC, in the 14th Egyptian reigning year of Darius II, which
makes Shebat 24 either Feb. 9/10 (ss-ss) or Feb. 10/ 11 (ss-ss). The conjunction took place Jan. 17.13 (3:07
AM.), and the translation period amounted to 0.62 of a day (14 hours, 52 minutes) if the Ist of Shebat was
Jan. 17/18 (ss-ss), or to 1.62 days (38 hours, 52 minutes) if Shebat 1 was Jan. 18/19 (ss-ss).
     "The two papyri last mentioned, AP 25 and AP 28, show clearly that the scribes who wrote these
documents employed different systems of reckoning the reigning years of their Persian overlords, one
according to the Egyptian and the other according to the Jewish system. They were not always consistent
enough to mention both years, when a difference existed, as in AP 10 which mentions the same Jewish and
Egyptian months as AP 25, as has already been discussed. [37]"
                                         (Siegfried H. Horn, Ph.D. and Lynn H. Wood, Ph.D., The Chronology of Ezra 7, p. 40)</t>
  </si>
  <si>
    <t>"AP 15. [Tishri 25] = Epiphi 6, year [30] of [Artaxerx]es I (435 BC)
     "The first line, containing the date, is badly damaged. Epiphi 6 is preserved, but although the
reading “Tishri 25” fits the poor remnants of some visible letters, it is far from certain that the
reconstruction proposed here presents the correct or only possible reading. Nothing remains of the year
number, and only the last letter remains of the king's name, which must have been Artaxerxes 1, as the
contents of the document show. [34] Although no weight can be placed on the results obtained from any
computation about this papyrus, they are nevertheless presented here for the sake of completeness.
     "A near agreement between Tishri 25 and Epiphi 6 can be obtained only in the years 449 and 435
BC. For the year 449 a check is provided now by Kraeling 2, which is unfortuntely also a broken papyrus.
To make both papyri fit, Pharmuthi 3 in Kraeling 2 would have to be changed to Pharmuthi 2, and Tishri 25
in AP 15 to Tishri 24. [35] Since the computations for the year 435 BC. require no such changes, they are
presented here.
     "Epiphi 6 in 435 BC was Oct. 11/12 (sr-sr), and Tishri 25 consequently Oct. 10/11 (ss-ss) or Oct.
11/12 (ss-ss). The conjunction of the moon had taken place Sept. 15.44 (10:33 A.1f), so that the translation
period amounted to 1.31 days (31 hours, 26 minutes) if Tishri 1 was Sept. 16/17 (ss-ss), but 2.31 days (55
hours, 26 minutes) if Tishri 1 was Sept. 17/18 (ss-ss)."
                                         (Siegfried H. Horn, Ph.D. and Lynn H. Wood, Ph.D., The Chronology of Ezra 7, p. 39)</t>
  </si>
  <si>
    <t>"Kraeling 8. Tishri 6 = Payni 22, year 8 of Darius II (416 BC.)
     "Inasmuch as the Egyptian month Payni synchronized with the month Elul in the 4th Egyptian year
of Darius (AP 20), it is impossible for the same month to coincide with Tishri four years later. However,
harmony can be achieved between Tishri 6 and Epiphi 22 in the 8th reigning year of Darius 11. Hence it
can be assumed that the scribe made a mistake in writing Payni instead of the next month Epiphi.
     "Epiphi 22 fell on Oct. 22/23 (sr-sr), 416 B.c., and Tishri 6 consequently on either Oct. 21/22 (ssss)
or Oct. 22/23 (ss-ss). The conjunction had taken place Oct. 14.71 (5:02 P.m.), so that the translation
period had a length of 2.04 days (48 hours, 57 minutes) if the 1st of Tishri was Oct. 16/17 (ss-ss). That
Tishri 1 could have been Oct. 17/18 (ss-ss) is almost impossible, since the translation period in that case
would have amounted to 3.04 days (72 hours, 57 minutes).
     "Another possibility would be to assume a mistake in the Jewish rather than the Egyptian month
name, that is, to read Elul instead of Tishri. In that case Payni 22 would stand, which was Sept. 22/23 (srsr),
416 BC, and Elul 6 would be either Sept. 21/22 (ss-ss) or Sept. 22/23 (ss-ss). The conjunction took
place Sept. 15.23 (5:31 A.m.), allowing a translation period of 1.52 days (36 hours, 28 minutes) if Elul 1
was Sept. 16/17 (ss-ss), or of 2.52 days (60 hours, 28 minutes) if Elul 1 was Sept. 17/18 (ss-ss).
     "However, it is very unlikely that the scribe made the mistake of writing Tishri instead of Elul,
since Tishri follows Elul, and it is very unusual to fall into the mistake of confusing a future month with the
current one. It is, however, a common mistake to write the name of a past month instead of the new one.
This would have happened here if the scribe mistakenly continued to write Payni although he was already
living in Epiphi, the next month."
                                         (Siegfried H. Horn, Ph.D. and Lynn H. Wood, Ph.D., The Chronology of Ezra 7, p. 40)</t>
  </si>
  <si>
    <t>"AP 14. Ab 14 = Pachons 19, year 25 of Artaxerxes I (440 BC.)
     "Pachons 19 in the 25th Egyptian year of Artaxerxes was Aug. 26/27 (sr-sr), 440 BC, and Ab 14
either Aug. 25/26 (ss-ss) or Aug. 26/27 (ss-ss). The conjunction of the moon occurred Aug. 12.81 (7:26
P.m.). If Ab 1 was August 12/13 (ss-ss), it would have begun even .06 of a day (1 hour, 26 minutes) before
the actual conjunction took place, which is unthinkable. If Ab 1 was Aug. 13/14 (ss-ss), the translation
period would have been of a more reasonable length, .94 of a day (22 hours, 33 minutes)."
                                         (Siegfried H. Horn, Ph.D. and Lynn H. Wood, Ph.D., The Chronology of Ezra 7, p. 38)</t>
  </si>
  <si>
    <t>"Kraeling 3. Elul 7 = Payni 9, year 28 of Artaxerxes I (437 BC.)
     "Payni 9 in Artaxerxes' 28th Egyptian year was Sept. 14/15 (sr-sr), 437 BC, and Elul 7
consequently either Sept. 13/14 (ss-ss) or Sept. 14/15 (ss-ss). Since the conjunction occurred Sept. 7.55
(L12 P.m.), the translation period would have been only 0.20 of a day (4 hours, 48 minutes) if Elul 1 was
Sept. 7/8 (ss-ss), but the more reasonable length of 1.20 days (28 hours, 48 minutes) if Elul was Sept. 8/9
(ss-ss)."
                                         (Siegfried H. Horn, Ph.D. and Lynn H. Wood, Ph.D., The Chronology of Ezra 7, p. 38)</t>
  </si>
  <si>
    <t>"Kraeling 5. Sivan 20 = Phamenoth 7, year 38 of Artaxerxes 1 (427 BC)
     "Phamenoth 7 in the 38th Egyptian year of Artaxerxes was June 12/13 (sr-sr), 427 BC. Since Sivan
20 was therefore either June 11/12 (ss-ss) or June 12/13 (ss-ss), and the conjunction of the moon had taken
place May 22.21 (5:02 A.M.), the translation period amounted to 1.54 days (36 hours, 57 minutes) if Sivan
1 was May 23/24 (ss-ss), or 2.54 days (60 hours, 57 minutes) if Sivan 1 was May 24/25 (ss-ss)."
                                         (Siegfried H. Horn, Ph.D. and Lynn H. Wood, Ph.D., The Chronology of Ezra 7, p. 39)</t>
  </si>
  <si>
    <t>"AP 13. Kislev 2 = Mesore 11 (?), year 19 of Artaxerxes I (446 BC.)
     "The reproduction of the papyrus “ shows only two visible strokes of the day number for Kislev,
and no room for the third stroke that Cowley considers “probable.” “ Since Kislev 3 would give extremely
low translation periods, Kislev 2-also read thus by Hontheim and allowed by Gutesmann as possible [27] -
is most probably the correct Jewish date.
     "There are only faint traces of the figure that goes with the Egyptian month Mesore. Cowley, who
had the original before him, read 11, [29] but from the published facsimile one could also read 10, [28] in
which case the translation period for Kislev 2 would be reasonable, as the following will show.
     "Mesore 11 was Nov. 18/19 (sr-sr), 446 BC, and Kislev 2 was consequently Nov. 17/18 (ss-ss) or
Nov. 18/19 (ss-ss). Since the conjunction took place Nov. 16.25 (6:00 AM.), the translation period was 0.50
of a day (12 hours) if Kislev 1 was Nov. 16/17 (ss-ss), or 1.50 days (36 hours) if Kislev 1 was Nov. 17/18
(ss-ss).
     "This papyrus is important, since it shows that the Jews had not inserted a second Elul during that
year. Parker and Dubberstein have in their tables an unattested second Ululu in the Babylonian calendar for
the year 446/5 BC. [30] However, since no complete regularity existed in the insertion of second Ululus in
the Babylonian calendar before the 4th century, we are not sure that there was a second Ululu in the
Babylonian calendar in that year. This uncertainty with regard to unattested intercalary months is
demonstrated by two recently published tablets from Ur, [31] which show that a second Ululu was inserted
in the BabyIonian calendar in the year 409 BC. instead of 408 and another one in 621 BC instead of 622 as
Parker and Dubberstein's tables have it. [32]
     "If it could be shown that the Babylonians had a second Ululu in 446/5 BC, we would have a proof
that the Jews did not intercalate by the use of a second Elul, but only by employing a second Adar. As the
matter stands now, it can only be stated that no proof can be given that the Jews ever used a second Elul,
but to prove that they never did so is not yet possible."
                                         (Siegfried H. Horn, Ph.D. and Lynn H. Wood, Ph.D., The Chronology of Ezra 7, p. 38)</t>
  </si>
  <si>
    <t>Nabonassar year reckoning</t>
  </si>
  <si>
    <t>"Cairo Sandstone Stele. Sivan = Mechir, year 7 of Artaxerxes 1 (458 BC.)
     "Because of the wide range of this date [21] and its ambiguity, this stele does not settle the problem
raised by AP 8. If the 7th year of Artaxerxes is recorded here according to the Egyptian system of
reckoning, as is most likely the case, it is the 290th year of the Nabonasser era, beginning Dec. 16, 459, and
ending Dec. 15, 458 BC. The month Mechir of the 7th year of Artaxerxes I as reckoned in the Egyptian
calendar extended from May 15 through June 13, 458 BC. The month Sivan according to the Babylonian
calendar extended from June 6 through July 5, 458 BC, [22] or according to the hypothetical reconstruction
of the Elephantine calendar based for those years on AP 8 (in which the months of the Jewish calendar
preceded those of the Babylonian calendar by one lunar month), from May 8 through June 5, 458 BC.
     "If the Hebrew word of the inscription is to be read “in the month,” it can fit both schemes, since
Sivan 1-8 of the Babylonian calendar overlapped with the last 8 days of the Egyptian month Mechir, and
Sivan 8-29 according to the hypothetical Jewish calendar based on AP 8 overlapped with the first 22 days
of Mechir also. If, however, it means “on the first day of the lunar month,” [23] only a calendar in which
the months coincided with the Babylonian months can be meant, since the first day of Sivan of the
supposed Jewish calendar did not fall in Mechir."
                                         (Siegfried H. Horn, Ph.D. and Lynn H. Wood, Ph.D., The Chronology of Ezra 7, p. 37)</t>
  </si>
  <si>
    <t>"Kraeling 14. Iyyar [8] - Tybi 20
     "In this badly broken marriage document the name and reigning-year number of the king are
missing. Only five strokes of the day number of lyyar are preserved. The preceding gap seems to allow a
restoration to the number 8, the only possible date which agrees with Tybi 20 (well preserved) during the
whole 5th century BC. A careful analysis of all years during the 5th century-the period in which these
papyri were written-leads to the conclusion that lyyar 8 agrees with Tybi 20 only five times, once during
the reign of Darius 1, in 496 BC; twice under Xerxes, in 482 and 471 BC. And twice during the reign of
Artaxerxes I, in the years 457 and 446 BC. It seems unnecessary to present the calendrical evidence for
each one of these dates, since the fragmentary state of this document and the absence of a royal name do
not permit a final conclusion for any of the five possible dates."
                                         (Siegfried H. Horn, Ph.D. and Lynn H. Wood, Ph.D., The Chronology of Ezra 7, p. 37)</t>
  </si>
  <si>
    <t>"Kraeling 1. Phamenoth 25 = Sivan 20, year 14 of Artaxerxes 1 (451 BC.)
     "Although the scribe used an unusual sequence in this papyrus, giving the Egyptian month first-a
method followed only once more, in Kraeling 6-the year number was, as in most cases, the Egyptian
reigning year of Artaxerxes 1, because no harmony between the dates could be achieved if year 14 was
meant to be counted according to the Jewish reckoning. The reversed sequence must therefore be ascribed
to a scribal slip.     
     "Phamenoth 25 in Artaxerxes 1's 14th Egyptian reigning year was July 6/7 (sr-sr), 451 BC. Sivan
was consequently either July 5/6 (ss-ss) or July 6/7 (ss-ss). The conjunction of the moon took place June
16.59 (2:09 P.m.), giving a translation period of 0.16 of a day (3 hours, 50 minutes) if Sivan 1 was June
16/17 (ss-ss), or 1.16 days (27 hours, 50 minutes) if Sivan 1 was June 17/18 (ss-ss), 451 BC."
                                         (Siegfried H. Horn, Ph.D. and Lynn H. Wood, Ph.D., The Chronology of Ezra 7, p. 37)</t>
  </si>
  <si>
    <t>"Kraeling 2. [Tammuz] 18 = Pharmuthi [2], year 16 of Artaxerxes 1 (449 BC.)
     "The Jewish month name and the Egyptian day number are broken away in the papyrus. They are
restored here on the basis of calendrical computations, since Tammuz is the only Jewish month which has
an 18th day that will synchronize with any day of the month Pharmuthi in the 16th Egyptian reigning year
of Artaxerxes 1. The day number 3 for Pharmuthi is restored because it gives the best translation periods. In
view of some of the low translation periods of the previous papyri, Pharmuthi 2 as the correct Egyptian date
cannot be ruled out entirely as impossible. The following statistics will show the different possibilities.
     "Pharmuthi 2 in the 16th Egyptian reigning year was July 12/13 (sr-sr), 449 BC; Pharmuthi 3 was
July 13/14 (sr-sr). Tammuz 18 would have been one of the three possible dates, July 11/12, 12/13, or 13/14
(ss-ss). The conjunction of the moon took place June 23.92 (10:04 P.m.), and the translation period would
have been .83 of a day (19 hours, 55 minutes) if Tammuz 1 was June 24/25, 1.83 days (43 hours, 55
minutes) if Tammuz 1 was June 25/26, and 2.83 days (67 hours, 55 minutes) if Tammuz 1 was June 26/27."
                                         (Siegfried H. Horn, Ph.D. and Lynn H. Wood, Ph.D., The Chronology of Ezra 7, p. 37-8)</t>
  </si>
  <si>
    <t>"AP 8. Kislev 21 Mesore 1, year 6 of Artaxerxes I
     The papyrus is well preserved and creates no reading problems. However, the dates as given can
be made to agree by no known methods, so that a scribal error must be involved. If the scribe mistakenly
wrote Mesore 1 instead of a correct Mesore 21 the dates agree astronomically, though not with the
Babylonian calendar. They are also in harmony if the months and day numbers are assumed to be correct,
with the year 6 an error for year 5. But again no agreement would exist with the Babylonian calendar. The
two possible results would be the following:
     "1. Kislev 21 = Mesore 1, year 5 (?) of Artaxerxes 1 (1460 BC). Mesore 1 in the year 5 of
Artaxerxes I's Egyptian reigning year (288th year of the Nabonassar era) fell on Nov. 11/12 (sr-sr), 460 BC
Kislev 21 would then have been either Nov. 10/11 (ss-ss) or Nov. 11/12 (ss-ss), and Kislev 1 either Oct.
21/22 (ss-ss) or Oct. 22/23 (ss-ss). Since the conjunction of the moon took place Oct. 21.09 (2:09 AM.), the
translation period would have amounted to .66 of a day (15 hours, 50 minutes) in the first case, and 1.66
days (39 hours, 50 minutes) in the second. However, it should be noticed that Kislev 1 was one lunar month
later according to the Babylonian calendar.
     "2. Kislev 21 = Mesore 21 (?), year 6 of Artaxerxes 1 (459 BC). Mesore 21 in the 6th Egyptian year
of Artaxerxes 1 fell on Dec. 1/2 (sr-sr), 459 BC Kislev 21 was therefore either Nov. 30/Dec. 1 (ss-ss) or
Dec. 1/2 (ss-ss), 459 BC, and Kislev 1 either Nov. 10/11 or Nov. 11/12 (ss-ss). The conjunction took place
Nov. 9.14 (3:21 AM.), and the translation period would have been 1.61 days (38 hours, 38 minutes) or 2.61
days (62 hours, 38 minutes). Again if the results were correct, Kislev would have been a whole month
earlier than according to the Babylonian calendar.
     "If the date line of the papyrus needed no emendation to achieve an agreement with astronomical
facts, we should have the proof here that the Jews of Elephantine had failed to observe a second Adar in
harmony with the Babylonian year in 462 BC, [20] and had not inserted it during the years 461 and 460. In
that case they were one lunar month behind the Babylonian calendar. Unfortunately, these results are
gained through conjectural corrections of the date line of AP 8, which make them rather doubtful. If
another mistake is involved, different from those two conjectures, the results may be different.
"AP 9. Year 6 of Artaxerxes I
     "The document is related to AP 8 and may have borne the same date, perhaps without a scribal
error. The date line, however, is so badly preserved that no certain conclusions can be reached."
                                         (Siegfried H. Horn, Ph.D. and Lynn H. Wood, Ph.D., The Chronology of Ezra 7, p. 36-7)</t>
  </si>
  <si>
    <t>"AP 6. Kislev 18 = Thoth [17], year 21, the beginning of the reign of Artaxerxes 1 (464 BC.)
     "The Egyptian day number is broken. Cowley suggested restoring it to 7 or to 14; Gutesmann and Hontheim restored it to 17. [19] No other restorations are paleo-graphically possible. A 3/4-inch break in the papyrus obliterates part of the number, leaving four vertical strokes. In this break the last two characters of the word “day” have to be supplied, since only the Hebrew letter ‘ is extant. The remaining gap is then about half an inch. It can be filled with three strokes, making the number 7. This actually gives paleographically the best picture as the accompanying reproduction (Plate 1-A) shows. The restoration of a “ten” in the gap does not fill it well (Plate 1-B) and the figure 14 can therefore be disregarded. The insertion of the figure for 10 followed by 3 strokes, making the figure 17 (Plate I-C) is the only day number that can be made to agree astronomically with Kislev 18, but it must be admitted that the figure looks rather
crowded, as Plate I-C shows.
     "This papyrus is important, since it seems to equate the 21st year of one king with the accession to the throne of a king Artaxerxes. Since only Artaxerxes 1 succeeded to the throne in the 21st year of his predecessor (Xerxes), this latter king's name must be inferred.
     "In contrast to the usual method of the Jews in Elephantine, of giving only the Egyptian year if only one is mentioned, this is one of the two exceptional cases (also Kraeling 6) where only the Persian or Jewish year number is given instead.
     "The 21st year of Xerxes, which was also the accession year of Artaxerxes 1, began in the spring of 465 BC according to the Persian system of reckoning, and in the fall of the same year according to the Jewish civil year. The month Kislev, the 9th month of the Babylonian calendar, always fell toward the end of the Julian calendar year-thus from December, 465, to January, 464 BC, during the year under discussion. The Egyptian month Thoth of that period began Dec. 17, 465, and ended Jan. 15, 464 BC. That only Thoth 17 can be made to agree with Kislev 18 can be seen from the following results:
     "Thoth 7 = Dec. 23/24 (sr-sr), 465 BC.
     "Thoth 14 = Dec. 30/31 (sr-sr), 465 BC.
     "Thoth 17 = Jan. 2/3 (sr-sr), 464 BC.
     "The conjunction of the moon took place Dec. 15.04 (12:57 A.m.), 465 BC. The earliest date possible for Kislev 1 would be Dec. 15/16 (ss-ss), 465 BC, and the 18th of Kislev would then be Jan. 1/2 (ss-ss), 464 BC.
     "If Kislev 1 was Dec. 15/16 (ss-ss), 465 BC, the translation period amounted to 0.71 of a day (17 hours, 2 minutes); if Kislev 1 was Dec. 16/17 (ss-ss), the translation period would be 24 hours longer (41 hours, 2 minutes), and the document would have been written in the evening after sunset, since Kislev 18 would in that case have been Jan. 2/3 (ss-ss), 464 BC."
                                         (Siegfried H. Horn, Ph.D. and Lynn H. Wood, Ph.D., The Chronology of Ezra 7, p. 36)</t>
  </si>
  <si>
    <t xml:space="preserve"> Phaophi</t>
  </si>
  <si>
    <t>Thoth</t>
  </si>
  <si>
    <t>Athyr</t>
  </si>
  <si>
    <t>Choiak</t>
  </si>
  <si>
    <t>Tybi</t>
  </si>
  <si>
    <t>Mechir</t>
  </si>
  <si>
    <t>Phamenoth</t>
  </si>
  <si>
    <t>Pharmuthi</t>
  </si>
  <si>
    <t>Pachons</t>
  </si>
  <si>
    <t>Mesore</t>
  </si>
  <si>
    <t>Epagomenae</t>
  </si>
  <si>
    <t>Dec</t>
  </si>
  <si>
    <t>Jan</t>
  </si>
  <si>
    <t>Feb</t>
  </si>
  <si>
    <t>Mar</t>
  </si>
  <si>
    <t>Apr</t>
  </si>
  <si>
    <t>May</t>
  </si>
  <si>
    <t>July</t>
  </si>
  <si>
    <t>Aug</t>
  </si>
  <si>
    <t>Sep</t>
  </si>
  <si>
    <t>Oct</t>
  </si>
  <si>
    <t>Nov</t>
  </si>
  <si>
    <t>Nebuchadnezzar's Biblical years of reign and the 70 years of Babylonian captivity:</t>
  </si>
  <si>
    <r>
      <t xml:space="preserve">  
Nebuchadnezzar's </t>
    </r>
    <r>
      <rPr>
        <b/>
        <sz val="6"/>
        <color indexed="10"/>
        <rFont val="Arial"/>
        <family val="2"/>
      </rPr>
      <t>seven year hiatus</t>
    </r>
    <r>
      <rPr>
        <sz val="6"/>
        <rFont val="Arial"/>
        <family val="2"/>
      </rPr>
      <t>:  
Daniel 4:32:  "And they shall drive thee from men, and thy dwelling shall be with the beasts of the field: they shall make thee to eat grass as oxen, and seven times shall pass over thee…"</t>
    </r>
  </si>
  <si>
    <t>Jehoiachin's captivity years</t>
  </si>
  <si>
    <t>Beginning July 1</t>
  </si>
  <si>
    <t>Beginning Tishri 22</t>
  </si>
  <si>
    <t>Testing</t>
  </si>
  <si>
    <t>576-171 BCE = 408 years</t>
  </si>
  <si>
    <r>
      <t>538</t>
    </r>
    <r>
      <rPr>
        <sz val="6"/>
        <rFont val="Arial"/>
        <family val="2"/>
      </rPr>
      <t>-55 BCE re ?</t>
    </r>
  </si>
  <si>
    <r>
      <t>520</t>
    </r>
    <r>
      <rPr>
        <sz val="6"/>
        <rFont val="Arial"/>
        <family val="2"/>
      </rPr>
      <t>-37 BCE re Battle at Actium</t>
    </r>
  </si>
  <si>
    <r>
      <t>457</t>
    </r>
    <r>
      <rPr>
        <sz val="6"/>
        <rFont val="Arial"/>
        <family val="2"/>
      </rPr>
      <t xml:space="preserve"> BCE-27 CE re Paul?</t>
    </r>
  </si>
  <si>
    <t>Olympic years</t>
  </si>
  <si>
    <t>Events</t>
  </si>
  <si>
    <t>Temple building projects</t>
  </si>
  <si>
    <t>Daniels'</t>
  </si>
  <si>
    <r>
      <t>#</t>
    </r>
    <r>
      <rPr>
        <i/>
        <sz val="8"/>
        <rFont val="Arial"/>
        <family val="2"/>
      </rPr>
      <t>#</t>
    </r>
  </si>
  <si>
    <t>Herod's 2nd temple project</t>
  </si>
  <si>
    <t>"sevens"</t>
  </si>
  <si>
    <t>Daniel's prophesy given - per Josephus - (accession year)</t>
  </si>
  <si>
    <t>accession</t>
  </si>
  <si>
    <t>1st year of Josephus' 408 year reference to Daniel's prophesy</t>
  </si>
  <si>
    <t>? Daniel's prophesy given - per Josephus - (accession year)</t>
  </si>
  <si>
    <t>? accession</t>
  </si>
  <si>
    <t>? 1st year of Josephus' 408 year reference to Daniel's prophesy</t>
  </si>
  <si>
    <t>……………………………………………………………………………………………………………………………………………………………………………………………………………………………………………………………………..</t>
  </si>
  <si>
    <t>Accession year of 490 - re Augustus' birth</t>
  </si>
  <si>
    <t>…</t>
  </si>
  <si>
    <t>1st year of 483 reaches to 55 BC (Aristobulus' 17th year; Caesar Julius reigned in Rome)</t>
  </si>
  <si>
    <t>Cf. SDA Sabbath School Quarterly 2004:4:11:Dec 8</t>
  </si>
  <si>
    <t>1st year of 483 reaches to 37 BC (and the war at Actium)</t>
  </si>
  <si>
    <t>1st year of 483 reaches to 27 AD (and what?)</t>
  </si>
  <si>
    <t>Kingdom of Seleucidse</t>
  </si>
  <si>
    <t>year of reign</t>
  </si>
  <si>
    <t>King Antiocus takes Jerusalem (Josephus, Flavius, Antiquities of the Jews - Book XII:5:3)</t>
  </si>
  <si>
    <t>Jerusalem Temple</t>
  </si>
  <si>
    <t>year of desolation</t>
  </si>
  <si>
    <t>Julian days</t>
  </si>
  <si>
    <t>King Antiocus desolates the temple on Kislev 25 [Dec 1 (or 2,) or 31]</t>
  </si>
  <si>
    <t>30, (29,) or 0</t>
  </si>
  <si>
    <t>The temple re-dedicated on Kislev 25 [Nov 17 or Dec 16]</t>
  </si>
  <si>
    <t>326 or 349</t>
  </si>
  <si>
    <t xml:space="preserve">How does this fit the Daniel's prophecy as suggested by Josephus? </t>
  </si>
  <si>
    <t>Totaling:</t>
  </si>
  <si>
    <t>days minimum</t>
  </si>
  <si>
    <t>Cf. Daniel 8:11-14; 11:31; 12:11-12!</t>
  </si>
  <si>
    <t>days maximum</t>
  </si>
  <si>
    <t>Counting to the beginning of Tishri 1 [August 25 or September 23 or 24:]</t>
  </si>
  <si>
    <t>or</t>
  </si>
  <si>
    <t>Or counting…</t>
  </si>
  <si>
    <r>
      <t>1250 days:</t>
    </r>
    <r>
      <rPr>
        <sz val="7"/>
        <color indexed="10"/>
        <rFont val="Arial"/>
        <family val="2"/>
      </rPr>
      <t xml:space="preserve"> </t>
    </r>
    <r>
      <rPr>
        <sz val="7"/>
        <rFont val="Arial"/>
        <family val="2"/>
      </rPr>
      <t>[</t>
    </r>
    <r>
      <rPr>
        <b/>
        <sz val="7"/>
        <rFont val="Arial"/>
        <family val="2"/>
      </rPr>
      <t xml:space="preserve">June 3 </t>
    </r>
    <r>
      <rPr>
        <sz val="7"/>
        <rFont val="Arial"/>
        <family val="2"/>
      </rPr>
      <t xml:space="preserve">or May 4] = (Sivan or </t>
    </r>
    <r>
      <rPr>
        <b/>
        <sz val="7"/>
        <rFont val="Arial"/>
        <family val="2"/>
      </rPr>
      <t>Tammuz 5</t>
    </r>
    <r>
      <rPr>
        <sz val="7"/>
        <rFont val="Arial"/>
        <family val="2"/>
      </rPr>
      <t>) or (Zif or Sivan 4 or 5)</t>
    </r>
  </si>
  <si>
    <r>
      <t xml:space="preserve">1290 days: </t>
    </r>
    <r>
      <rPr>
        <sz val="7"/>
        <rFont val="Arial"/>
        <family val="2"/>
      </rPr>
      <t>[</t>
    </r>
    <r>
      <rPr>
        <b/>
        <sz val="7"/>
        <rFont val="Arial"/>
        <family val="2"/>
      </rPr>
      <t>July</t>
    </r>
    <r>
      <rPr>
        <sz val="7"/>
        <rFont val="Arial"/>
        <family val="2"/>
      </rPr>
      <t xml:space="preserve"> or June </t>
    </r>
    <r>
      <rPr>
        <b/>
        <sz val="7"/>
        <rFont val="Arial"/>
        <family val="2"/>
      </rPr>
      <t>13</t>
    </r>
    <r>
      <rPr>
        <sz val="7"/>
        <rFont val="Arial"/>
        <family val="2"/>
      </rPr>
      <t xml:space="preserve">] = (Tammuz or </t>
    </r>
    <r>
      <rPr>
        <b/>
        <sz val="8"/>
        <rFont val="Arial"/>
        <family val="2"/>
      </rPr>
      <t>Av 15</t>
    </r>
    <r>
      <rPr>
        <sz val="7"/>
        <rFont val="Arial"/>
        <family val="2"/>
      </rPr>
      <t xml:space="preserve"> or 16) or (Sivan or Tammuz 15)</t>
    </r>
  </si>
  <si>
    <r>
      <t>1335 days:</t>
    </r>
    <r>
      <rPr>
        <sz val="7"/>
        <rFont val="Arial"/>
        <family val="2"/>
      </rPr>
      <t xml:space="preserve"> [</t>
    </r>
    <r>
      <rPr>
        <b/>
        <sz val="7"/>
        <rFont val="Arial"/>
        <family val="2"/>
      </rPr>
      <t>August 27</t>
    </r>
    <r>
      <rPr>
        <sz val="7"/>
        <rFont val="Arial"/>
        <family val="2"/>
      </rPr>
      <t xml:space="preserve"> or July 28] = (Elul or </t>
    </r>
    <r>
      <rPr>
        <b/>
        <sz val="10"/>
        <rFont val="Arial"/>
        <family val="2"/>
      </rPr>
      <t>Tishri 2</t>
    </r>
    <r>
      <rPr>
        <sz val="7"/>
        <rFont val="Arial"/>
        <family val="2"/>
      </rPr>
      <t>) or (Av or Elul 1)</t>
    </r>
  </si>
  <si>
    <t>Comments: The Tammuz, Av 15 &amp; Tishri 2, 167 BCE result requires a March 1, 167 BCE aviv and NO March 15, 171 BCE aviv, both of which are possible!</t>
  </si>
  <si>
    <t xml:space="preserve">                               I see no way of bringing those dates to Av 14 and/or Tishri 1! Neither does any of those dates match any of the Sivan 4 or 5 options, which could potentially be Pentecost.</t>
  </si>
  <si>
    <t>Antiocus</t>
  </si>
  <si>
    <t>Hyrcanus</t>
  </si>
  <si>
    <t>year of principality</t>
  </si>
  <si>
    <t>Beginning of Hyrcanus' siege against Ptolemy</t>
  </si>
  <si>
    <t>Antiocus invades Judea</t>
  </si>
  <si>
    <t>Augustus year of life</t>
  </si>
  <si>
    <t>Hyrcanus becomes high priest</t>
  </si>
  <si>
    <t>Aristobulus becomes king</t>
  </si>
  <si>
    <t>Augustus was most likely conceived October 4, 68 BCE (seasonally corrected) [Tishri 21, 68 BCE]</t>
  </si>
  <si>
    <r>
      <t xml:space="preserve">Pompey takes Jerusalem on the solemnity of the fast; </t>
    </r>
    <r>
      <rPr>
        <sz val="10"/>
        <color indexed="53"/>
        <rFont val="Arial"/>
        <family val="2"/>
      </rPr>
      <t>Augustus delivered June 28, 67 BCE (seasonally corrected) [Sivan (or Tammuz) 26 (or 27), 67 BCE]</t>
    </r>
  </si>
  <si>
    <t>Herod the Great</t>
  </si>
  <si>
    <t>De jure</t>
  </si>
  <si>
    <t>De facto</t>
  </si>
  <si>
    <t>Herod's appointment in Rome as king</t>
  </si>
  <si>
    <r>
      <t>Notice re beginning of the civil year as reckoned by Josephus:</t>
    </r>
    <r>
      <rPr>
        <sz val="9"/>
        <color indexed="10"/>
        <rFont val="Arial"/>
        <family val="2"/>
      </rPr>
      <t xml:space="preserve"> </t>
    </r>
    <r>
      <rPr>
        <sz val="8"/>
        <rFont val="Arial"/>
        <family val="2"/>
      </rPr>
      <t>If Josephus was using Tishri 1 (and not Tishri 22) for the beginning of the year, then Herod's capture of Jerusalem would have to have occurred on Tishri 10, 44 CE, [i.e. within the year beginning Tishri 1,</t>
    </r>
    <r>
      <rPr>
        <b/>
        <sz val="8"/>
        <color indexed="10"/>
        <rFont val="Arial"/>
        <family val="2"/>
      </rPr>
      <t xml:space="preserve"> 44</t>
    </r>
    <r>
      <rPr>
        <sz val="8"/>
        <rFont val="Arial"/>
        <family val="2"/>
      </rPr>
      <t xml:space="preserve"> CE] and not as Josephus says, i.e. "on the hundred eighty and fifth olympiad, on the third month, on the solemnity of the fast," [i.e. within the Julian year </t>
    </r>
    <r>
      <rPr>
        <b/>
        <sz val="8"/>
        <color indexed="10"/>
        <rFont val="Arial"/>
        <family val="2"/>
      </rPr>
      <t>43</t>
    </r>
    <r>
      <rPr>
        <sz val="8"/>
        <rFont val="Arial"/>
        <family val="2"/>
      </rPr>
      <t xml:space="preserve"> CE!]</t>
    </r>
  </si>
  <si>
    <t>"the battle at Actium was now expected, which fell into ["which fell into" OR before / prior to] the hundred eighty and seventh olympiad, where Caesar and Antony were to fight for the supreme power of the world…" "At this time it was that the fight happened at Actium, between Octavius Caesar and Antony, in the seventh year of the reign of Herod" (Josephus, )
It appears from Josephus' language above as though the battle at Actium "happened... in the seventh year... of Herod," but that "the battle... fell into... [i.e. continued into, or occurred before] the hundred eighty and seventh olympiad..." I.e. Herod's 7th year preceded the 187th Olympic year and those two year were not at all concurrent.
- - - - - - - - 
"The two fleets met outside the Gulf of Actium, on the morning of September 2, 31 BC... [TLT revised: 36 BCE]
"Despite a victory at Alexandria on July 31, 30 BC [TLT revised: 35 BCE,] more of Mark Antony's armies eventually deserted him, leaving him without a competent force to fight Octavian. Mark Antony then tried to flee from the battle. In a communication breakdown, Antony came to believe that Cleopatra had been captured, and so he committed suicide.
"Cleopatra heard the news about Mark Antony and, rather than risk being captured by Octavian, committed suicide herself, on August 12, 30 BC [TLT revised: 35 BCE.]"
                    (http://en.wikipedia.org/wiki/Battle_of_Actium)</t>
  </si>
  <si>
    <t>Octavian's [Augustus'] final victory: "Despite a victory at Alexandria on July 31, 30 BC [TLT revised: 35 BCE,] more of Mark Antony's armies eventually deserted him, leaving him without a competent force to fight Octavian. Mark Antony then tried to flee from the battle. In a communication breakdown, Antony came to believe that Cleopatra had been captured, and so he committed suicide.
"Cleopatra heard the news about Mark Antony and, rather than risk being captured by Octavian, committed suicide herself, on August 12, 30 BC [TLT revised: 35 BCE.]"
                    (http://en.wikipedia.org/wiki/Battle_of_Actium)</t>
  </si>
  <si>
    <t>Herod's Temple project begun - a first restoration project</t>
  </si>
  <si>
    <t>(Herod's Cesarea Sebaste project in progress)</t>
  </si>
  <si>
    <t>Herod's 2nd and more extensive temple project begun</t>
  </si>
  <si>
    <t>"But the temple itself was built by the priests in a year and six months"</t>
  </si>
  <si>
    <t>Beginning on birthday</t>
  </si>
  <si>
    <t>Yeshua's age</t>
  </si>
  <si>
    <t>Tishri 21</t>
  </si>
  <si>
    <t>June</t>
  </si>
  <si>
    <t>Yeshua's birth, i.e. announciation and conception</t>
  </si>
  <si>
    <r>
      <t xml:space="preserve">Yeshua's delivery; </t>
    </r>
    <r>
      <rPr>
        <sz val="8"/>
        <color indexed="12"/>
        <rFont val="Arial"/>
        <family val="2"/>
      </rPr>
      <t>Herod's "cloisters and outer enclosures" finished</t>
    </r>
  </si>
  <si>
    <t>Herod "appointed games every fifth year, and called them, in like manner, Caesar's Games; and he first himself proposed the largest prizes upon the hundred ninety-second olympiad"</t>
  </si>
  <si>
    <t>Herod the Great's death</t>
  </si>
  <si>
    <t>Caesar Tiberius' reign begins on June 26, 1 BCE</t>
  </si>
  <si>
    <t>Augustus' death on August 19, 10 CE</t>
  </si>
  <si>
    <r>
      <t>Yeshua baptized;</t>
    </r>
    <r>
      <rPr>
        <sz val="10"/>
        <color indexed="12"/>
        <rFont val="Arial"/>
        <family val="2"/>
      </rPr>
      <t xml:space="preserve"> "46 years was this temple in building"</t>
    </r>
  </si>
  <si>
    <r>
      <t xml:space="preserve">Notice: </t>
    </r>
    <r>
      <rPr>
        <sz val="10"/>
        <rFont val="Arial"/>
        <family val="2"/>
      </rPr>
      <t>This eclipse serves as one astronomical anchor point for the Olympic year calendar!</t>
    </r>
  </si>
  <si>
    <t>Testing the Antiochus Epiphanes desolation of the temple vs. Daniel 12:11</t>
  </si>
  <si>
    <t>Completed years</t>
  </si>
  <si>
    <r>
      <t xml:space="preserve">years from Antiochus Epiphanes' desolation of the Temple; </t>
    </r>
    <r>
      <rPr>
        <sz val="7"/>
        <rFont val="Arial"/>
        <family val="2"/>
      </rPr>
      <t>cf. Daniel 12:11</t>
    </r>
    <r>
      <rPr>
        <sz val="8"/>
        <rFont val="Arial"/>
        <family val="2"/>
      </rPr>
      <t>: "And from the time that the daily sacrifice shall be taken away, and the abomination that maketh desolate set up"</t>
    </r>
  </si>
  <si>
    <t>Current Time</t>
  </si>
  <si>
    <t>December 23, 2012 CE</t>
  </si>
  <si>
    <t>Year of Nehemiah's governorship over Judah (beginning of year of reign)</t>
  </si>
  <si>
    <t>On the 1st day of the 1st month of the 8th year: Consummating a major calamity and sin, i.e. severely missing the point by destroying existing families: "And they made an end with all the men that had taken strange wives by the first day of the first month" Ezra 10:17 (KJV).</t>
  </si>
  <si>
    <t>Year after wholesale divorce decree</t>
  </si>
  <si>
    <t xml:space="preserve">Month #1 within Nebuchadnezzar's 37th year of reign as reckoned by his astronomers beginning at the...
Anchor point: April 23, -567 at sunset. Cf. my files: "VAT 4956 - a transcription of its Translation and Comments.doc" and "Analysis using Starry Night Backyard.doc." 
 - - - - - - - - - - - - 
568 BC: Notes &amp; quotes from The Chronology of Ezra Seven by Sigfried Horn
p. 27:
“One of these anchor points, from which we can locate other relative dates, is furnished by an astronomical tablet bearing a series of observations dated in the 37th year of Nebuchadnezzar. These fix the year as having begun on April 22/23, 568 BC, and ended on April 11/12, 567 BC. [11]”
11. Neugebauer and Weidner, op. cit., pages 66, 67, 72.
</t>
  </si>
  <si>
    <t>For twenty-one years Nabopolassar had been king of Babylon.  On the 8th of the month of Ab he died [lit. "the fates"]: in the month of Elul Nebuchadrezzar returned to Babylon and on the first day of the month of Elul he sat on the royal throne in Babylon." (Ramses II and His Time p.105:3).</t>
  </si>
  <si>
    <t xml:space="preserve">Jer 52:12  Now in the fifth month, in the tenth day of the month, which was the nineteenth year of Nebuchadrezzar king of Babylon, came Nebuzaradan, captain of the guard, which served the king of Babylon, into Jerusalem, 
Jer 52:13  And burned the house of the LORD, and the king's house; and all the houses of Jerusalem, and all the houses of the great men, burned he with fire: 
Jer 52:14  And all the army of the Chaldeans, that were with the captain of the guard, brake down all the walls of Jerusalem round about. </t>
  </si>
  <si>
    <t>Nebuchadnezzar's years of reign as reckoned by his astronomers beginning (Abib thru Tishri 21 on the numbered line, Tishri 22 thru Adar agrees with the dates on the line below)</t>
  </si>
  <si>
    <t xml:space="preserve">Est 2:16  So Esther was taken unto king Ahasuerus into his house royal in the tenth month, which is the month Tebeth, in the seventh year of his reign.  
Esther made queen of Ahasuerus (in place of Vashti:) 
Est 2:17  And the king loved Esther above all the women, and she obtained grace and favour in his sight more than all the virgins; so that he set the royal crown upon her head, and made her queen instead of Vashti. 
Re Mordecai's basis for later rise to power under Ahasuerus: 
Est 2:21  In those days, while Mordecai sat in the king's gate, two of the king's chamberlains, Bigthan and Teresh, of those which kept the door, were wroth, and sought to lay hand on the king Ahasuerus.  
Est 2:22  And the thing was known to Mordecai, who told it unto Esther the queen; and Esther certified the king thereof in Mordecai's name. 
Est 2:23  And when inquisition was made of the matter, it was found out; therefore they were both hanged on a tree: and it was written in the book of the chronicles before the king. 
Est 6:2  And it was found written, that Mordecai had told of Bigthana and Teresh, two of the king's chamberlains, the keepers of the door, who sought to lay hand on the king Ahasuerus. 
Est 6:3  And the king said, What honour and dignity hath been done to Mordecai for this? Then said the king's servants that ministered unto him, There is nothing done for him. 
Est 6:4  And the king said, Who is in the court? Now Haman was come into the outward court of the king's house, to speak unto the king to hang Mordecai on the gallows that he had prepared for him. </t>
  </si>
  <si>
    <t xml:space="preserve">Now in the second year of their coming to the house of God at Jerusalem, in the second month, Zerubbabel...began. to oversee the work of the house of Jehovah... And when the builders laid the foundation of the temple of Jehovah... to praise Jehovah, according to the ordinance of David king of Israel... Ezra 3:8-10 (IB). &gt;&gt;&gt;NOTICE that "the second year" here referenced is more properly referenced as "after the beginning of the new Biblical year," i.e. considering that "השׁנית" is the dual of the word "שׁני" meaning "year" and that what is being referenced here is the being back in Jerusalem within more than one single year, thus the dual/plural grammar being used.  
"Then came the same Sheshbazzar, and laid the foundation of the house of God which is in Jerusalem: and since that time even until now hath it been in building, and yet it is not finished." Ezr 5:16. </t>
  </si>
  <si>
    <t xml:space="preserve">Ezr 4:7  And in the days of Artaxerxes wrote Bishlam, Mithredath, Tabeel, and the rest of their companions, unto Artaxerxes king of Persia; and the writing of the letter was written in the Syrian tongue, and interpreted in the Syrian tongue. </t>
  </si>
  <si>
    <t>November 24, 29 CE total solar eclipse in the 6th hour outside of Damascus. Saul's conversion in the 6th hour outside of Damascus</t>
  </si>
  <si>
    <t>474 BCE: Haman casting lot - 18 CE Yeshua crucified</t>
  </si>
  <si>
    <t>Yeshua crucified &amp; resurrected</t>
  </si>
  <si>
    <t>559 BCE Jehoiachin released - 68 BCE Augustus' birth</t>
  </si>
  <si>
    <r>
      <t xml:space="preserve">533/534 </t>
    </r>
    <r>
      <rPr>
        <sz val="5"/>
        <rFont val="Arial"/>
        <family val="2"/>
      </rPr>
      <t>BCE - The year following the fall of Babylon and the year of Cyrus' decree: Counting from the end of the Babylonian captivity based upon Ezekiel 40:1 etc.</t>
    </r>
  </si>
  <si>
    <r>
      <t>520</t>
    </r>
    <r>
      <rPr>
        <sz val="6"/>
        <rFont val="Arial"/>
        <family val="2"/>
      </rPr>
      <t xml:space="preserve"> BCE: The 2nd year of Darius and his decree to sustain Ezra and the rebuilding of the Temple and of Jerusalem</t>
    </r>
  </si>
  <si>
    <t>Cambyses' reign:</t>
  </si>
  <si>
    <t xml:space="preserve">"In the third year of his reign, he made a feast...:"
Est 1:1  Now it came to pass in the days of Ahasuerus, (this is Ahasuerus which reigned, from India even unto Ethiopia, over an hundred and seven and twenty provinces:)  
Est 1:3  In the third year of his reign, he made a feast unto all his princes and his servants; the power of Persia and Media, the nobles and princes of the provinces, being before him: 
Re 127 provinces of Ahasuerus vs. 120 princes of Darius cf.: 
Est 8:9  Then were the king's scribes called at that time in the third month, that is, the month Sivan, on the three and twentieth day thereof; and it was written according to all that Mordecai commanded unto the Jews, and to the lieutenants, and the deputies and rulers of the provinces which are from India unto Ethiopia, an hundred twenty and seven provinces, unto every province according to the writing thereof, and unto every people after their language, and to the Jews according to their writing, and according to their language. 
Est 9:30  And he sent the letters unto all the Jews, to the hundred twenty and seven provinces of the kingdom of Ahasuerus, with words of peace and truth, 
Dan 6:1  It pleased Darius to set over the kingdom an hundred and twenty princes, which should be over the whole kingdom; 
Gen 23:1  And Sarah was an hundred and seven and twenty years old: these were the years of the life of Sarah. 
 </t>
  </si>
  <si>
    <t>Adar 28, 533 BCE = Beginning at sunset Tue Feb 24 (JD1526799+4830=Tue May 16 [Zif or Sivan 14 or 15], 520 BCE;+4692=Thu Dec 29 [24th or 25th day of 9th or 10th moon], 521 BCE) or Wed 25, or else Wed Mar 24 (JD1526828+4830=Wed Jun 14 [14th day of 3rd or 4th moon], 520 BCE;+4692=Fri Jan 27 [24th or 25th day of the 10th or 11th moon], 520 BCE) or Thu 25, 533 BCE (a leap year).</t>
  </si>
  <si>
    <t>Adar 28, 538 BCE = Beginning at sunset Thu Feb 18 or Fri 19, or else Sat Mar 20 or Sun 21, 538 BCE.</t>
  </si>
  <si>
    <t>Adar 28, 532 BCE = Beginning at sunset (Sat Feb 12 or Sun 13, or else) Mon Mar 14 or Tue 15, 532 BCE.</t>
  </si>
  <si>
    <t xml:space="preserve">The words of Nehemiah the son of Hachaliah. And it came to pass in the month Chisleu [the 9th month], in the twentieth year, as I was in Shushan the palace...  Neh. 1:1 (KJV). And it came to pass in the month Nisan [the 1st month], in the twentieth year of Artaxerxes the king, that wine was before him: and I took up the wine and gave it unto the king. Now I had not been beforetime sad in his presence. Wherefore the king said unto me, Why is thy countenance sad, seeing thou art not sick? this is nothing else but sorrow of heart. Then I was very sore afraid, And said unto the king, Let the king live for ever: why should not my countenance be sad, when the city, the place of my fathers' sepulchres, lieth waste, and the gates thereof are consumed with fire? Then the king said unto me, For what dost thou make request? So I prayed to the God of heaven. And I said unto the king, If it please the king, and if thy servant have found favour in thy sight, that thou wouldest send me unto Judah, unto the city of my fathers' sepulchres, that I may build it. And the king said unto me, (the queen also sitting by him,) For how long shall thy journey be? and when wilt thou return? So it pleased the king to send me; and I set him a time..." Neh. 2:1-6.   
&gt;&gt;&gt; NOTICE: In this introductory passage of Nehemiah the 9th month occurs before the 1st month, both within the 20th year of Artaxerxes!  
&gt;&gt;&gt; NOTICE: The queen above referenced (Est 2:6) is probably queen Esther! Cf. Est 2:17 and the latter part of Ahasuerus 7th year of reign above!
"More over from the time that I was appointed to be their governor in the land of Judah, from the twentieth year even unto the two and thirtieth year of Artaxerxes the king, that is, twelve years, I and my brethren have not eaten the bread of the governor..." Neh. 5:14 (KJV) 
"So the wall was finished in the twenty and fifth day of the month Elul [the 6th month], in fifty and two days..." Neh. 6:15 (KJV). Note: Elul 25, 444 BCE fell on the day beginning at sunset Fri Aug 21 or Sat Aug 22, or else ((Sat Sep 19 or) Sun Sep 20. Thus, this Elul 25, 444 BCE was likely a Shabbat!  (Cf. Neh. 9:1 re Tishri 24th being also a Shabbat!)
The eve (beginning of a Sabbatical year drawing near???:  
- Reading the law (cf. Deut 31:10...) "Send portions unto them for whom nothing is prepared..." (v. 10:) 
Neh 8:1  And all the people gathered themselves together as one man into the street that was before the water gate; and they spake unto Ezra the scribe to bring the book of the law of Moses, which the LORD had commanded to Israel. 
Neh 8:2  And Ezra the priest brought the law before the congregation both of men and women, and all that could hear with understanding, upon the first day of the seventh month. 
Neh 8:3  And he read therein before the street that was before the water gate from the morning until midday, before the men and the women, and those that could understand; and the ears of all the people were attentive unto the book of the law... 
Neh 8:5  And Ezra opened the book in the sight of all the people; (for he was above all the people;) and when he opened it, all the people stood up:... 
Neh 8:7  Also Jeshua... and the Levites, caused the people to understand the law: and the people stood in their place. 
Neh 8:8  So they read in the book in the law of God distinctly, and gave the sense, and caused them to understand the reading. 
Neh 8:9  And Nehemiah, which is the Tirshatha, and Ezra the priest the scribe, and the Levites that taught the people, said unto all the people, This day is holy unto the LORD your God; mourn not, nor weep. For all the people wept, when they heard the words of the law. 
Neh 8:10  Then he said unto them, Go your way, eat the fat, and drink the sweet, and send portions unto them for whom nothing is prepared: for this day is holy unto our Lord: neither be ye sorry; for the joy of the LORD is your strength... 
Neh 8:14  And they found written in the law which the LORD had commanded by Moses, that the children of Israel should dwell in booths in the feast of the seventh month:... 
Neh 8:17  And all the congregation of them that were come again out of the captivity made booths, and sat under the booths: for since the days of Jeshua the son of Nun unto that day had not the children of Israel done so. And there was very great gladness. 
Neh 8:18  Also day by day, from the first day unto the last day, he read in the book of the law of God. And they kept the feast seven days; and on the eighth day was a solemn assembly, according unto the manner. </t>
  </si>
  <si>
    <t>The eve (beginning) of a Shabbat year(?:)  (Or could such be a mistake based upon the last 42 regnal years of Persian kings, i.e. such years being multiple of sevens???)
"Also day by day, from the first day unto the last day, he read in the book of the law of God. And they kept the feast seven days; and on the eighth day was a solemn assembly, according unto the manner." (Neh 8:18.) 
A weekly Shabbat description(?:)  
"Now in the twenty and fourth day of this month the children of Israel were assembled with fasting, and with sackclothes, and earth upon them. 
"And the seed of Israel separated themselves from all strangers, and stood and confessed their sins, and the iniquities of their fathers. 
"And they stood up in their place, and read in the book of the law of the LORD their God one fourth part of the day; and another fourth part they confessed, and worshipped the LORD their God...   
"Thou, even thou, art LORD alone; thou hast made heaven, the heaven of heavens, with all their host, the earth, and all things that are therein, the seas, and all that is therein, and thou preservest them all; and the host of heaven worshippeth thee."  (Neh 9:1-3, 6.)  
Was Tishri 24 of Neh. 9:1 a Shabbat?  
Tishri 24, 444 BCE fell on the day beginning at sunset ((Fri Sep 18 or) Sat Sep 19, or else) Sun Oct 18 or Mon Oct 19,  444 BCE. Note: For Tishri 24 to have been a weekly Shabbat 1) there must have been aviv by March 4 at the latest, and 2) the New Moon crescent must have been visualized Aug 26 following astronomical New Moon at 22:50 Jerusalem solar time on Aug 25, 444 BCE. Though a somewhat uncommon event it certainly could have been. (Aug 25 is certainly before the rainy season, thus visibility is not too unlikely!)  
Is Neh. chapter 11 describing a Jubilee year application/resettlement?  
A Kislev 25 event???? - If so, was it the original Kislev 25 event, and if so, did it fall on Shabbat?:  Kislev 25, 444 BCE fell on the day beginning at sunset Wed Nov 18 or Thu Nov 19 or else Thu Dec 17 or Fri Dec 18, 444 BCE. Note: Though Fri Dec 18 is entirely possible, it is not then possible that Tishri 24 was Fri Sep 18!!! One or the other, NOT both! But then the dedication of the wall of Jerusalem is not the same as the dedication of the Temple, is it?!!! It follows that this was not likely even a Kislev 25 event...
"And at the dedication of the wall of Jerusalem they sought the Levites out of all their places, to bring them to Jerusalem, to keep the dedication with gladness, both with thanksgivings, and with singing, with cymbals, psalteries, and with harps.
"Also that day they offered great sacrifices, and rejoiced: for God had made them rejoice with great joy: the wives also and the children rejoiced: so that the joy of Jerusalem was heard even afar off." (Neh 12:27, 43.)
Reading the law before the people again... Another sign of this year (444/443) being a Sabbatical year?
"On that day they read in the book of Moses in the audience of the people; and therein was found written, that the Ammonite and the Moabite should not come into the congregation of God for ever; 
"Because they met not the children of Israel with bread and with water, but hired Balaam against them, that he should curse them: howbeit our God turned the curse into a blessing. 
"Now it came to pass, when they had heard the law, that they separated from Israel all the mixed multitude." (Neh 13:1-3.)</t>
  </si>
  <si>
    <t>Nabopolassar's years of reign beginning per the Babylonian calendar (beginning with Nisanu)</t>
  </si>
  <si>
    <t>Cyrus' regnal years?:</t>
  </si>
  <si>
    <t>The False Smerdis</t>
  </si>
  <si>
    <t xml:space="preserve">Ezra 6:15 "And this house was finished on the third day of the month Adar, which was in the sixth year of the reign of Darius the king". 
          "Artaxerxes. Some older commentators who identified the Artaxerxes of ch. 4:7 as the false Smerdis, naturally identified Artaxerxes of ch. 6:14 also as the false Smerdis. But the king here mentioned is Artaxerxes I, and for two reasons: 1. It is hardly conceivable that Smerdis would have issued a favorable decree, after having been hostile - all within the 7 months of his reign.  2. Because the Artaxerxes here mentioned is listed in order after Darius. By the time of Ezra, Cyrus, Darius, and Artaxerxes had all issued decrees regarding the Temple and its services. There appears to be a contradiction between the statement that Artaxerxes' decree was required for the completion of the Temple and the statement in v. 15 that the Temple "was finished" during the reign of Darius. This apparent contradiction may be resolved on the reasonable assumption that Artaxerxes' beautifying of the house of the Lord (ch. 7:27) was in a very real sense of the word a final finishing of the building of the Temple. Hence Ezra felt justified in including Artaxerxes as the third of three kings whose decrees made possible the restoration of the Temple and of Jerusalem (see chs. 7:27; 9:9).
          "Mention of the king Artaxerxes in this verse is evidence that the book of Ezra was written, not in the time of Zerubbabel, but in that of Ezra, probably during the reign of Artaxerxes." (SDA Bible Commentary, Vol. 3, p. 360.)
Note: Adar 3, 516 BCE = the day beginning at sunset (Thu Jan 21 or Fri Jan 22, or else) (Fri Feb 19 or) Sat Feb 20, (or even Sun Mar 21 or Mon Mar 22,) 516 BCE. Of these I'd seriously consider the Sabbath dates most likely, i.e. "was finished," thus Fri Jan 22 or Fri Feb 19, 516 BCE.
</t>
  </si>
  <si>
    <t>Antiocus' letter to Nicanor; Judas cleanses Jerusalem; "The government of the Asamoneans… first set up…" (Josephus, Antiquities of the Jews, Book XIV:16:4.)</t>
  </si>
  <si>
    <t>Herod's capturing of Jerusalem Tishri 10, 43 BCE [September 13 or October 12 or 13, 43 BCE.] "And thus did the government of the Asamoneans cease, a hundred twenty and six years after it was first set up." (Josephus, Antiquities of the Jews, Book XIV:16:4.)</t>
  </si>
  <si>
    <t>Darius Hystaspes reign:  (Babylonian calendar)</t>
  </si>
  <si>
    <t>Darius Hystaspes reign: (Scriptural calendar)</t>
  </si>
  <si>
    <t>Jul</t>
  </si>
  <si>
    <t>Jun</t>
  </si>
  <si>
    <r>
      <t>Evilmerodach's years of reign:</t>
    </r>
    <r>
      <rPr>
        <sz val="7"/>
        <rFont val="Arial"/>
        <family val="2"/>
      </rPr>
      <t xml:space="preserve">
2 Ki 25:27  And it came to pass in the seven and thirtieth year of the captivity of Jehoiachin king of Judah, in the twelfth month, on the seven and twentieth day of the month, that Evilmerodach king of Babylon in the year that he began to reign did lift up the head of Jehoiachin king of Judah out of prison; 
Jer 52:31  And it came to pass in the seven and thirtieth year of the captivity of Jehoiachin king of Judah, in the twelfth month, in the five and twentieth day of the month, that Evilmerodach king of Babylon in the first year of his reign lifted up the head of Jehoiachin king of Judah, and brought him forth out of prison, 
</t>
    </r>
  </si>
  <si>
    <t>"The fight that was between Ptolemy and Demetrius about Gaza, which was fought in the eleventh year after the death of Alexander, and in the hundred and seventeenth olympiad, as Castor says in his history" (Flavius Josephus Against Apion, Book 1:22) 
Note: My deduction/thoughts re this being the accession year of the Kingdom of Seleucidse: The war between Ptolemy and Demetrius began between July 1 and Tishri 22, 315 BCE, and Ptolemy(?) and/or(?) the Seleucidse become victorious before Tishri 22, 315 BCE. Cf. Toby Joreteg's reference to Daniel 11:5-6 re the king of the South (Ptolemies) and the king of the North (Seleucides.)</t>
  </si>
  <si>
    <t>Year after Alexander's death</t>
  </si>
  <si>
    <t>"Years… After the Death of Alexander the King" per Ptolemy's Canon of the Kings (SDA Bible Commentary, Vol. 2, p.154.)</t>
  </si>
  <si>
    <t xml:space="preserve">"And it came to pass in the seven and thirtieth year of the captivity of Jehoiachin king of Judah, in the twelfth month, on the seven and twentieth day of the month, that Evilmerodach king of Babylon in the year that he began to reign did lift up the head of Jehoiachin king of Judah out of prison;" 2 Kings 25:27 (KJV.)
"Nebuchadnezzar reigned forty-four years as king of Babylon:" 
     "Nabuchodonosor [Nebuchadnezzar] fell sick and died, after a reign of forty-three years, and the realm passed to his son Evil-maraduch. This prince, whose government was arbitrary and licentious, fell a victim to a plot, being assassinated by his sister's husband, Neriglisar, after a reign of two years. On his death Neriglisar, his murderer, succeeded to the throne and reigned four years. His son, Laborosoardoch, a mere boy, occupied it for nine months, when, owing to the depraved disposition which he showed, a conspiracy was formed against him, and he was beaten to death by his friends. After his murder the conspirators held a meeting, and by common consent conferred the kingdom upon Nabonnedus, a Babylonian and one of their gang. (Josephus, Against Apion , I, 146-49.) 
     "Berosus wrote that Cyrus, the Persian, conquered Babylonia in the seventeenth year of Nabonidus. 
     "The Talmud and the Midrashim agree in general with Berosus on the length of Nebuchadnezzar's reign assigning to it from forty to forty-five years. (See Ginzberg, Legends, VI, 427, n. 114. According to the Scriptures (cf. II Kings 24:12, 25:27), Nebuchadnezzar reigned forty-four years as king of Babylon.) In the Scriptures as in  Berosus he was succeeded by Evil-Merodach. (II Kings 25:27; Jeremiah 52:31.) The Scriptures, however, do not mention that Evil-Merodach was followed by Nergilissar, and he in turn by his son, who was still a boy. The capture of Babylon by the Persians is described in the Book of Daniel, and the feasting king, who drank from the vessels of the Temple of Jerusalem and who saw the handwriting on the wall the night the kingdom fell, is called Belshazzar. Belshazzar, according to an inscription of Nabonidus, was his heir and co-ruler. (Langdon, Die Neubabylonischen Königsinschriften, "Nabonid," Inscription IV.)" (Ramses II and His Time p. 104:3-5)
An email with some interesting clay tablet dates quoted:
Date: Fri, 17 Apr 1998 23:39:50 +0200
From: Rolf Furuli &lt;furuli@online.no&gt;
Subject: ane: Neo-Babylonian chronology
…
The pivotal points of the Neo-Babylonian chronology is created by two
astronomical diaries:
(1)  Strm Kambyses 400, which has astronomical observations for the 7th
year of Cyrus` son Cambyses. The obeservations fit the year 523/22, and on
the basis of these observations the fall of Babylon can be dated to the
year 539 BCE.
(2) VAT 4956, which has astronomical observations that fit the year
567/566, and connects this year with the 37th year of king Nebukadnezzar.
These two tablets accord well with  Parker and Dubberstein`s chronology
based upon  Babylonian business tables which suggest the following reigns:
Nebukadnezzar reigned until day 26, month 6, year 43.
Amel-Marduk reigned until day 17, month 5, year 2.
Nergal-shar-usur reigned until day 6, month 1, year 4.
Labashi-Marduk reigned between day 23, month 1 and day 12, month 2,
accession year.
Nabunaid reigned until day 17, month 7, year 17.
Some tablets published in the last two decades create some problems for
this chronology (Catalogue of the Babylonian Tablets in the British Museum,
Vol VI Tablets from Sippar 1, 1986 Erle Leichty, Vol VI Tablets from Sippar
2, 1987, Erle Leichty and A.K. Grayson, Vol VIII Tablets from Sippar 3,
1988, Erle Leichty, J.J. Finkelstein and C.B.F. Walker):
Amel-Marduk ,  day ? , month 5, accession year, (BM 58872 )
Amel-Marduk,  day 5, month 4 (possibly 6), accession year, (BM 65270)
Amel-Marduk   day 20, month 5, accession year, (BM 75322).
Amel-Marduk, day 8, month 7, year 2, (BM 75106)
Amel-Marduk, day 17?, month 10, year 2, (BM 61325)
Nergal-shar-usur, day 4, month 2, accession year, (BM 75489 )
Nergal-shar-usur, day?, month 2, year 4, ( Evetts 1892,  Inscriptions of
the Reigns of Evil Merodak, Neriglissar and Laborosoarochod)
Labashi-Marduk, day 9, month 3, accession year
Labashi-Marduk, day 12, month 3, accession year
Nabunaid, day 18, month 3, accession year, (BM 75214)
Nabunaid, day?, month 9, year 17, (BM 74951).
…
Rolf Furuli
Lecturer in Semitic languages
University of Oslo
rolf.furuli@east.uio.no
Conclusions:
Nebuchadnezzar: Reigned until day 26, month 6, year 43 ==&gt; thru end of year 43++
Amel-Marduk: Reigned between day 5, month 4, or at least from month 5, accession year – day 17?, month 10, year 2 ==&gt;  thru end of year 2 ++
Nergal-shar-usur: Reigned between day 4, month 2, accession year – day ?, month 2, year 4  ==&gt;  thru end of year 4++
Labashi-Marduk: Reigned between day 23, month 1 and day 12, month 2, accession year – day 12, month 3, accession year ==&gt; [totaling 49-76 days total or 7-11 weeks.]
Nabunaid: Reigned between day 18, month 3, accession year – day ?, month 9, year 17 ==&gt;  until Tammuz 16, 534 BCE, midsummer solstice day, and the fall of Babylon!!!
NOTICE: Apparently 2 Kings 25:27 is a case where the Babylonian calendar is being used in reference to Evilmerodach's reign! Given the above dates in months 4-6 of Amel-Marduk's "accession year" of what is presumably the Babylonian calendar (clay tablet dates) it is not possible that the date "in the twelfth month" could refer to a Scriptural accession year. It must necessarily be a reference to the Babylonian calendar beginning with Aviv 1. As we know such mixed references are being used also in reference to the calendars and reigns of Judah vs. Israel.
</t>
  </si>
  <si>
    <t xml:space="preserve">"Evil-maraduch... assassinated... after a reign of two years:" 
     "Nabuchodonosor [Nebuchadnezzar] fell sick and died, after a reign of forty-three years, and the realm passed to his son Evil-maraduch. This prince, whose government was arbitrary and licentious, fell a victim to a plot, being assassinated by his sister's husband, Neriglisar, after a reign of two years. On his death Neriglisar, his murderer, succeeded to the throne and reigned four years. His son, Laborosoardoch, a mere boy, occupied it for nine months, when, owing to the depraved disposition which he showed, a conspiracy was formed against him, and he was beaten to death by his friends. After his murder the conspirators held a meeting, and by common consent conferred the kingdom upon Nabonnedus, a Babylonian and one of their gang. (Josephus, Against Apion , I, 146-49.) 
     "Berosus wrote that Cyrus, the Persian, conquered Babylonia in the seventeenth year of Nabonidus. 
     "The Talmud and the Midrashim agree in general with Berosus on the length of Nebuchadnezzar's reign assigning to it from forty to forty-five years. (See Ginzberg, Legends, VI, 427, n. 114. According to the Scriptures (cf. II Kings 24:12, 25:27), Nebuchadnezzar reigned forty-four years as king of Babylon.) In the Scriptures as in  Berosus he was succeeded by Evil-Merodach. (II Kings 25:27; Jeremiah 52:31.) The Scriptures, however, do not mention that Evil-Merodach was followed by Nergilissar, and he in turn by his son, who was still a boy. The capture of Babylon by the Persians is described in the Book of Daniel, and the feasting king, who drank from the vessels of the Temple of Jerusalem and who saw the handwriting on the wall the night the kingdom fell, is called Belshazzar. Belshazzar, according to an inscription of Nabonidus, was his heir and co-ruler. (Langdon, Die Neubabylonischen Königsinschriften, "Nabonid," Inscription IV.)" (Ramses II and His Time p. 104:3-5)
An email with some interesting clay tablet dates quoted:
Date: Fri, 17 Apr 1998 23:39:50 +0200
From: Rolf Furuli &lt;furuli@online.no&gt;
Subject: ane: Neo-Babylonian chronology
…
The pivotal points of the Neo-Babylonian chronology is created by two
astronomical diaries:
(1)  Strm Kambyses 400, which has astronomical observations for the 7th
year of Cyrus` son Cambyses. The obeservations fit the year 523/22, and on
the basis of these observations the fall of Babylon can be dated to the
year 539 BCE.
(2) VAT 4956, which has astronomical observations that fit the year
567/566, and connects this year with the 37th year of king Nebukadnezzar.
These two tablets accord well with  Parker and Dubberstein`s chronology
based upon  Babylonian business tables which suggest the following reigns:
Nebukadnezzar reigned until day 26, month 6, year 43.
Amel-Marduk reigned until day 17, month 5, year 2.
Nergal-shar-usur reigned until day 6, month 1, year 4.
Labashi-Marduk reigned between day 23, month 1 and day 12, month 2,
accession year.
Nabunaid reigned until day 17, month 7, year 17.
Some tablets published in the last two decades create some problems for
this chronology (Catalogue of the Babylonian Tablets in the British Museum,
Vol VI Tablets from Sippar 1, 1986 Erle Leichty, Vol VI Tablets from Sippar
2, 1987, Erle Leichty and A.K. Grayson, Vol VIII Tablets from Sippar 3,
1988, Erle Leichty, J.J. Finkelstein and C.B.F. Walker):
Amel-Marduk ,  day ? , month 5, accession year, (BM 58872 )
Amel-Marduk,  day 5, month 4 (possibly 6), accession year, (BM 65270)
Amel-Marduk   day 20, month 5, accession year, (BM 75322).
Amel-Marduk, day 8, month 7, year 2, (BM 75106)
Amel-Marduk, day 17?, month 10, year 2, (BM 61325)
Nergal-shar-usur, day 4, month 2, accession year, (BM 75489 )
Nergal-shar-usur, day?, month 2, year 4, ( Evetts 1892,  Inscriptions of
the Reigns of Evil Merodak, Neriglissar and Laborosoarochod)
Labashi-Marduk, day 9, month 3, accession year
Labashi-Marduk, day 12, month 3, accession year
Nabunaid, day 18, month 3, accession year, (BM 75214)
Nabunaid, day?, month 9, year 17, (BM 74951).
…
Rolf Furuli
Lecturer in Semitic languages
University of Oslo
rolf.furuli@east.uio.no
Conclusions:
Nebuchadnezzar: Reigned until day 26, month 6, year 43 ==&gt; thru end of year 43++
Amel-Marduk: Reigned between day 5, month 4, or at least from month 5, accession year – day 17?, month 10, year 2 ==&gt;  thru end of year 2 ++
Nergal-shar-usur: Reigned between day 4, month 2, accession year – day ?, month 2, year 4  ==&gt;  thru end of year 4++
Labashi-Marduk: Reigned between day 23, month 1 and day 12, month 2, accession year – day 12, month 3, accession year ==&gt; [totaling 49-76 days total or 7-11 weeks.]
Nabunaid: Reigned between day 18, month 3, accession year – day ?, month 9, year 17 ==&gt;  until Tammuz 16, 534 BCE, midsummer solstice day, and the fall of Babylon!!!
</t>
  </si>
  <si>
    <t>"Neriglisar...reigned four years... Laborosoardoch... for nine months:" 
     "Nabuchodonosor [Nebuchadnezzar] fell sick and died, after a reign of forty-three years, and the realm passed to his son Evil-maraduch. This prince, whose government was arbitrary and licentious, fell a victim to a plot, being assassinated by his sister's husband, Neriglisar, after a reign of two years. On his death Neriglisar, his murderer, succeeded to the throne and reigned four years. His son, Laborosoardoch, a mere boy, occupied it for nine months, when, owing to the depraved disposition which he showed, a conspiracy was formed against him, and he was beaten to death by his friends. After his murder the conspirators held a meeting, and by common consent conferred the kingdom upon Nabonnedus, a Babylonian and one of their gang. (Josephus, Against Apion , I, 146-49.) 
     "Berosus wrote that Cyrus, the Persian, conquered Babylonia in the seventeenth year of Nabonidus. 
     "The Talmud and the Midrashim agree in general with Berosus on the length of Nebuchadnezzar's reign assigning to it from forty to forty-five years. (See Ginzberg, Legends, VI, 427, n. 114. According to the Scriptures (cf. II Kings 24:12, 25:27), Nebuchadnezzar reigned forty-four years as king of Babylon.) In the Scriptures as in  Berosus he was succeeded by Evil-Merodach. (II Kings 25:27; Jeremiah 52:31.) The Scriptures, however, do not mention that Evil-Merodach was followed by Nergilissar, and he in turn by his son, who was still a boy. The capture of Babylon by the Persians is described in the Book of Daniel, and the feasting king, who drank from the vessels of the Temple of Jerusalem and who saw the handwriting on the wall the night the kingdom fell, is called Belshazzar. Belshazzar, according to an inscription of Nabonidus, was his heir and co-ruler. (Langdon, Die Neubabylonischen Königsinschriften, "Nabonid," Inscription IV.)" (Ramses II and His Time p. 104:3-5)
An email with some interesting clay tablet dates quoted:
Date: Fri, 17 Apr 1998 23:39:50 +0200
From: Rolf Furuli &lt;furuli@online.no&gt;
Subject: ane: Neo-Babylonian chronology
…
The pivotal points of the Neo-Babylonian chronology is created by two
astronomical diaries:
(1)  Strm Kambyses 400, which has astronomical observations for the 7th
year of Cyrus` son Cambyses. The obeservations fit the year 523/22, and on
the basis of these observations the fall of Babylon can be dated to the
year 539 BCE.
(2) VAT 4956, which has astronomical observations that fit the year
567/566, and connects this year with the 37th year of king Nebukadnezzar.
These two tablets accord well with  Parker and Dubberstein`s chronology
based upon  Babylonian business tables which suggest the following reigns:
Nebukadnezzar reigned until day 26, month 6, year 43.
Amel-Marduk reigned until day 17, month 5, year 2.
Nergal-shar-usur reigned until day 6, month 1, year 4.
Labashi-Marduk reigned between day 23, month 1 and day 12, month 2,
accession year.
Nabunaid reigned until day 17, month 7, year 17.
Some tablets published in the last two decades create some problems for
this chronology (Catalogue of the Babylonian Tablets in the British Museum,
Vol VI Tablets from Sippar 1, 1986 Erle Leichty, Vol VI Tablets from Sippar
2, 1987, Erle Leichty and A.K. Grayson, Vol VIII Tablets from Sippar 3,
1988, Erle Leichty, J.J. Finkelstein and C.B.F. Walker):
Amel-Marduk ,  day ? , month 5, accession year, (BM 58872 )
Amel-Marduk,  day 5, month 4 (possibly 6), accession year, (BM 65270)
Amel-Marduk   day 20, month 5, accession year, (BM 75322).
Amel-Marduk, day 8, month 7, year 2, (BM 75106)
Amel-Marduk, day 17?, month 10, year 2, (BM 61325)
Nergal-shar-usur, day 4, month 2, accession year, (BM 75489 )
Nergal-shar-usur, day?, month 2, year 4, ( Evetts 1892,  Inscriptions of the Reigns of Evil Merodak, Neriglissar and Laborosoarochod)
Labashi-Marduk, day 9, month 3, accession year
Labashi-Marduk, day 12, month 3, accession year
Nabunaid, day 18, month 3, accession year, (BM 75214)
Nabunaid, day?, month 9, year 17, (BM 74951).
…
Rolf Furuli
Lecturer in Semitic languages
University of Oslo
rolf.furuli@east.uio.no
Conclusions:
Nebuchadnezzar: Reigned until day 26, month 6, year 43 ==&gt; thru end of year 43++
Amel-Marduk: Reigned between day 5, month 4, or at least from month 5, accession year – day 17?, month 10, year 2 ==&gt;  thru end of year 2 ++
Nergal-shar-usur: Reigned between day 4, month 2, accession year – day ?, month 2, year 4  ==&gt;  thru end of year 4++
Labashi-Marduk: Reigned between day 23, month 1, accession year – day 12, month 3, accession year ==&gt; [totaling 49-76 days total or 7-11 weeks.]
Nabunaid: Reigned between day 18, month 3, accession year – day ?, month 9, year 17 ==&gt;  until Tammuz 16, 534 BCE, midsummer solstice day, and the fall of Babylon!!!
1st year of 490 - re Augustus' birth. 
The beginning of Cyrus' reign as king (but not over Judah at this time!) "c. 553 - 530 B.C." (SDA Bible Commentary, Vol. 3, p. 459:5.)</t>
  </si>
  <si>
    <t>"The last known dated Jewish document from that [Elephantine] island was written on June 19, 400 B.C. Then a curtain of silence fell over this interesting community. The temple was probably again destroyed, and the Jews either killed or driven out. Nothing further is known of their fate." (SDA Bible Commentary, Vol. 3, p.83:6.)
Isn't it quite likely that this Jewish community joined Ezra in Jerusalem when in the seventh year of Artaxerxes II (397 BCE) Ezra and his people received the king's encouragement for moving back to Palestine?!!!</t>
  </si>
  <si>
    <t>Darius the Mede's reign per the Babylonian calendar</t>
  </si>
  <si>
    <t>Cyrus' reign per the Babylonian calendar:</t>
  </si>
  <si>
    <t>Cyrus' reign per the Scriptural calendar; first as king of Media, later as king of Medo-Persia; though obviously also, all along, in close cooperation with his father Cambyses, king of Persia.</t>
  </si>
  <si>
    <t>Cyrus' reign as king; conventional reckoning, but perhaps approximating his military successes beginning with his scirmish against the son of the king of Assyria at age 16?:</t>
  </si>
  <si>
    <t>Quotes from Horn, Siegfried H. &amp; Wood, Lynn H., Chronology of Ezra Seven</t>
  </si>
  <si>
    <t>Elephantine Papyri</t>
  </si>
  <si>
    <t>Josephus' Sabbatical years</t>
  </si>
  <si>
    <t>(Integers)</t>
  </si>
  <si>
    <t>Aligned with the Scriptural year beginning Tishri 22</t>
  </si>
  <si>
    <r>
      <t>Notice</t>
    </r>
    <r>
      <rPr>
        <i/>
        <sz val="8"/>
        <rFont val="Arial"/>
        <family val="2"/>
      </rPr>
      <t xml:space="preserve">
</t>
    </r>
    <r>
      <rPr>
        <b/>
        <i/>
        <sz val="8"/>
        <color indexed="13"/>
        <rFont val="Arial"/>
        <family val="2"/>
      </rPr>
      <t>Scriptural years</t>
    </r>
    <r>
      <rPr>
        <i/>
        <sz val="8"/>
        <rFont val="Arial"/>
        <family val="2"/>
      </rPr>
      <t xml:space="preserve"> beginning Tishri 22 - Aligned center 
</t>
    </r>
    <r>
      <rPr>
        <b/>
        <i/>
        <sz val="8"/>
        <color indexed="41"/>
        <rFont val="Arial"/>
        <family val="2"/>
      </rPr>
      <t>Babylonian years</t>
    </r>
    <r>
      <rPr>
        <i/>
        <sz val="8"/>
        <rFont val="Arial"/>
        <family val="2"/>
      </rPr>
      <t xml:space="preserve"> beginning Nisan 1 - Aligned right</t>
    </r>
  </si>
  <si>
    <r>
      <t>Tishri 22</t>
    </r>
    <r>
      <rPr>
        <sz val="8"/>
        <rFont val="Arial"/>
        <family val="2"/>
      </rPr>
      <t xml:space="preserve"> - Dec 31</t>
    </r>
  </si>
  <si>
    <r>
      <t xml:space="preserve">Jan 1 - </t>
    </r>
    <r>
      <rPr>
        <b/>
        <sz val="8"/>
        <rFont val="Arial"/>
        <family val="2"/>
      </rPr>
      <t>Tishri 21</t>
    </r>
  </si>
  <si>
    <r>
      <t xml:space="preserve">Tishri 22 </t>
    </r>
    <r>
      <rPr>
        <sz val="8"/>
        <rFont val="Arial"/>
        <family val="2"/>
      </rPr>
      <t xml:space="preserve">- </t>
    </r>
    <r>
      <rPr>
        <b/>
        <sz val="8"/>
        <rFont val="Arial"/>
        <family val="2"/>
      </rPr>
      <t>June 30</t>
    </r>
  </si>
  <si>
    <r>
      <t>Juli 1</t>
    </r>
    <r>
      <rPr>
        <sz val="8"/>
        <rFont val="Arial"/>
        <family val="2"/>
      </rPr>
      <t xml:space="preserve"> - Tishri 21</t>
    </r>
  </si>
  <si>
    <t>(using Julian year ##)</t>
  </si>
  <si>
    <r>
      <t>Scriptural</t>
    </r>
    <r>
      <rPr>
        <i/>
        <sz val="8"/>
        <rFont val="Arial"/>
        <family val="2"/>
      </rPr>
      <t xml:space="preserve">
BCE / CE year</t>
    </r>
  </si>
  <si>
    <r>
      <t>Scriptural</t>
    </r>
    <r>
      <rPr>
        <i/>
        <sz val="8"/>
        <rFont val="Arial"/>
        <family val="2"/>
      </rPr>
      <t xml:space="preserve"> 
Astronomical year</t>
    </r>
  </si>
  <si>
    <t>Babylonian year</t>
  </si>
  <si>
    <t>Scriptural year</t>
  </si>
  <si>
    <t>Example</t>
  </si>
  <si>
    <t>Tishri 22-Tishri 21</t>
  </si>
  <si>
    <t>Event</t>
  </si>
  <si>
    <t>Aviv 1 - Adar 30</t>
  </si>
  <si>
    <t>Comments</t>
  </si>
  <si>
    <t>Babylonian years begin 
before Scriptural years when 
accession occur Tishri 22 - Adar 30</t>
  </si>
  <si>
    <t>Scriptural years begin 
before Babylonian years when 
accession occur Aviv 1 - Tishri 21</t>
  </si>
  <si>
    <t>King 2 fr Aviv 2</t>
  </si>
  <si>
    <t>King 1 fr Adar 5</t>
  </si>
  <si>
    <r>
      <t>Notice</t>
    </r>
    <r>
      <rPr>
        <i/>
        <sz val="8"/>
        <rFont val="Arial"/>
        <family val="2"/>
      </rPr>
      <t xml:space="preserve">
</t>
    </r>
    <r>
      <rPr>
        <b/>
        <i/>
        <sz val="8"/>
        <color indexed="10"/>
        <rFont val="Arial"/>
        <family val="2"/>
      </rPr>
      <t>Elephantine Papyri</t>
    </r>
    <r>
      <rPr>
        <i/>
        <sz val="8"/>
        <rFont val="Arial"/>
        <family val="2"/>
      </rPr>
      <t xml:space="preserve"> and the </t>
    </r>
    <r>
      <rPr>
        <b/>
        <i/>
        <sz val="8"/>
        <color indexed="12"/>
        <rFont val="Arial"/>
        <family val="2"/>
      </rPr>
      <t>Egyptian calendar</t>
    </r>
    <r>
      <rPr>
        <i/>
        <sz val="8"/>
        <rFont val="Arial"/>
        <family val="2"/>
      </rPr>
      <t xml:space="preserve">
found in far right columns ==&gt;</t>
    </r>
  </si>
  <si>
    <r>
      <t xml:space="preserve">Notice
Egyptian year 2 sometimes begins before the end of Scriptural or Babylonian accession years
</t>
    </r>
    <r>
      <rPr>
        <u/>
        <sz val="7"/>
        <color indexed="12"/>
        <rFont val="Arial"/>
        <family val="2"/>
      </rPr>
      <t>Example: Artaxerxes I</t>
    </r>
    <r>
      <rPr>
        <sz val="7"/>
        <rFont val="Arial"/>
        <family val="2"/>
      </rPr>
      <t xml:space="preserve">
(cf. AP 6 below)
</t>
    </r>
  </si>
  <si>
    <t>Four year cycle #</t>
  </si>
  <si>
    <t xml:space="preserve">          How old was Cyrus at his death? That Cyrus was between 50 and 62 years of age at the time of his death may be recognized from the following quotes (&gt;50: points 1-5 &amp; &lt;62: points 6-7:) 
                    1. On his death bed Cyrus are using the words "my old age:" ""My sons, and all you my friends about me, the end of my life is now at hand; I am quite sure of this for many reasons; and when I am dead, you must always speak and act in regard to me as of one blessed of fortune. For when I was a boy, I think I plucked all the fruits that among boys count for the best; when I became a youth, I enjoyed what is accounted best among young men; and when I became a mature man, I had the best that men can have. And as time went on, it seemed to me that I recognized that my own strength was always increasing with my years, so that I never found my old age growing any more feeble than my youth had been; and, so far as I know, there is nothing that I ever attempted or desired and yet failed to secure." [8.7.6] 
                    2. "Elders" in Persia are defined as "somewhat more than fifty years of age:" "And when they have completed the five-and-twenty years, they are, as one would expect, somewhat more than fifty years of age; and then they come out and take their places among those who really are, as they are called, the "elders." " [1.2.13] 
                    3. The age of "mature men" in Persia are those men who are no longer considered "young men" who...: "when they have completed their ten years, they are promoted and enrolled in the class of the mature men. And these, in turn, for twenty-five years after the time they are there enrolled, are occupied as follows. In the first place..." [1.2.12-13] 
                    4. "Young men" in Persia: "Now the young men in their turn live as follows: for ten years after they are promoted from the class of boys..." [1.2.9]
                    5. The age of "boys" in Persia are those who are less than 16 or 17 years old: "This, then, is what the boys do until they are sixteen or seventeen years of age, and after this they are promoted from the class of boys and enrolled among the young men." [1.2.8]
                    6. Cyrus was 26+ (and &lt;52) years of age when asked to be the commander of Cyaxares' army: "Now when Cyaxares heard of the plot and of the warlike preparations of the nations allied against him, without delay he made what counter preparations he could himself and also sent to Persia both to the general assembly and to his brother-in-law, Cambyses, who was king of Persia. And he sent word to Cyrus, too, asking him to try to come as commander of the men, in case the Persian state should send any troops. For Cyrus had by this time completed his ten years among the youths also and was now in the class of mature men." [1.5.4]
                    7. Thus we may conclude that Cyrus was 26+ (and &lt;52) years at the time when Babylon fell, 36+ (and &lt;62 [52+10=62]) years at the time of his death, and &lt;36 years (and &gt;10 years [62-52=10]) younger than his uncle Cyaxares/Darius the Median...
                    8. Cyrus married the daughter of Cyaxares, his mother's brother: "When, on his way back, he came to Media, Cyrus wedded the daughter of Cyaxares, for he had obtained the consent of his father and mother." [8.5.28] NOTICE: This alone indicates that Cyrus was on the order of twenty(±20) years the junior of Cyaxares.
                    9. Daniel 5:31:  "And Darius the Median took the kingdom, being about threescore and two years old."
                   10. But if Cyaxares = Darius the Median, and if Cyrus lived and reigned some 10 years following his conquest of Babylon, then he should have been between 42 and 62 years old at the time of his death - and between 32 and 52 at the time of his conquest of Babylon. But considering this quote from Xenophon...
                   11. "But when Cyrus was about fifteen or sixteen years old, the son of the Assyrian king, on the eve of his marriage, desired in person to get the game for that occasion." [1.4.16]
                   12. I find that most likely the words "the son of the Assyrian king, on the eve of his marriage" most likely references an event between 16 and 36 years prior to the fall of Babylon (32-16=16 and 52-16=36) or approximately 550-570 BCE (±10) years. Who would this "son of the Assyrian king" be if not Belshazzar, the son of Nabonidus (or else Nabonidus, the son of Nebuchadnezzar)? So if we'd know the age of the groom at that wedding, we'd know also more precisely the age of Cyrus at the time of his death and at the time of his conquest of Babylon.
                   13. If Cyrus reigned about 10 years following the fall of Babylon, then it follows from the above that he was between 40 and 52 years of age at the time Babylon fell and that the marriage of the son of the Assyrian king (#11 above) took place 24-37 years prior to the fall of Babylon, i.e. 558-571 BCE (534+24 - 534+37.) This seems to point most likely to the wedding of Nabonidus...
                   14. Shortly after the fall of Babylon, Cyaxares said to Cyrus about Cyrus' bride to be: "This is she whom you used often to pet when you came to visit us when you were a boy..." It sounds as if the girl referred to was at the time a mere infant while at the time Cyrus was between 12 and 16 years old. Thus Cyrus was probably between 11 and 15 years older than his bride. Given that she conceived almost immediately upon the consummation of their wedding she must at that time have been at least 16 years old. It follows that Cyrus would have been at least 27-31 years old at his wedding. Conversely, if Cyrus was between 40-52 years old at that time, then his bride was between 25-41 years old at the time of their wedding. This last sentence agrees fully with #13 above.
</t>
  </si>
  <si>
    <t xml:space="preserve">May 10, 1768 - John Wilkes is imprisoned for writing an article for the North Briton severely criticizing King George III. This action provokes rioting in London 
August 8, 1768 - James Cook departed Plymouth on his first voyage of discovery. 
On or before November 23, 1768 [calculated] Napoleon was conceived, i.e. based upon: August 15, 1769 - Napoléon Bonaparte "born" in the town of Ajaccio on Corsica, France. 
1768 - Secretary of State for colonies appointed in Britain. </t>
  </si>
  <si>
    <t xml:space="preserve">But in all this time was not I at Jerusalem: for in the two and thirtieth year of Artaxerxes king of Babylon came I unto the king, and after certain days obtained I leave of the king: And I came to Jerusalem, and understood of the evil that Eliashib did for Tobiah, in preparing him a chamber in the courts of the house of God Neh. 13:6-7 (KJV). 
Neh 13:6  ובכל־זה לא הייתי בירושׁלם כי בשׁנת שׁלשׁים ושׁתים לארתחשׁסתא מלך־בבל באתי אל־המלך ולקץ ימים נשׁאלתי מן־המלך׃
Neh 13:6  KJV  But in all this time was not I at Jerusalem: for in the two and thirtieth year of Artaxerxes king of Babylon came I unto the king, and after certain days obtained I leave of the king: 
Neh 13:6  TLT  But in all this time was not I at Jerusalem: for in the two and thirtieth year of Artaxerxes king of Babylon came I unto the king, and towards the time marking the hot season obtained I leave of the king: 
</t>
  </si>
  <si>
    <t xml:space="preserve">Clay tablet dated in the 9th month of Nabonidus' 17th year (cf. below;) Babylon fell the next 4th month, thus in the 18th year!!!
An email with some interesting clay tablet dates quoted:
Date: Fri, 17 Apr 1998 23:39:50 +0200
From: Rolf Furuli &lt;furuli@online.no&gt;
Subject: ane: Neo-Babylonian chronology
…
The pivotal points of the Neo-Babylonian chronology is created by two
astronomical diaries:
(1)  Strm Kambyses 400, which has astronomical observations for the 7th
year of Cyrus` son Cambyses. The obeservations fit the year 523/22, and on
the basis of these observations the fall of Babylon can be dated to the
year 539 BCE.
(2) VAT 4956, which has astronomical observations that fit the year
567/566, and connects this year with the 37th year of king Nebukadnezzar.
These two tablets accord well with  Parker and Dubberstein`s chronology
based upon  Babylonian business tables which suggest the following reigns:
Nebukadnezzar reigned until day 26, month 6, year 43.
Amel-Marduk reigned until day 17, month 5, year 2.
Nergal-shar-usur reigned until day 6, month 1, year 4.
Labashi-Marduk reigned between day 23, month 1 and day 12, month 2,
accession year.
Nabunaid reigned until day 17, month 7, year 17.
Some tablets published in the last two decades create some problems for
this chronology (Catalogue of the Babylonian Tablets in the British Museum,
Vol VI Tablets from Sippar 1, 1986 Erle Leichty, Vol VI Tablets from Sippar
2, 1987, Erle Leichty and A.K. Grayson, Vol VIII Tablets from Sippar 3,
1988, Erle Leichty, J.J. Finkelstein and C.B.F. Walker):
Amel-Marduk ,  day ? , month 5, accession year, (BM 58872 )
Amel-Marduk,  day 5, month 4 (possibly 6), accession year, (BM 65270)
Amel-Marduk   day 20, month 5, accession year, (BM 75322).
Amel-Marduk, day 8, month 7, year 2, (BM 75106)
Amel-Marduk, day 17?, month 10, year 2, (BM 61325)
Nergal-shar-usur, day 4, month 2, accession year, (BM 75489 )
Nergal-shar-usur, day?, month 2, year 4, ( Evetts 1892,  Inscriptions of
the Reigns of Evil Merodak, Neriglissar and Laborosoarochod)
Labashi-Marduk, day 9, month 3, accession year
Labashi-Marduk, day 12, month 3, accession year
Nabunaid, day 18, month 3, accession year, (BM 75214)
Nabunaid, day?, month 9, year 17, (BM 74951).
…
Rolf Furuli
Lecturer in Semitic languages
University of Oslo
rolf.furuli@east.uio.no
</t>
  </si>
  <si>
    <t xml:space="preserve">"In that night Belshazzar, the king of the Chaldeans, was killed. And Darius the Mede took the kingdom, being a son of sixty-two years." Dan. 5:30-31(IB).     
“TERRA-COTTA CYLINDER CONTAINING THE HISTORY OF THE CAPTURE OF BABYLON BY CYRUS THE GREAT, KING OF PERSIA.
“ACCOUNT OF THE CAPTURE OF BABYLON.
          “At the end of the month Elul (August) the gods of Akkad, who were above the atmosphere, came down to Babylon. The gods of Borsippa, Cutha, and Sippara came not down. In the month Tammuz (June) Cyrus made battle in Rutum against .... of the river Nizallat. The men of Akkad made a revolt The soldiers took Sippara on the I4th day without fighting, and Nabonidus fled away. On the i6th day Gobryas, the governor of Gutium, and the army of Cyrus came to Babylon without any opposition. Afterwards, having bound Nabonidus, he took him to Babylon. At the end of the month Tammuz the rebels of Gutium closed the gates of Esagila; but neither in that temple nor any other temples of the country was there found a weapon for its defence. In the month Marchesvan (October), the 3rd day, Cyrus came to Babylon, the roads were dark before him. He made peace to the city and promised peace to all Babylon. Cyrus appointed Gobryas to be governor in Babylon together with others.  
"Cyrus, the Persian, conquered Babylonia in the seventeenth year of Nabonidus... Belshazzar, according to... Nabonidus, was [Nabonidus] heir and co-ruler... Darius... at that time served under Cyrus...:"   (Quoted out of two of Velikovsky’s books, as quoted more fully below:)
     "Nabuchodonosor [Nebuchadnezzar] fell sick and died, after a reign of forty-three years, and the realm passed to his son Evil-maraduch. This prince, whose government was arbitrary and licentious, fell a victim to a plot, being assassinated by his sister's husband, Neriglisar, after a reign of two years. On his death Neriglisar, his murderer, succeeded to the throne and reigned four years. His son, Laborosoardoch, a mere boy, occupied it for nine months, when, owing to the depraved disposition which he showed, a conspiracy was formed against him, and he was beaten to death by his friends. After his murder the conspirators held a meeting, and by common consent conferred the kingdom upon Nobonnedus, a Babylonian and one of their gang. (Josephus, Against Apion , I, 146-49.) 
     "Berosus wrote that Cyrus, the Persian, conquered Babylonia in the seventeenth year of Nabonidus. 
     "The Talmud and the Midrashim agree in general with Berosus on the length of Nebuchadnezzar's reign assigning to it from forty to forty-five years. (See Ginzberg, Legends, VI, 427, n. 114. According to the Scriptures (cf. II Kings 24:12, 25:27), Nebuchadnezzar reigned forty-four years as king of Babylon.) In the Scriptures as in  Berosus he was succeeded by Evil-Merodach. (II Kings 25:27; Jeremiah 52:31.) The Scriptures, however, do not mention that Evil-Merodach was followed by Nergilissar, and he in turn by his son, who was still a boy. The capture of Babylon by the Persians is described in the Book of Daniel, and the feasting king, who drank from the vessels of the Temple of Jerusalem and who saw the handwriting on the wall the night the kingdom fell, is called Belshazzar. Belshazzar, according to an inscription of Nabonidus, was his heir and co-ruler. (Langdon, Die Neubabylonischen Königsinschriften, "Nabonid," Inscription IV.)" (Ramses II and His Time p. 104:3-5)  
      NOTICE: Belshazzar was the son of Nebuchadnezzar and Nebuchadnezzar came back as Nabonidus onto the throne after a hiatus of seven years, i.e. Nabonidus=Nebuchadnezzar:
When? Tammuz 16 or Tishri 16?:   
Tammuz 16, 534 BCE; the 18th year of Nabonidus:  [Jun 21 (or 22,) [summer solstice day!!!] or Jul 20 (or 21,) 534 BCE.] Cf.: Article re the date of Belshazzar’s feast:
http://fultonhistory.com/Process%20small/Newspapers/Oswego%20Morning%20Express/Oswego%20Morning%20Express%20Aug-Jan%201882%20pdf/Newspaper%20%20Oswego%20Morning%20Express%20Aug-Jan%201882%20-%200022.PDF 
Tishri 16 in the 17th year of Nabonidus: What year is that? October 13, 539 BCE or when? Perhaps the day beginning at sunset (Sept 16 (or 17) or) Oct 16 (or 17,) 534 BCE?
"...on October 13, 539 [Tishri (or Heshvan) 16 or 17, 539 BCE,] Gobryas [Ugbaru], governor of Gutium, and the troops of Cyrus entered Babylon without battle...:"
     "Near the beginning of October, Cyrus fought another battle at Opis on the Tigris and burned the people of Akkad with fire. After this example of frightfulness, his opponents lost courage and on October 11 Sippar was taken without a battle. Nabu-naid [Nabonidus] fled and on October 13, 539, Gobryas [Ugbaru], governor of Gutium, and the troops of Cyrus entered Babylon without battle. Afterward, when Nabunaid returned to Babylon, he was made prisoner.
     "The last tablet dated by Nabu-naid is from October 14, the day after Gobryas had captured Babylon, but it was written at Uruk, to which the welcome news had not yet penetrated..."
                                          (SDA Bible Student's Sourcebook [i.e. SDA Bible Commentary,] Vol. 9, p.307; Source: A.T. Olmstead, History of the Persian Empire, pp. 50.)
     "It is highly probable that line 5 began with the words Sattu 17kam, 'In the seventeenth year.'...
     "[p. 169] [In the seventeenth year] Nabu came from Borsippa to meet... The king entered Eturkalamma... They kept the New Years festival as is right... Until the end of Elul the gods of Akkad..." 
     "In the month Tishri, when Cyrus fought at Opis on the Tigris river [p. 170] against the troops of Akkad, the people of Akkad he destroyed by means of a conflagration; he put the people to death."
     "On the fourteenth day Sippar was captured without fighting. Nabonidus fled.
     "On the sixteenth day of Ugbara (Gobryas), the governor of Gutium, and the troops of Cyrus without fighting entered Babylon. Afterwards when Nabonidus returned he was taken captive in Babylon. Until the end of the month the shields of Gutium surrounded the gates of Esagila...
     "In the month Marchesvan, the third day, Cyrus entered Babylon... Gobryas [Gubaru], his governor, placed governors in charge of Babylon. From the month Kislev to the month Adar, the gods whom Nabonidus had brought up to Babylon . . . .  they returned to their cities.
     "[p. 173] In the month Marchesvan, on the night of the eleventh, Ugbaru (Gobryas) died. In the month... of the king died. From the twenty-eighth day of the month Adar to the third day of the month Nisan there was weeping in the land of Akkad. . . . All the people prostrated their heads.
     "Several fragmentary lines follow, with an indefinite reference to Cambyses, the son of Cyrus. It seems that Cambyses participated in a New Year's temple ceremony which took place on the fourth day of the month Nisan." 
                                           (SDA Bible Student's Sourcebook [i.e. SDA Bible Commentary,] Vol. 9, p.303-5; Source: Raymond Philip Dougherty, Nabonidus and Belshazzar, (Yale Oriental Series Researches, Vol. 15. New Haven, Conn.: Yale University Press, 1929), pp. 168-173.)
NOTICE: Provided that 539 BCE is the correct year (if not, then October 13 is in error too!:) From the above dates it becomes clear that the biblical date for October 13, 539 BCE is Tishri 16, 539 BCE, thus evidencing an aviv later than March 4, 539 BCE, as well as also bad weather obscuring the new moon of Sep 26, 539 BCE which otherwise should have been easy to observe.
NOTICE: If "the seventeenth year" is reckoned per Babylonian reckoning from Abib/Nisan 1, then more than likely the fall of Babylon on Tishri 16, took place in the 16th year of Nabonidus per biblical reckoning!
"A certain festival... to drink and revel all night long...:"
     “15. …when he [Cyrus] heard that a certain festival had come round in Babylon, during which all Babylon was accustomed to drink and revel all night long, Cyrus took a large number of men, just as soon as it was dark, and… opened up the heads of the trenches at the river…” (SDA Bible Student's Sourcebook [i.e. SDA Bible Commentary,] Vol. 9, p.305; Source: Xenophon Cyropaedia vii. 5. 10, 13, 15, 16, 26-30; translated by Walter Miller, Vol. 2 (Cambridge, Mass.: Harvard University Press, 1943), pp. 265,267, 269, 271, 273.)
Who was Darius the Mede?:
     "4. That Darius the Mede was Cyaxares II, the son of Astyages. Compare the statements in PK 523. 556. 557 concerning Cyrus as the nephew and general of Darius with Xenophon's claim that (1) Cyrus, Astyages' grandson through his mother Madae, had become acquainted with his uncle Cyaxares during the years Cyrus spent at the court of his Median grandfather (Cyropaedia i. 3. 1; 4. 1, 6-9, 20-22; 5. 2);  (2) that Cyaxares followed his father on the throne as king of Media, after the latter's death (i. 5. 2);  (3) that when Cyrus had conquered Babylon he visited his uncle with gifts and offered him a palace in Babylon that Cyaxares accepted the presents, and gave Cyrus his daughter as well as the kingdom (viii. 5. 17-20)..." (SDA Bible Commentary, Vol. 4, p. 816-7.)
"Cyrus the Great... his conquest of Babylon... in -539...:"
     "The Persian period of ancient history begins with Cyrus the Great. From rather humble beginnings as a princeling in Anshan, a dependency in the Median kingdom of Astyages, he rose to be the supreme ruler of an empire unequaled in its confines by any earlier known realm of antiquity. His conquest of the Lydian kingdom of Croesus took place in -546 and his conquest of Babylon, ruled jointly by Nabonidus and his son Belshazzar, in -539, an event that, according to the Book of Daniel, occurred on the night of the writing on the wall. (Footnote: The Book of Daniel ascribes the conquest of Babylon to Darius. The possibility is not excluded that Darius, who at that time served under Cyrus, actually stormed and took Babylon.) (Velikovsky, Immanuel, Peoples of the Sea, p. 110:4.) 
     "...Babylon was besieged by Cyrus, nephew of Darius the Mede, and commanding general of the combined armies of the Medes and Persians...  {PK 523.1}
     "Daniel's prayer had been offered "in the first year of Darius" (verse 1), the Median monarch whose general, Cyrus, had wrested from Babylonia the scepter of universal rule. The reign of Darius was honored of God. To him was sent the angel Gabriel, "to confirm and to strengthen him." Daniel 11:1. Upon his death, within about two years of the fall of Babylon, Cyrus succeeded to the throne, and the beginning of his reign marked the completion of the seventy years since the first company of Hebrews had been taken by Nebuchadnezzar from their Judean home to Babylon."  {PK 556.4}
     "The Persian period of ancient history begins with Cyrus the Great. From rather humble beginnings as a princeling in Anshan, a dependency in the Median kingdom of Astyages, he rose to be the supreme ruler of an empire unequaled in its confines by any earlier known realm of antiquity. His conquest of the Lydian kingdom of Croesus took place in -546 and his conquest of Babylon, ruled jointly by Nabonidus and his son Belshazzar, in -539, an event that, according to the Book of Daniel, occurred on the night of the writing on the wall. (Footnote: The Book of Daniel ascribes the conquest of Babylon to Darius. The possibility is not excluded that Darius, who at that time served under Cyrus, actually stormed and took Babylon.) (Velikovsky, Immanuel, Peoples of the Sea, p. 110:4.) 
     "[Cambyses...] had sent his brother Bardiya (Smerdis) home from Egypt but also dispatched with him a murderer to dispose of him. When in Palestine, himself on his way home, he heard that Smerdis had occupied the throne of the empire and believed that his assassination plan had not been executed; he died near Mount Carmel possibly by his own hand. However, the newly proclaimed king was not Smerdis, who had been killed by Cambyses' secret order, but a magus, Gaumata, wo looked much like Smerdis. (Herodotus, III, 30 ff.) 
     "Darius, son of Hystaspes, served under Cyrus and accompanied Cambyses on the Egyptian expedition; he went up against Gaumata, killed him, and became king in -521. Like Cambyses, he was a fifth-generation descendant of Achemenes, through whom he claimed his right to the crown. Next he fought against a usurper who pretended to be an incarnation of Nebuchadnezzar, already dead for several decades. He also suppressed insurrections in various parts of the empire and, crossing the length of Asia Minor, traversed the Bosphorus, passed Thrace, and invaded the land of the Scythians..." (Velikovsky, Immanuel, Peoples of the Sea, p. 118:1-2.) 
Daniel 5:11:  "There is a man in thy kingdom, in whom is the spirit of the holy gods; and in the days of thy father light and understanding and wisdom, like the wisdom of the gods, was found in him; whom the king Nebuchadnezzar thy father, the king, I say, thy father, made master of the magicians, astrologers, Chaldeans, and soothsayers;"
Dan 4:32-37:  "And they shall drive thee from men... and seven times shall pass over thee, until thou know that the most High ruleth in the kingdom of men, and giveth it to whomsoever he will... The same hour was the thing fulfilled upon Nebuchadnezzar: and he was driven from men... And at the end of the days I Nebuchadnezzar lifted up mine eyes unto heaven, and mine understanding returned unto me, and I blessed the most High, and I praised and honoured him that liveth for ever, whose dominion is an everlasting dominion, and his kingdom is from generation to generation... At the same time my reason returned unto me; and for the glory of my kingdom, mine honour and brightness returned unto me; and my counsellors and my lords sought unto me; and I was established in my kingdom, and excellent majesty was added unto me... Now I Nebuchadnezzar praise and extol and honour the King of heaven, all whose works are truth, and his ways judgment: and those that walk in pride he is able to abase."
NOTICE below: Nabonidus' 17th year in the 9th month - Fall of Babylon was in the 4th month, Tammuz!!! 18th year!!!:
Date: Fri, 17 Apr 1998 23:39:50 +0200
From: Rolf Furuli &lt;furuli@online.no&gt;
Subject: ane: Neo-Babylonian chronology
…
The pivotal points of the Neo-Babylonian chronology is created by two
astronomical diaries:
(1)  Strm Kambyses 400, which has astronomical observations for the 7th
year of Cyrus` son Cambyses. The obeservations fit the year 523/22, and on
the basis of these observations the fall of Babylon can be dated to the
year 539 BCE.
(2) VAT 4956, which has astronomical observations that fit the year
567/566, and connects this year with the 37th year of king Nebukadnezzar.
These two tablets accord well with  Parker and Dubberstein`s chronology
based upon  Babylonian business tables which suggest the following reigns:
Nebukadnezzar reigned until day 26, month 6, year 43.
Amel-Marduk reigned until day 17, month 5, year 2.
Nergal-shar-usur reigned until day 6, month 1, year 4.
Labashi-Marduk reigned between day 23, month 1 and day 12, month 2, accession year.
Nabunaid reigned until day 17, month 7, year 17.
Some tablets published in the last two decades create some problems for
this chronology (Catalogue of the Babylonian Tablets in the British Museum,
Vol VI Tablets from Sippar 1, 1986 Erle Leichty, Vol VI Tablets from Sippar
2, 1987, Erle Leichty and A.K. Grayson, Vol VIII Tablets from Sippar 3,
1988, Erle Leichty, J.J. Finkelstein and C.B.F. Walker):
Amel-Marduk ,  day ? , month 5, accession year, (BM 58872 )
Amel-Marduk,  day 5, month 4 (possibly 6), accession year, (BM 65270)
Amel-Marduk   day 20, month 5, accession year, (BM 75322).
Amel-Marduk, day 8, month 7, year 2, (BM 75106)
Amel-Marduk, day 17?, month 10, year 2, (BM 61325)
Nergal-shar-usur, day 4, month 2, accession year, (BM 75489 )
Nergal-shar-usur, day?, month 2, year 4, ( Evetts 1892,  Inscriptions of
the Reigns of Evil Merodak, Neriglissar and Laborosoarochod)
Labashi-Marduk, day 9, month 3, accession year
Labashi-Marduk, day 12, month 3, accession year
Nabunaid, day 18, month 3, accession year, (BM 75214)
Nabunaid, day?, month 9, year 17, (BM 74951).
…
Rolf Furuli
Lecturer in Semitic languages
University of Oslo
rolf.furuli@east.uio.no
Conclusions:
Nebuchadnezzar: Reigned until day 26, month 6, year 43 ==&gt; thru end of year 43++
Amel-Marduk: Reigned between day 5, month 4, or at least from month 5, accession year – day 17?, month 10, year 2 ==&gt;  thru end of year 2 ++
Nergal-shar-usur: Reigned between day 4, month 2, accession year – day ?, month 2, year 4  ==&gt;  thru end of year 4++
Labashi-Marduk: Reigned between day 23, month 1 and day 12, month 2, accession year – day 12, month 3, accession year ==&gt; [totaling 49-76 days total or 7-11 weeks.]
Nabunaid: Reigned between day 18, month 3, accession year – day ?, month 9, year 17 ==&gt;  until Tammuz 16, 534 BCE, midsummer solstice day, and the fall of Babylon!!!
</t>
  </si>
  <si>
    <t xml:space="preserve">Darius the Mede, king of Chaldea, years of reign. &gt;&gt;&gt;NOTICE the timing (Daniel 10:1, 7, 18) of the angel speaking in Daniel 11:1: "Also I in the first year of Darius the Mede, even I, stood to confirm and to strengthen him." Daniel 9:1:  "In the first year of Darius the son of Ahasuerus, of the seed of the Medes, which was made king over the realm of the Chaldeans;" (Re the identity of Darius: Cf. SDA Bible Commentary, Vol. 4, p. 814-817.)
"Cyrus the Great... his conquest of Babylon... in -539...:"
     "The Persian period of ancient history begins with Cyrus the Great. From rather humble beginnings as a princeling in Anshan, a dependency in the Median kingdom of Astyages, he rose to be the supreme ruler of an empire unequaled in its confines by any earlier known realm of antiquity. His conquest of the Lydian kingdom of Croesus took place in -546 and his conquest of Babylon, ruled jointly by Nabonidus and his son Belshazzar, in -539, an event that, according to the Book of Daniel, occurred on the night of the writing on the wall. (Footnote: The Book of Daniel ascribes the conquest of Babylon to Darius. The possibility is not excluded that Darius, who at that time served under Cyrus, actually stormed and took Babylon.) (Velikovsky, Immanuel, Peoples of the Sea, p. 110:4.) 
     "...Babylon was besieged by Cyrus, nephew of Darius the Mede, and commanding general of the combined armies of the Medes and Persians...  {PK 523.1}
     "Daniel's prayer had been offered "in the first year of Darius" (verse 1), the Median monarch whose general, Cyrus, had wrested from Babylonia the scepter of universal rule. The reign of Darius was honored of God. To him was sent the angel Gabriel, "to confirm and to strengthen him." Daniel 11:1. Upon his death, within about two years of the fall of Babylon, Cyrus succeeded to the throne, and the beginning of his reign marked the completion of the seventy years since the first company of Hebrews had been taken by Nebuchadnezzar from their Judean home to Babylon."  {PK 556.4}
Notice: From Xenophon's book The Life of Cyrus The Great (http://www.iranchamber.com/history/xenophon/cyropaedia_xenophon_book1.php) it is clear that at the time of his conquest of Babylon, Cyrus served as a General and Commander of the army under Cyaxares, king of Media and the son of Astyages, while he, Cyrus, was still the son and heir of Cambyses, king of Persia. It is also clear that Cyrus succeeded both of those kings no later than at the time of each their death sometime subsequent to the fall of Babylon, in fact, it is clear that Cyrus was crowned as co-regent with Cyaxares from the time of his acceptance of the throne of Media and the daughter of Cyaxares as his bride shortly after the fall of Babylon. Thus it is obvious both that Darius the Median is one and the same as Cyaxares, king of Media, and that the 1st year of Darius the Median (cf. Dan. 9:1; 11:1) cannot coincide with, but must necessarily precede, the 1st year of Cyrus. The words "I, stood to confirm and to strengthen him" (Dan. 11:1) are strongly reminiscent of the event recorded in Xenophon's book, sections [5.5.6] - [5.5.40,] which event obviously happened after Astyages died and was succeeded by Cyaxares as recorded by Xenophon in his section [1.5.2.] From section [1.5.2] it is also clear that the initiating events of Cyrus' attack upon and victory over Babylon were the death of Astyages and the Assyrian king's plan to subjugate Media. Thus it is evident from the events recorded by Xenophon that no long time, probably a matter of months, passed from the accession of Cyaxares/Darius the Median, to the fall of Babylon. Thus very likely the 1st year of Cyaxares may well coincide with the accession year of Cyrus, i.e. as the successor upon the throne of Media after Cyaxares. One question remaining re the dates in Dan. 9:1 and 11:1: Is the Babylonian or the fall-to-fall Scriptural calendar being used? Now, if Cyaxares died in the Adar of the same Babylonian year as the Tammuz 16 when Babylon fell, then Cyaxares was in his 2nd year of reign per the Scriptural calendar when he died, while yet only in his 1st year of reign per the Babylonian calendar.
</t>
  </si>
  <si>
    <t>Jiǎzǐ (甲子) sequence</t>
  </si>
  <si>
    <t>Stem/ branch</t>
  </si>
  <si>
    <t>Gānzhī (干支)</t>
  </si>
  <si>
    <t>Year of the...</t>
  </si>
  <si>
    <t>Continuous[1]</t>
  </si>
  <si>
    <t>Gregorian[2]</t>
  </si>
  <si>
    <t>New Year's Day (chūnjié, 春節)</t>
  </si>
  <si>
    <t>jiǎzǐ (甲子)</t>
  </si>
  <si>
    <t>Wood Rat</t>
  </si>
  <si>
    <t>yǐchǒu (乙丑)</t>
  </si>
  <si>
    <t>Wood Ox</t>
  </si>
  <si>
    <t>bǐngyín (丙寅)</t>
  </si>
  <si>
    <t>Fire Tiger</t>
  </si>
  <si>
    <t>dīngmǎo (丁卯)</t>
  </si>
  <si>
    <t>Fire Hare</t>
  </si>
  <si>
    <t>wùchén (戊辰)</t>
  </si>
  <si>
    <t>Earth Dragon</t>
  </si>
  <si>
    <t>jǐsì (己巳)</t>
  </si>
  <si>
    <t>Earth Snake</t>
  </si>
  <si>
    <t>gēngwǔ (庚午)</t>
  </si>
  <si>
    <t>Metal Horse</t>
  </si>
  <si>
    <t>xīnwèi (辛未)</t>
  </si>
  <si>
    <t>Metal Sheep</t>
  </si>
  <si>
    <t>rénshēn (壬申)</t>
  </si>
  <si>
    <t>Water Monkey</t>
  </si>
  <si>
    <t>guǐyǒu (癸酉)</t>
  </si>
  <si>
    <t>Water Rooster</t>
  </si>
  <si>
    <t>jiǎxū (甲戌)</t>
  </si>
  <si>
    <t>Wood Dog</t>
  </si>
  <si>
    <t>yǐhài (乙亥)</t>
  </si>
  <si>
    <t>Wood Pig</t>
  </si>
  <si>
    <t>bǐngzǐ (丙子)</t>
  </si>
  <si>
    <t>Fire Rat</t>
  </si>
  <si>
    <t>dīngchǒu (丁丑)</t>
  </si>
  <si>
    <t>Fire Ox</t>
  </si>
  <si>
    <t>wùyín (戊寅)</t>
  </si>
  <si>
    <t>Earth Tiger</t>
  </si>
  <si>
    <t>jǐmǎo (己卯)</t>
  </si>
  <si>
    <t>Earth Hare</t>
  </si>
  <si>
    <t>gēngchén (庚辰)</t>
  </si>
  <si>
    <t>Metal Dragon</t>
  </si>
  <si>
    <t>xīnsì (辛巳)</t>
  </si>
  <si>
    <t>Metal Snake</t>
  </si>
  <si>
    <t>rénwǔ (壬午)</t>
  </si>
  <si>
    <t>Water Horse</t>
  </si>
  <si>
    <t>guǐwèi (癸未)</t>
  </si>
  <si>
    <t>Water Sheep</t>
  </si>
  <si>
    <t>jiǎshēn (甲申)</t>
  </si>
  <si>
    <t>Wood Monkey</t>
  </si>
  <si>
    <t>yǐyǒu (乙酉)</t>
  </si>
  <si>
    <t>Wood Rooster</t>
  </si>
  <si>
    <t>bǐngxū (丙戌)</t>
  </si>
  <si>
    <t>Fire Dog</t>
  </si>
  <si>
    <t>dīnghài (丁亥)</t>
  </si>
  <si>
    <t>Fire Pig</t>
  </si>
  <si>
    <t>wùzǐ (戊子)</t>
  </si>
  <si>
    <t>Earth Rat</t>
  </si>
  <si>
    <t>jǐchǒu (己丑)</t>
  </si>
  <si>
    <t>Earth Ox</t>
  </si>
  <si>
    <t>gēngyín (庚寅)</t>
  </si>
  <si>
    <t>Metal Tiger</t>
  </si>
  <si>
    <t>xīnmǎo (辛卯)</t>
  </si>
  <si>
    <t>Metal Hare</t>
  </si>
  <si>
    <t>rénchén (壬辰)</t>
  </si>
  <si>
    <t>Water Dragon</t>
  </si>
  <si>
    <t>guǐsì (癸巳)</t>
  </si>
  <si>
    <t>Water Snake</t>
  </si>
  <si>
    <t>jiǎwǔ (甲午)</t>
  </si>
  <si>
    <t>Wood Horse</t>
  </si>
  <si>
    <t>yǐwèi (乙未)</t>
  </si>
  <si>
    <t>Wood Sheep</t>
  </si>
  <si>
    <t>bǐngshēn (丙申)</t>
  </si>
  <si>
    <t>Fire Monkey</t>
  </si>
  <si>
    <t>dīngyǒu (丁酉)</t>
  </si>
  <si>
    <t>Fire Rooster</t>
  </si>
  <si>
    <t>wùxū (戊戌)</t>
  </si>
  <si>
    <t>Earth Dog</t>
  </si>
  <si>
    <t>jǐhài (己亥)</t>
  </si>
  <si>
    <t>Earth Pig</t>
  </si>
  <si>
    <t>gēngzǐ (庚子)</t>
  </si>
  <si>
    <t>Metal Rat</t>
  </si>
  <si>
    <t>xīnchǒu (辛丑)</t>
  </si>
  <si>
    <t>Metal Ox</t>
  </si>
  <si>
    <t>rényín (壬寅)</t>
  </si>
  <si>
    <t>Water Tiger</t>
  </si>
  <si>
    <t>guǐmǎo (癸卯)</t>
  </si>
  <si>
    <t>Water Hare</t>
  </si>
  <si>
    <t>jiǎchén (甲辰)</t>
  </si>
  <si>
    <t>Wood Dragon</t>
  </si>
  <si>
    <t>yǐsì (乙巳)</t>
  </si>
  <si>
    <t>Wood Snake</t>
  </si>
  <si>
    <t>bǐngwǔ (丙午)</t>
  </si>
  <si>
    <t>Fire Horse</t>
  </si>
  <si>
    <t>dīngwèi (丁未)</t>
  </si>
  <si>
    <t>Fire Sheep</t>
  </si>
  <si>
    <t>wùshēn (戊申)</t>
  </si>
  <si>
    <t>Earth Monkey</t>
  </si>
  <si>
    <t>jǐyǒu (己酉)</t>
  </si>
  <si>
    <t>Earth Rooster</t>
  </si>
  <si>
    <t>gēngxū (庚戌)</t>
  </si>
  <si>
    <t>Metal Dog</t>
  </si>
  <si>
    <t>xīnhài (辛亥)</t>
  </si>
  <si>
    <t>Metal Pig</t>
  </si>
  <si>
    <t>rénzǐ (壬子)</t>
  </si>
  <si>
    <t>Water Rat</t>
  </si>
  <si>
    <t>guǐchǒu (癸丑)</t>
  </si>
  <si>
    <t>Water Ox</t>
  </si>
  <si>
    <t>jiǎyín (甲寅)</t>
  </si>
  <si>
    <t>Wood Tiger</t>
  </si>
  <si>
    <t>yǐmǎo (乙卯)</t>
  </si>
  <si>
    <t>Wood Hare</t>
  </si>
  <si>
    <t>bǐngchén (丙辰)</t>
  </si>
  <si>
    <t>Fire Dragon</t>
  </si>
  <si>
    <t>dīngsì (丁巳)</t>
  </si>
  <si>
    <t>Fire Snake</t>
  </si>
  <si>
    <t>wùwǔ (戊午)</t>
  </si>
  <si>
    <t>Earth Horse</t>
  </si>
  <si>
    <t>jǐwèi (己未)</t>
  </si>
  <si>
    <t>Earth Sheep</t>
  </si>
  <si>
    <t>gēngshēn (庚申)</t>
  </si>
  <si>
    <t>Metal Monkey</t>
  </si>
  <si>
    <t>xīnyǒu (辛酉)</t>
  </si>
  <si>
    <t>Metal Rooster</t>
  </si>
  <si>
    <t>rénxū (壬戌)</t>
  </si>
  <si>
    <t>Water Dog</t>
  </si>
  <si>
    <t>guǐhài (癸亥)</t>
  </si>
  <si>
    <t>Water Pig</t>
  </si>
  <si>
    <t>Yeshua stays at the Tempel after Passover</t>
  </si>
  <si>
    <t>Darius Hystaspes reign: (Scriptural calendar per Zechariah's reckoning)</t>
  </si>
  <si>
    <t xml:space="preserve">Darius' decree in his 2nd year of reign… Please note that the contents of this cell has been moved to a footnote within my article resolving the dilemma re the dating used by Haggai vs. the dating used by Zechariah. The name of the file of that article is "HaggaiVsZechariahReckoningResolved-Finally!.htm" 
 </t>
  </si>
  <si>
    <t>"The reign of Cambyses (530-522), son and successor of Cyrus." - The false Smerdis. - "Darius Hystaspes (522-486:)" 
The False Smerdis (Av 6, 523 BCE - Nisanu 10, 522 BCE:)
       "DARIUS the King says: On the 6th day of the month Garmapada1 he took the royalty from CAMBYSES. Then CAMBYSES2 died, killing himself… on the 10th day of the month of Bagayadis,3 then accompanied by a few men, I killed GOMATES the Magian…
       "Footnotes: 
           1) If Garmapada is August as it is probable, the 10th Garmapada would coincide with the end of July.
           3) Bagayadis must be the Nisan; the Assyrian coincidence is lost. As Garmapada, "the time of the heat," must be July, August, or Ab, the Magian reigned just seven months, as says Herodotus…
                       (THE SOCIETY OF BIBLICAL ARCHAEOLOGY, RECORDS OF THE PAST, Vol. 7; http://www.masseiana.org/RP/rp07.htm)
     "From the view point of Bible history the chief event during the reign of Cyrus (c. 553 - 530 B.C.), first king of the Persian Empire, was the decree of his first regnal year authorizing the Jews to return to Palestine in 536..., and to rebuild the Temple (Ezra 5:13). Pursuant to this decree Zerubbabel led some 50,000 Jews back to Judea and began the rebuilding of the Tenple (Ezra 1:5, 6; 3:1-10). After a time, however, work came to a halt as the result of various difficulties and discouragements that arose (see Ezra 4:1-5, 24; cf. Haggai 1:1-4). So far as the Jews were concerned the reign of Cambyses (530-522), son and successor of Cyrus, was of minor importance, for he seems to have taken little if any interest in their welfare. But soon after Darius Hystaspes (522-486) ascended the throne he confirmed the original decree of Cyrus by issuing one of his own (see Ezra 4:24; 6:1), which resulted in the completion of the Zerubbabel Temple in 515 B.C. (see Ezra 6:1, 15). 
     "...While making preparations for a new invasion of Greece, however, Darius died (486 B.C.). His son and successor, Xerxes I, or Ahasuerus (486-465 B.C.), returned to Greece, only to suffer a major defeat at Salamis (480 B.C.). Xerxes thereupon returned permanently to Asia, leaving his general Mardonius in charge. Mardonius was defeated at Plataea the following year, and as a result Persian forces left Europe never to return." (SDA Bible Commentary, Vol. 3, p. 459:5-6.)
     "...a similar series of calculated astronomical data... fixing the 7th year of Cambyses as the Babylonian calendar year April 7, 523, to March 26, 522 B.C... This tablet of Cambyses' reign is particularly interesting because among other data it records an eclipse (calculated to have occurred on July 16, 523 B.C.) that is identical with one dated by Ptolemy in the same 7th year. Thus both ancient dating scales - the Egyptian solar years of Ptolemy and the Babylonian-Persian lunar years - are aligned with a fixed poit in the B.C. scale and with each other." (SDA Bible Commentary, Vol. 3, p. 88:3.)
     "[Cambyses...] had sent his brother Bardiya (Smerdis) home from Egypt but also dispatched with him a murderer to dispose of him. When in Palestine, himself on his way home, he heard that Smerdis had occupied the throne of the empire and believed that his assassination plan had not been executed; he died near Mount Carmel possibly by his own hand. However, the newly proclaimed king was not Smerdis, who had been killed by Cambyses' secret order, but a magus, Gaumata, wo looked much like Smerdis. (Herodotus, III, 30 ff.) 
     "Darius, son of Hystaspes, served under Cyrus and accompanied Cambyses on the Egyptian expedition; he went up against Gaumata, killed him, and became king in -521. Like Cambyses, he was a fifth-generation descendant of Achemenes, through whom he claimed his right to the crown. Next he fought against a usurper who pretended to be an incarnation of Nebuchadnezzar, already dead for several decades. He also suppressed insurrections in various parts of the empire and, crossing the length of Asia Minor, traversed the Bosphorus, passed Thrace, and invaded the land of the Scythians..." (Velikovsky, Immanuel, Peoples of the Sea, p. 118:1-2.) 
Notice: Per Xenophon, the name of Cambyses brother was Tanaoxares (cf. Xenophon, The Life of Cyrus The Great, sections [8.7.11] and [8.7.16.] http://www.iranchamber.com/history/xenophon/cyropaedia_xenophon_book1.php.) At the time of his death, Cyrus addressed both of them as "children" (cf. Xenophon, The Life of Cyrus The Great, sections [8.7.3,] [8.7.10,] [8.7.24,] [8.7.26,] and [8.7.28.]) Given that Cyrus married sometime after the fall of Babylon, but before the death of Cyaxares, the age (each birthday, in terms of full years of life as reckoned from his conception) of Cambyses would more than likely be the same as the current year of Cyrus' reign. Thus Cambyses reign, as a co-regent under his father, began when he was a mere 3 or 4 years of age. It follows that Cambyses age at his own death was no more than about 10 or 11 years, while his younger brother Tanaoxares/Bardiya/Smerdis was even younger, and that his age, provided Cyrus reigned for 9 years, at the time of Cyrus' death was no more than 8 or 9 years. It follows that the False Smerdis more than likely would have been of a similar age as the latter.
Another astronomical tablet of equal importance has established that the 7th year of Cambyses lasted from April 6/7, 523, to March 25/26, 522 BC. [12]
     12. J. N. Strassmaier, Inschriften von Cambyses, König van Babylon, no. 400. For the calculation of the dates of the astronomical events, see Franz X. Kugler, Sternkunde und Sterndienst in Babel, volume 1, pages 61-75. An eclipse mentioned on this tablet (see A. T. Olmstead, History of the Persian Empire, page 202, for a translation of the entry) is recorded also by Ptolemy (Almagest v. 14, page 172). For the time of this eclipse see OppoIzer, Syzygien-Tafeln, page 31, and his Canon der Finsternisse, Page 335; also C. F. Lehmann and F. K. Ginzel, “Die babylonischassyrischen Finsternisse,” in Ginzel, Spezieller Kanon der Sonnen- und Mondfinsternisse, page 258. The agreement between the tablet and the Almagest on the date of this eclipse shows that Ptolemy's numbering of Cambyses' reigning years harmonizes with the ancient Babylonian practice.
             (Horn, Sigfried H., Ph.D., Wood, Lynn H., Ph.D., The Chronology of Ezra 7, p. 27:5.)
Ezr 4:5  And hired counsellors against them, to frustrate their purpose, all the days of Cyrus king of Persia, even until the reign of Darius king of Persia.</t>
  </si>
  <si>
    <t xml:space="preserve">The 2,300th Scripture year after the Flood, i.e. King Noah's 2,300 year of reign...: Likely the year when Peter met Cornelius*; Acts  10.
*) [Caesar] Caius died January 24, 27 CE. “Then the tribune Cornelius Sabinus, who was the other conspirator and faced Gaius, stabbed him in the breast.” (Suetonius, The Lives of the Caesars, The Life of Caligula, 58-59.) [http://penelope.uchicago.edu/Thayer/E/Roman/Texts/Suetonius/12Caesars/Caligula*.html#58]
Cornelius Sabinus, who was himself one of the tribunes, and whom he otherwise knew to be a worthy man, and a lover of liberty… (Josephus, Antiquities XIX:1:7.)
[Cornelius] Sabinus, one of Caius's murderers, threatened that he would sooner come into the midst of them and kill himself, than consent to make Claudius emperor, and see slavery returning upon them… (Josephus, Antiquities XIX:4:4.)
But for [Cornelius] Sabinus, although Claudius not only set him at liberty, but gave him leave to retain his former command in the army, yet did he think it would be unjust in him to fail of performing his obligations to his fellow confederates; so he fell upon his sword, and killed himself, the wound reaching up to the very hilt of the sword. (Josephus, Antiquities XIX:4:6.)
</t>
  </si>
  <si>
    <t>Scriptural year from Creation</t>
  </si>
  <si>
    <r>
      <t>Xerxes I / Ahasuerus' reign:</t>
    </r>
    <r>
      <rPr>
        <sz val="7"/>
        <rFont val="Arial"/>
        <family val="2"/>
      </rPr>
      <t xml:space="preserve"> (typical Scripture calendar) - For beginning of reckoning, please cf. treeoflife.wan.io/OTCh/AhasuerusXerxesAndArtaxerxesBeginningOfReigns.htm</t>
    </r>
  </si>
  <si>
    <r>
      <t>Xerxes I / Ahasuerus' reign:</t>
    </r>
    <r>
      <rPr>
        <sz val="7"/>
        <rFont val="Arial"/>
        <family val="2"/>
      </rPr>
      <t xml:space="preserve"> (Babylonian calendar reckoning as apparently used also in the book of Esther) - For beginning of reckoning, please cf. treeoflife.wan.io/OTCh/AhasuerusXerxesAndArtaxerxesBeginningOfReigns.htm</t>
    </r>
  </si>
  <si>
    <t>Taxings begun: "1. WHEN Cyrenius had now disposed of Archelaus's money, and when the taxings were come to a conclusion, which were made [=begun?] in the thirty-seventh year of Caesar's victory over Antony at Actium..." (Josephus, Antiquities XVIII:2:1)</t>
  </si>
</sst>
</file>

<file path=xl/styles.xml><?xml version="1.0" encoding="utf-8"?>
<styleSheet xmlns="http://schemas.openxmlformats.org/spreadsheetml/2006/main">
  <numFmts count="2">
    <numFmt numFmtId="164" formatCode="0.0000"/>
    <numFmt numFmtId="165" formatCode="0.000"/>
  </numFmts>
  <fonts count="72">
    <font>
      <sz val="10"/>
      <name val="Arial"/>
    </font>
    <font>
      <sz val="10"/>
      <name val="Arial"/>
      <family val="2"/>
    </font>
    <font>
      <sz val="10"/>
      <name val="Arial"/>
      <family val="2"/>
    </font>
    <font>
      <u/>
      <sz val="10"/>
      <color indexed="12"/>
      <name val="Arial"/>
      <family val="2"/>
    </font>
    <font>
      <sz val="8"/>
      <name val="Arial"/>
      <family val="2"/>
    </font>
    <font>
      <i/>
      <sz val="8"/>
      <name val="Arial"/>
      <family val="2"/>
    </font>
    <font>
      <sz val="6"/>
      <name val="Arial"/>
      <family val="2"/>
    </font>
    <font>
      <b/>
      <sz val="6"/>
      <name val="Arial"/>
      <family val="2"/>
    </font>
    <font>
      <sz val="10"/>
      <color indexed="12"/>
      <name val="Arial"/>
      <family val="2"/>
    </font>
    <font>
      <sz val="8"/>
      <color indexed="12"/>
      <name val="Arial"/>
      <family val="2"/>
    </font>
    <font>
      <sz val="10"/>
      <color indexed="10"/>
      <name val="Arial"/>
      <family val="2"/>
    </font>
    <font>
      <b/>
      <sz val="10"/>
      <name val="Arial"/>
      <family val="2"/>
    </font>
    <font>
      <sz val="7"/>
      <name val="Arial"/>
      <family val="2"/>
    </font>
    <font>
      <u/>
      <sz val="8"/>
      <color indexed="12"/>
      <name val="Arial"/>
      <family val="2"/>
    </font>
    <font>
      <sz val="8"/>
      <name val="Arial"/>
      <family val="2"/>
    </font>
    <font>
      <sz val="10"/>
      <name val="Arial"/>
      <family val="2"/>
    </font>
    <font>
      <sz val="8"/>
      <name val="Times New Roman"/>
      <family val="1"/>
    </font>
    <font>
      <sz val="10"/>
      <name val="Times New Roman"/>
      <family val="1"/>
    </font>
    <font>
      <b/>
      <i/>
      <u/>
      <sz val="10"/>
      <color indexed="10"/>
      <name val="Arial"/>
      <family val="2"/>
    </font>
    <font>
      <b/>
      <sz val="10"/>
      <color indexed="10"/>
      <name val="Arial"/>
      <family val="2"/>
    </font>
    <font>
      <b/>
      <sz val="7"/>
      <color indexed="10"/>
      <name val="Arial"/>
      <family val="2"/>
    </font>
    <font>
      <sz val="7"/>
      <color indexed="10"/>
      <name val="Arial"/>
      <family val="2"/>
    </font>
    <font>
      <sz val="7"/>
      <name val="Arial"/>
      <family val="2"/>
    </font>
    <font>
      <b/>
      <sz val="7"/>
      <name val="Arial"/>
      <family val="2"/>
    </font>
    <font>
      <b/>
      <sz val="8"/>
      <name val="Arial"/>
      <family val="2"/>
    </font>
    <font>
      <sz val="10"/>
      <color indexed="10"/>
      <name val="Arial"/>
      <family val="2"/>
    </font>
    <font>
      <b/>
      <sz val="10"/>
      <color indexed="12"/>
      <name val="Arial"/>
      <family val="2"/>
    </font>
    <font>
      <sz val="10"/>
      <color indexed="53"/>
      <name val="Arial"/>
      <family val="2"/>
    </font>
    <font>
      <b/>
      <sz val="9"/>
      <color indexed="10"/>
      <name val="Arial"/>
      <family val="2"/>
    </font>
    <font>
      <sz val="9"/>
      <color indexed="10"/>
      <name val="Arial"/>
      <family val="2"/>
    </font>
    <font>
      <b/>
      <sz val="8"/>
      <color indexed="10"/>
      <name val="Arial"/>
      <family val="2"/>
    </font>
    <font>
      <sz val="9"/>
      <name val="Arial"/>
      <family val="2"/>
    </font>
    <font>
      <b/>
      <sz val="14"/>
      <name val="Arial"/>
      <family val="2"/>
    </font>
    <font>
      <b/>
      <sz val="26"/>
      <name val="Arial"/>
      <family val="2"/>
    </font>
    <font>
      <sz val="5"/>
      <name val="Arial"/>
      <family val="2"/>
    </font>
    <font>
      <sz val="6"/>
      <name val="Arial"/>
      <family val="2"/>
    </font>
    <font>
      <b/>
      <sz val="5"/>
      <name val="Arial"/>
      <family val="2"/>
    </font>
    <font>
      <b/>
      <sz val="8"/>
      <name val="Arial"/>
      <family val="2"/>
    </font>
    <font>
      <b/>
      <i/>
      <sz val="8"/>
      <color indexed="10"/>
      <name val="Arial"/>
      <family val="2"/>
    </font>
    <font>
      <b/>
      <sz val="6"/>
      <color indexed="10"/>
      <name val="Arial"/>
      <family val="2"/>
    </font>
    <font>
      <i/>
      <sz val="8"/>
      <color indexed="15"/>
      <name val="Arial"/>
      <family val="2"/>
    </font>
    <font>
      <b/>
      <sz val="8"/>
      <color indexed="12"/>
      <name val="Arial"/>
      <family val="2"/>
    </font>
    <font>
      <b/>
      <sz val="18"/>
      <name val="Arial"/>
      <family val="2"/>
    </font>
    <font>
      <u/>
      <sz val="10"/>
      <name val="Arial"/>
      <family val="2"/>
    </font>
    <font>
      <b/>
      <sz val="16"/>
      <name val="Arial"/>
      <family val="2"/>
    </font>
    <font>
      <i/>
      <sz val="8"/>
      <color indexed="12"/>
      <name val="Arial"/>
      <family val="2"/>
    </font>
    <font>
      <i/>
      <sz val="8"/>
      <name val="Arial"/>
      <family val="2"/>
    </font>
    <font>
      <i/>
      <sz val="8"/>
      <color indexed="10"/>
      <name val="Arial"/>
      <family val="2"/>
    </font>
    <font>
      <b/>
      <i/>
      <sz val="10"/>
      <color indexed="10"/>
      <name val="Arial"/>
      <family val="2"/>
    </font>
    <font>
      <sz val="10"/>
      <color indexed="43"/>
      <name val="Arial"/>
      <family val="2"/>
    </font>
    <font>
      <sz val="5"/>
      <name val="Arial"/>
      <family val="2"/>
    </font>
    <font>
      <i/>
      <sz val="8"/>
      <color indexed="46"/>
      <name val="Arial"/>
      <family val="2"/>
    </font>
    <font>
      <i/>
      <sz val="8"/>
      <color indexed="47"/>
      <name val="Arial"/>
      <family val="2"/>
    </font>
    <font>
      <sz val="8"/>
      <color indexed="22"/>
      <name val="Arial"/>
      <family val="2"/>
    </font>
    <font>
      <i/>
      <sz val="8"/>
      <color indexed="22"/>
      <name val="Arial"/>
      <family val="2"/>
    </font>
    <font>
      <sz val="7"/>
      <color indexed="22"/>
      <name val="Arial"/>
      <family val="2"/>
    </font>
    <font>
      <b/>
      <sz val="12"/>
      <name val="Arial"/>
      <family val="2"/>
    </font>
    <font>
      <b/>
      <sz val="9"/>
      <name val="Arial"/>
      <family val="2"/>
    </font>
    <font>
      <b/>
      <i/>
      <sz val="8"/>
      <color indexed="12"/>
      <name val="Arial"/>
      <family val="2"/>
    </font>
    <font>
      <b/>
      <i/>
      <sz val="8"/>
      <color indexed="13"/>
      <name val="Arial"/>
      <family val="2"/>
    </font>
    <font>
      <b/>
      <i/>
      <sz val="8"/>
      <color indexed="41"/>
      <name val="Arial"/>
      <family val="2"/>
    </font>
    <font>
      <b/>
      <i/>
      <sz val="10"/>
      <name val="Arial"/>
      <family val="2"/>
    </font>
    <font>
      <sz val="6"/>
      <color indexed="41"/>
      <name val="Arial"/>
      <family val="2"/>
    </font>
    <font>
      <sz val="6"/>
      <color indexed="13"/>
      <name val="Arial"/>
      <family val="2"/>
    </font>
    <font>
      <b/>
      <sz val="12"/>
      <color indexed="13"/>
      <name val="Arial"/>
      <family val="2"/>
    </font>
    <font>
      <u/>
      <sz val="7"/>
      <color indexed="12"/>
      <name val="Arial"/>
      <family val="2"/>
    </font>
    <font>
      <sz val="8"/>
      <color indexed="10"/>
      <name val="Arial"/>
      <family val="2"/>
    </font>
    <font>
      <sz val="8"/>
      <color indexed="8"/>
      <name val="Arial"/>
      <family val="2"/>
    </font>
    <font>
      <sz val="6"/>
      <color rgb="FFFF0000"/>
      <name val="Arial"/>
      <family val="2"/>
    </font>
    <font>
      <i/>
      <sz val="8"/>
      <color rgb="FFFF0000"/>
      <name val="Arial"/>
      <family val="2"/>
    </font>
    <font>
      <sz val="8"/>
      <color rgb="FFFF0000"/>
      <name val="Arial"/>
      <family val="2"/>
    </font>
    <font>
      <sz val="7"/>
      <color rgb="FFFF0000"/>
      <name val="Arial"/>
      <family val="2"/>
    </font>
  </fonts>
  <fills count="26">
    <fill>
      <patternFill patternType="none"/>
    </fill>
    <fill>
      <patternFill patternType="gray125"/>
    </fill>
    <fill>
      <patternFill patternType="solid">
        <fgColor indexed="11"/>
        <bgColor indexed="64"/>
      </patternFill>
    </fill>
    <fill>
      <patternFill patternType="solid">
        <fgColor indexed="43"/>
        <bgColor indexed="64"/>
      </patternFill>
    </fill>
    <fill>
      <patternFill patternType="solid">
        <fgColor indexed="13"/>
        <bgColor indexed="64"/>
      </patternFill>
    </fill>
    <fill>
      <patternFill patternType="solid">
        <fgColor indexed="50"/>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52"/>
        <bgColor indexed="64"/>
      </patternFill>
    </fill>
    <fill>
      <patternFill patternType="solid">
        <fgColor indexed="12"/>
        <bgColor indexed="64"/>
      </patternFill>
    </fill>
    <fill>
      <patternFill patternType="solid">
        <fgColor indexed="46"/>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14"/>
        <bgColor indexed="64"/>
      </patternFill>
    </fill>
    <fill>
      <patternFill patternType="solid">
        <fgColor indexed="40"/>
        <bgColor indexed="64"/>
      </patternFill>
    </fill>
    <fill>
      <patternFill patternType="solid">
        <fgColor indexed="22"/>
        <bgColor indexed="64"/>
      </patternFill>
    </fill>
    <fill>
      <patternFill patternType="solid">
        <fgColor indexed="15"/>
        <bgColor indexed="64"/>
      </patternFill>
    </fill>
    <fill>
      <patternFill patternType="solid">
        <fgColor rgb="FFF9F9F9"/>
        <bgColor indexed="64"/>
      </patternFill>
    </fill>
    <fill>
      <patternFill patternType="solid">
        <fgColor rgb="FFF2F2F2"/>
        <bgColor indexed="64"/>
      </patternFill>
    </fill>
    <fill>
      <patternFill patternType="solid">
        <fgColor rgb="FF00FF00"/>
        <bgColor indexed="64"/>
      </patternFill>
    </fill>
    <fill>
      <patternFill patternType="solid">
        <fgColor rgb="FFFFC000"/>
        <bgColor indexed="64"/>
      </patternFill>
    </fill>
    <fill>
      <patternFill patternType="solid">
        <fgColor rgb="FF99CC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top/>
      <bottom/>
      <diagonal/>
    </border>
    <border>
      <left/>
      <right style="medium">
        <color indexed="8"/>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AAAAAA"/>
      </bottom>
      <diagonal/>
    </border>
    <border>
      <left/>
      <right style="medium">
        <color rgb="FFAAAAAA"/>
      </right>
      <top style="medium">
        <color rgb="FFAAAAAA"/>
      </top>
      <bottom style="medium">
        <color rgb="FFAAAAAA"/>
      </bottom>
      <diagonal/>
    </border>
  </borders>
  <cellStyleXfs count="2">
    <xf numFmtId="0" fontId="0" fillId="0" borderId="0"/>
    <xf numFmtId="0" fontId="3" fillId="0" borderId="0" applyNumberFormat="0" applyFill="0" applyBorder="0" applyAlignment="0" applyProtection="0"/>
  </cellStyleXfs>
  <cellXfs count="614">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4" fillId="0" borderId="0" xfId="0" applyFont="1" applyAlignment="1">
      <alignment horizontal="center"/>
    </xf>
    <xf numFmtId="0" fontId="4" fillId="0" borderId="0" xfId="0" applyFont="1"/>
    <xf numFmtId="0" fontId="4" fillId="2" borderId="0" xfId="0" applyFont="1" applyFill="1" applyAlignment="1">
      <alignment horizontal="center"/>
    </xf>
    <xf numFmtId="0" fontId="5" fillId="0" borderId="0" xfId="0" applyFont="1"/>
    <xf numFmtId="0" fontId="5" fillId="0" borderId="0" xfId="0" applyFont="1" applyAlignment="1">
      <alignment horizontal="center"/>
    </xf>
    <xf numFmtId="0" fontId="8" fillId="0" borderId="0" xfId="0" applyFont="1" applyAlignment="1">
      <alignment horizontal="center"/>
    </xf>
    <xf numFmtId="0" fontId="9" fillId="0" borderId="0" xfId="0" applyFont="1" applyAlignment="1">
      <alignment horizontal="right"/>
    </xf>
    <xf numFmtId="0" fontId="6" fillId="0" borderId="0" xfId="0" applyFont="1"/>
    <xf numFmtId="164" fontId="4" fillId="0" borderId="0" xfId="0" applyNumberFormat="1" applyFont="1"/>
    <xf numFmtId="0" fontId="10" fillId="0" borderId="0" xfId="0" applyFont="1"/>
    <xf numFmtId="164" fontId="0" fillId="2" borderId="0" xfId="0" applyNumberFormat="1" applyFill="1"/>
    <xf numFmtId="0" fontId="0" fillId="2" borderId="0" xfId="0" applyFill="1" applyAlignment="1">
      <alignment horizontal="right"/>
    </xf>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5" fillId="2" borderId="0" xfId="0" applyFont="1" applyFill="1" applyAlignment="1">
      <alignment horizontal="center"/>
    </xf>
    <xf numFmtId="0" fontId="0" fillId="2" borderId="0" xfId="0" applyFill="1"/>
    <xf numFmtId="0" fontId="4" fillId="0" borderId="0" xfId="0" applyFont="1" applyAlignment="1"/>
    <xf numFmtId="0" fontId="11" fillId="0" borderId="0" xfId="0" applyFont="1"/>
    <xf numFmtId="0" fontId="11" fillId="3" borderId="0" xfId="0" applyFont="1" applyFill="1"/>
    <xf numFmtId="0" fontId="11" fillId="0" borderId="0" xfId="0" applyFont="1" applyAlignment="1">
      <alignment horizontal="left"/>
    </xf>
    <xf numFmtId="0" fontId="12" fillId="0" borderId="0" xfId="0" applyFont="1"/>
    <xf numFmtId="0" fontId="13" fillId="0" borderId="0" xfId="1" applyFont="1" applyBorder="1" applyAlignment="1">
      <alignment horizontal="left"/>
    </xf>
    <xf numFmtId="0" fontId="13" fillId="0" borderId="0" xfId="1" applyFont="1" applyAlignment="1">
      <alignment horizontal="left"/>
    </xf>
    <xf numFmtId="0" fontId="13" fillId="2" borderId="0" xfId="1" applyFont="1" applyFill="1" applyBorder="1" applyAlignment="1">
      <alignment horizontal="left"/>
    </xf>
    <xf numFmtId="0" fontId="11" fillId="3" borderId="0" xfId="0" applyFont="1" applyFill="1" applyAlignment="1">
      <alignment horizontal="left"/>
    </xf>
    <xf numFmtId="0" fontId="0" fillId="2" borderId="0" xfId="0" applyFill="1" applyAlignment="1"/>
    <xf numFmtId="0" fontId="4" fillId="2" borderId="0" xfId="0" applyFont="1" applyFill="1" applyAlignment="1"/>
    <xf numFmtId="0" fontId="0" fillId="0" borderId="0" xfId="0" applyAlignment="1"/>
    <xf numFmtId="0" fontId="14" fillId="0" borderId="0" xfId="0" applyFont="1"/>
    <xf numFmtId="0" fontId="14" fillId="0" borderId="0" xfId="0" applyFont="1" applyAlignment="1">
      <alignment horizontal="center"/>
    </xf>
    <xf numFmtId="0" fontId="15" fillId="0" borderId="0" xfId="0" applyFont="1"/>
    <xf numFmtId="0" fontId="15" fillId="0" borderId="0" xfId="0" applyFont="1" applyAlignment="1">
      <alignment horizontal="left"/>
    </xf>
    <xf numFmtId="0" fontId="5" fillId="4" borderId="0" xfId="0" applyFont="1" applyFill="1" applyAlignment="1">
      <alignment horizontal="center"/>
    </xf>
    <xf numFmtId="0" fontId="16" fillId="4" borderId="0" xfId="0" applyFont="1" applyFill="1"/>
    <xf numFmtId="0" fontId="15" fillId="0" borderId="0" xfId="0" applyFont="1" applyAlignment="1">
      <alignment horizontal="right"/>
    </xf>
    <xf numFmtId="0" fontId="10" fillId="0" borderId="0" xfId="0" applyFont="1" applyAlignment="1">
      <alignment horizontal="left"/>
    </xf>
    <xf numFmtId="0" fontId="12" fillId="0" borderId="0" xfId="0" applyFont="1" applyAlignment="1">
      <alignment horizontal="center"/>
    </xf>
    <xf numFmtId="0" fontId="15" fillId="2" borderId="0" xfId="0" applyFont="1" applyFill="1" applyAlignment="1">
      <alignment horizontal="left"/>
    </xf>
    <xf numFmtId="0" fontId="15" fillId="2" borderId="0" xfId="0" applyFont="1" applyFill="1"/>
    <xf numFmtId="0" fontId="11" fillId="2" borderId="0" xfId="0" applyFont="1" applyFill="1"/>
    <xf numFmtId="0" fontId="18" fillId="3" borderId="1" xfId="0" applyFont="1" applyFill="1" applyBorder="1" applyAlignment="1">
      <alignment horizontal="left"/>
    </xf>
    <xf numFmtId="0" fontId="18" fillId="3" borderId="2" xfId="0" applyFont="1" applyFill="1" applyBorder="1" applyAlignment="1">
      <alignment horizontal="left"/>
    </xf>
    <xf numFmtId="0" fontId="11" fillId="3" borderId="2" xfId="0" applyFont="1" applyFill="1" applyBorder="1" applyAlignment="1">
      <alignment horizontal="center"/>
    </xf>
    <xf numFmtId="0" fontId="19" fillId="0" borderId="0" xfId="0" applyFont="1"/>
    <xf numFmtId="0" fontId="19" fillId="3" borderId="2" xfId="0" applyFont="1" applyFill="1" applyBorder="1"/>
    <xf numFmtId="0" fontId="19" fillId="3" borderId="0" xfId="0" applyFont="1" applyFill="1" applyAlignment="1">
      <alignment horizontal="left"/>
    </xf>
    <xf numFmtId="0" fontId="19" fillId="0" borderId="0" xfId="0" applyFont="1" applyAlignment="1">
      <alignment horizontal="left"/>
    </xf>
    <xf numFmtId="0" fontId="19" fillId="3" borderId="2" xfId="0" applyFont="1" applyFill="1" applyBorder="1" applyAlignment="1">
      <alignment horizontal="left"/>
    </xf>
    <xf numFmtId="0" fontId="19" fillId="3" borderId="3" xfId="0" applyFont="1" applyFill="1" applyBorder="1" applyAlignment="1">
      <alignment horizontal="left"/>
    </xf>
    <xf numFmtId="0" fontId="5" fillId="3" borderId="4" xfId="0" applyFont="1" applyFill="1" applyBorder="1" applyAlignment="1">
      <alignment horizontal="left"/>
    </xf>
    <xf numFmtId="0" fontId="0" fillId="3" borderId="0" xfId="0" applyFill="1"/>
    <xf numFmtId="0" fontId="5" fillId="3" borderId="0" xfId="0" applyFont="1" applyFill="1" applyAlignment="1">
      <alignment horizontal="center"/>
    </xf>
    <xf numFmtId="0" fontId="0" fillId="3" borderId="0" xfId="0" applyFill="1" applyAlignment="1">
      <alignment horizontal="center"/>
    </xf>
    <xf numFmtId="0" fontId="19" fillId="3" borderId="0" xfId="0" applyFont="1" applyFill="1" applyAlignment="1">
      <alignment horizontal="right"/>
    </xf>
    <xf numFmtId="0" fontId="19" fillId="3" borderId="5" xfId="0" applyFont="1" applyFill="1" applyBorder="1" applyAlignment="1">
      <alignment horizontal="left"/>
    </xf>
    <xf numFmtId="0" fontId="14" fillId="3" borderId="4" xfId="0" applyFont="1" applyFill="1" applyBorder="1" applyAlignment="1">
      <alignment horizontal="left"/>
    </xf>
    <xf numFmtId="0" fontId="15" fillId="3" borderId="0" xfId="0" applyFont="1" applyFill="1" applyAlignment="1">
      <alignment horizontal="left"/>
    </xf>
    <xf numFmtId="0" fontId="15" fillId="3" borderId="5" xfId="0" applyFont="1" applyFill="1" applyBorder="1" applyAlignment="1">
      <alignment horizontal="left"/>
    </xf>
    <xf numFmtId="0" fontId="15" fillId="3" borderId="0" xfId="0" applyFont="1" applyFill="1" applyAlignment="1">
      <alignment horizontal="right"/>
    </xf>
    <xf numFmtId="0" fontId="0" fillId="0" borderId="6" xfId="0" applyBorder="1" applyAlignment="1">
      <alignment horizontal="left"/>
    </xf>
    <xf numFmtId="0" fontId="0" fillId="3" borderId="0" xfId="0" applyFill="1" applyAlignment="1">
      <alignment horizontal="left"/>
    </xf>
    <xf numFmtId="0" fontId="0" fillId="3" borderId="6" xfId="0" applyFill="1" applyBorder="1" applyAlignment="1">
      <alignment horizontal="left"/>
    </xf>
    <xf numFmtId="0" fontId="24" fillId="3" borderId="0" xfId="0" applyFont="1" applyFill="1" applyAlignment="1">
      <alignment horizontal="left"/>
    </xf>
    <xf numFmtId="0" fontId="4" fillId="3" borderId="6" xfId="0" applyFont="1" applyFill="1" applyBorder="1" applyAlignment="1">
      <alignment horizontal="left"/>
    </xf>
    <xf numFmtId="0" fontId="5" fillId="3" borderId="0" xfId="0" applyFont="1" applyFill="1"/>
    <xf numFmtId="0" fontId="5" fillId="3" borderId="0" xfId="0" applyFont="1" applyFill="1" applyAlignment="1"/>
    <xf numFmtId="0" fontId="22" fillId="3" borderId="7" xfId="0" applyFont="1" applyFill="1" applyBorder="1"/>
    <xf numFmtId="0" fontId="22" fillId="3" borderId="7" xfId="0" applyFont="1" applyFill="1" applyBorder="1" applyAlignment="1"/>
    <xf numFmtId="0" fontId="0" fillId="3" borderId="8" xfId="0" applyFill="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27" fillId="0" borderId="0" xfId="0" applyFont="1"/>
    <xf numFmtId="0" fontId="27" fillId="0" borderId="0" xfId="0" applyFont="1" applyAlignment="1"/>
    <xf numFmtId="0" fontId="26" fillId="0" borderId="0" xfId="0" applyFont="1"/>
    <xf numFmtId="0" fontId="26" fillId="0" borderId="0" xfId="0" applyFont="1" applyAlignment="1">
      <alignment horizontal="right"/>
    </xf>
    <xf numFmtId="0" fontId="10" fillId="0" borderId="0" xfId="0" applyFont="1" applyAlignment="1">
      <alignment horizontal="center"/>
    </xf>
    <xf numFmtId="0" fontId="28" fillId="0" borderId="0" xfId="0" applyFont="1" applyAlignment="1">
      <alignment horizontal="left" vertical="center" wrapText="1"/>
    </xf>
    <xf numFmtId="0" fontId="19" fillId="0" borderId="0" xfId="0" applyFont="1" applyAlignment="1">
      <alignment horizontal="right"/>
    </xf>
    <xf numFmtId="0" fontId="0" fillId="2" borderId="0" xfId="0" applyFill="1" applyAlignment="1">
      <alignment vertical="top"/>
    </xf>
    <xf numFmtId="0" fontId="31" fillId="2" borderId="0" xfId="0" applyFont="1" applyFill="1" applyAlignment="1">
      <alignment vertical="center"/>
    </xf>
    <xf numFmtId="0" fontId="28" fillId="2" borderId="0" xfId="0" applyFont="1" applyFill="1" applyAlignment="1">
      <alignment vertical="center" wrapText="1"/>
    </xf>
    <xf numFmtId="0" fontId="0" fillId="0" borderId="0" xfId="0" applyAlignment="1">
      <alignment vertical="top"/>
    </xf>
    <xf numFmtId="0" fontId="0" fillId="5" borderId="0" xfId="0" applyFill="1"/>
    <xf numFmtId="0" fontId="0" fillId="5" borderId="0" xfId="0" applyFill="1" applyAlignment="1">
      <alignment horizontal="left"/>
    </xf>
    <xf numFmtId="0" fontId="0" fillId="5" borderId="0" xfId="0" applyFill="1" applyAlignment="1">
      <alignment horizontal="center"/>
    </xf>
    <xf numFmtId="0" fontId="0" fillId="5" borderId="0" xfId="0" applyFill="1" applyAlignment="1">
      <alignment horizontal="right"/>
    </xf>
    <xf numFmtId="0" fontId="8" fillId="5" borderId="0" xfId="0" applyFont="1" applyFill="1" applyAlignment="1">
      <alignment horizontal="center"/>
    </xf>
    <xf numFmtId="0" fontId="8" fillId="2" borderId="0" xfId="0" applyFont="1" applyFill="1" applyAlignment="1">
      <alignment horizontal="center"/>
    </xf>
    <xf numFmtId="0" fontId="26" fillId="2" borderId="0" xfId="0" applyFont="1" applyFill="1"/>
    <xf numFmtId="164" fontId="0" fillId="5" borderId="0" xfId="0" applyNumberFormat="1" applyFill="1"/>
    <xf numFmtId="0" fontId="32" fillId="0" borderId="0" xfId="0" applyFont="1" applyAlignment="1">
      <alignment horizontal="left"/>
    </xf>
    <xf numFmtId="165" fontId="4" fillId="0" borderId="0" xfId="0" applyNumberFormat="1" applyFont="1"/>
    <xf numFmtId="0" fontId="0" fillId="4" borderId="0" xfId="0" applyFill="1"/>
    <xf numFmtId="0" fontId="11" fillId="4" borderId="0" xfId="0" applyFont="1" applyFill="1" applyAlignment="1">
      <alignment horizontal="center"/>
    </xf>
    <xf numFmtId="165" fontId="0" fillId="2" borderId="0" xfId="0" applyNumberFormat="1" applyFill="1"/>
    <xf numFmtId="0" fontId="11" fillId="4" borderId="0" xfId="0" applyFont="1" applyFill="1"/>
    <xf numFmtId="165" fontId="0" fillId="0" borderId="0" xfId="0" applyNumberFormat="1"/>
    <xf numFmtId="0" fontId="33" fillId="0" borderId="0" xfId="0" applyFont="1"/>
    <xf numFmtId="0" fontId="33" fillId="0" borderId="0" xfId="0" applyFont="1" applyAlignment="1"/>
    <xf numFmtId="0" fontId="14" fillId="0" borderId="0" xfId="0" applyFont="1" applyFill="1" applyAlignment="1"/>
    <xf numFmtId="0" fontId="11" fillId="0" borderId="0" xfId="0" applyFont="1" applyFill="1"/>
    <xf numFmtId="0" fontId="11" fillId="0" borderId="0" xfId="0" applyFont="1" applyFill="1" applyAlignment="1"/>
    <xf numFmtId="0" fontId="0" fillId="0" borderId="0" xfId="0" applyFill="1" applyAlignment="1">
      <alignment horizontal="left"/>
    </xf>
    <xf numFmtId="0" fontId="4" fillId="0" borderId="0" xfId="0" applyFont="1" applyAlignment="1">
      <alignment horizontal="left"/>
    </xf>
    <xf numFmtId="0" fontId="4" fillId="2" borderId="0" xfId="0" applyFont="1" applyFill="1" applyAlignment="1">
      <alignment horizontal="left"/>
    </xf>
    <xf numFmtId="0" fontId="4" fillId="0" borderId="0" xfId="1" applyFont="1" applyAlignment="1">
      <alignment horizontal="left"/>
    </xf>
    <xf numFmtId="0" fontId="4" fillId="0" borderId="0" xfId="0" applyNumberFormat="1" applyFont="1" applyAlignment="1"/>
    <xf numFmtId="0" fontId="0" fillId="0" borderId="0" xfId="0" applyFill="1"/>
    <xf numFmtId="0" fontId="14" fillId="2" borderId="0" xfId="0" applyFont="1" applyFill="1" applyAlignment="1">
      <alignment horizontal="center"/>
    </xf>
    <xf numFmtId="0" fontId="9" fillId="2" borderId="0" xfId="0" applyFont="1" applyFill="1" applyAlignment="1">
      <alignment horizontal="right"/>
    </xf>
    <xf numFmtId="0" fontId="5" fillId="0" borderId="0" xfId="0" applyFont="1" applyAlignment="1">
      <alignment horizontal="right"/>
    </xf>
    <xf numFmtId="0" fontId="5" fillId="2" borderId="0" xfId="0" applyFont="1" applyFill="1" applyAlignment="1">
      <alignment horizontal="right"/>
    </xf>
    <xf numFmtId="0" fontId="38" fillId="2" borderId="0" xfId="0" applyFont="1" applyFill="1" applyAlignment="1">
      <alignment horizontal="right"/>
    </xf>
    <xf numFmtId="0" fontId="4" fillId="2" borderId="0" xfId="0" applyNumberFormat="1" applyFont="1" applyFill="1" applyAlignment="1"/>
    <xf numFmtId="0" fontId="40" fillId="0" borderId="0" xfId="0" applyFont="1" applyAlignment="1">
      <alignment horizontal="center"/>
    </xf>
    <xf numFmtId="0" fontId="40" fillId="2" borderId="0" xfId="0" applyFont="1" applyFill="1" applyAlignment="1">
      <alignment horizontal="center"/>
    </xf>
    <xf numFmtId="0" fontId="9" fillId="0" borderId="0" xfId="0" applyFont="1" applyAlignment="1">
      <alignment horizontal="center"/>
    </xf>
    <xf numFmtId="0" fontId="9" fillId="2" borderId="0" xfId="0" applyFont="1" applyFill="1" applyAlignment="1">
      <alignment horizontal="center"/>
    </xf>
    <xf numFmtId="0" fontId="4" fillId="2" borderId="0" xfId="0" applyFont="1" applyFill="1" applyBorder="1" applyAlignment="1">
      <alignment horizontal="center" wrapText="1"/>
    </xf>
    <xf numFmtId="0" fontId="0" fillId="0" borderId="0" xfId="0" applyAlignment="1">
      <alignment textRotation="90" wrapText="1"/>
    </xf>
    <xf numFmtId="0" fontId="4" fillId="0" borderId="0" xfId="0" applyFont="1" applyAlignment="1">
      <alignment textRotation="90" wrapText="1"/>
    </xf>
    <xf numFmtId="0" fontId="5" fillId="0" borderId="0" xfId="0" applyFont="1" applyBorder="1" applyAlignment="1"/>
    <xf numFmtId="0" fontId="19" fillId="5" borderId="0" xfId="0" applyFont="1" applyFill="1" applyAlignment="1">
      <alignment horizontal="center"/>
    </xf>
    <xf numFmtId="0" fontId="26" fillId="2" borderId="0" xfId="0" applyFont="1" applyFill="1" applyAlignment="1">
      <alignment horizontal="center"/>
    </xf>
    <xf numFmtId="0" fontId="11" fillId="0" borderId="0" xfId="0" applyFont="1" applyFill="1" applyAlignment="1">
      <alignment horizontal="left"/>
    </xf>
    <xf numFmtId="0" fontId="30" fillId="0" borderId="0" xfId="0" applyFont="1" applyAlignment="1">
      <alignment horizontal="left"/>
    </xf>
    <xf numFmtId="0" fontId="41" fillId="0" borderId="0" xfId="0" applyFont="1" applyAlignment="1">
      <alignment horizontal="left"/>
    </xf>
    <xf numFmtId="0" fontId="4" fillId="0" borderId="0" xfId="0" applyFont="1" applyFill="1" applyAlignment="1">
      <alignment horizontal="center"/>
    </xf>
    <xf numFmtId="0" fontId="14" fillId="0" borderId="0" xfId="0" applyFont="1" applyFill="1" applyAlignment="1">
      <alignment horizontal="center"/>
    </xf>
    <xf numFmtId="0" fontId="30" fillId="0" borderId="0" xfId="0" applyFont="1" applyFill="1" applyAlignment="1">
      <alignment horizontal="center"/>
    </xf>
    <xf numFmtId="0" fontId="40" fillId="0" borderId="0" xfId="0" applyFont="1" applyAlignment="1">
      <alignment horizontal="right"/>
    </xf>
    <xf numFmtId="0" fontId="40" fillId="2" borderId="0" xfId="0" applyFont="1" applyFill="1" applyAlignment="1">
      <alignment horizontal="right"/>
    </xf>
    <xf numFmtId="0" fontId="15" fillId="0" borderId="2" xfId="0" applyFont="1" applyBorder="1" applyAlignment="1">
      <alignment horizontal="center"/>
    </xf>
    <xf numFmtId="0" fontId="15" fillId="0" borderId="9" xfId="0" applyFont="1" applyBorder="1" applyAlignment="1">
      <alignment horizontal="center"/>
    </xf>
    <xf numFmtId="0" fontId="15" fillId="3" borderId="2" xfId="0" applyFont="1" applyFill="1" applyBorder="1" applyAlignment="1">
      <alignment horizontal="center"/>
    </xf>
    <xf numFmtId="0" fontId="0" fillId="3" borderId="7" xfId="0" applyFill="1" applyBorder="1" applyAlignment="1">
      <alignment horizontal="center"/>
    </xf>
    <xf numFmtId="0" fontId="0" fillId="0" borderId="0" xfId="0" applyFill="1" applyAlignment="1"/>
    <xf numFmtId="0" fontId="0" fillId="6" borderId="0" xfId="0" applyFill="1" applyAlignment="1">
      <alignment horizontal="center"/>
    </xf>
    <xf numFmtId="0" fontId="0" fillId="0" borderId="0" xfId="0" applyFill="1" applyAlignment="1">
      <alignment horizontal="center"/>
    </xf>
    <xf numFmtId="0" fontId="0" fillId="3" borderId="0" xfId="0" applyFill="1" applyBorder="1" applyAlignment="1">
      <alignment horizontal="center"/>
    </xf>
    <xf numFmtId="0" fontId="15" fillId="3" borderId="1" xfId="0" applyFont="1" applyFill="1" applyBorder="1" applyAlignment="1">
      <alignment horizontal="center"/>
    </xf>
    <xf numFmtId="0" fontId="0" fillId="3" borderId="4" xfId="0" applyFill="1" applyBorder="1" applyAlignment="1">
      <alignment horizontal="center"/>
    </xf>
    <xf numFmtId="0" fontId="0" fillId="7" borderId="0" xfId="0" applyFill="1" applyAlignment="1">
      <alignment horizontal="center"/>
    </xf>
    <xf numFmtId="164" fontId="4" fillId="0" borderId="0" xfId="0" applyNumberFormat="1" applyFont="1" applyAlignment="1"/>
    <xf numFmtId="164" fontId="0" fillId="2" borderId="0" xfId="0" applyNumberFormat="1" applyFill="1" applyAlignment="1"/>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8" borderId="0" xfId="0" applyFill="1" applyBorder="1" applyAlignment="1">
      <alignment horizontal="center"/>
    </xf>
    <xf numFmtId="0" fontId="0" fillId="9" borderId="0" xfId="0" applyFill="1" applyBorder="1" applyAlignment="1">
      <alignment horizontal="center"/>
    </xf>
    <xf numFmtId="0" fontId="0" fillId="7" borderId="0" xfId="0" applyFill="1" applyAlignment="1"/>
    <xf numFmtId="0" fontId="0" fillId="3" borderId="10" xfId="0" applyFill="1" applyBorder="1"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11" borderId="0" xfId="0" applyFill="1" applyAlignment="1"/>
    <xf numFmtId="0" fontId="0" fillId="10" borderId="0" xfId="0" applyFill="1" applyBorder="1" applyAlignment="1">
      <alignment horizontal="center"/>
    </xf>
    <xf numFmtId="0" fontId="0" fillId="3" borderId="2" xfId="0" applyFill="1" applyBorder="1" applyAlignment="1">
      <alignment horizontal="center"/>
    </xf>
    <xf numFmtId="0" fontId="44" fillId="3" borderId="0" xfId="0" applyFont="1" applyFill="1" applyBorder="1" applyAlignment="1">
      <alignment horizontal="left"/>
    </xf>
    <xf numFmtId="0" fontId="0" fillId="3" borderId="0" xfId="0" applyFill="1" applyBorder="1" applyAlignment="1"/>
    <xf numFmtId="0" fontId="0" fillId="5" borderId="0" xfId="0" applyFill="1" applyBorder="1" applyAlignment="1">
      <alignment horizontal="center"/>
    </xf>
    <xf numFmtId="0" fontId="0" fillId="12" borderId="0" xfId="0" applyFill="1" applyBorder="1" applyAlignment="1">
      <alignment horizontal="center"/>
    </xf>
    <xf numFmtId="0" fontId="43" fillId="3" borderId="4" xfId="0" applyFont="1" applyFill="1" applyBorder="1" applyAlignment="1">
      <alignment horizontal="center"/>
    </xf>
    <xf numFmtId="0" fontId="0" fillId="7" borderId="0" xfId="0" applyFill="1" applyBorder="1" applyAlignment="1">
      <alignment horizontal="center"/>
    </xf>
    <xf numFmtId="0" fontId="0" fillId="11" borderId="0" xfId="0" applyFill="1" applyBorder="1" applyAlignment="1">
      <alignment horizontal="center"/>
    </xf>
    <xf numFmtId="0" fontId="0" fillId="0" borderId="0" xfId="0" applyFill="1" applyBorder="1" applyAlignment="1">
      <alignment horizontal="center"/>
    </xf>
    <xf numFmtId="0" fontId="0" fillId="3" borderId="2" xfId="0" applyFill="1" applyBorder="1"/>
    <xf numFmtId="0" fontId="0" fillId="3" borderId="9"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applyAlignment="1">
      <alignment horizontal="left"/>
    </xf>
    <xf numFmtId="0" fontId="5" fillId="0" borderId="0" xfId="0" applyFont="1" applyFill="1" applyAlignment="1">
      <alignment horizontal="center"/>
    </xf>
    <xf numFmtId="0" fontId="38" fillId="0" borderId="0" xfId="0" applyFont="1" applyAlignment="1">
      <alignment horizontal="center"/>
    </xf>
    <xf numFmtId="0" fontId="38" fillId="2" borderId="0" xfId="0" applyFont="1" applyFill="1" applyAlignment="1">
      <alignment horizontal="center"/>
    </xf>
    <xf numFmtId="0" fontId="4" fillId="0" borderId="0" xfId="0" applyFont="1" applyAlignment="1">
      <alignment horizontal="left" vertical="top"/>
    </xf>
    <xf numFmtId="0" fontId="0" fillId="4" borderId="0" xfId="0" applyFill="1" applyAlignment="1">
      <alignment horizontal="left"/>
    </xf>
    <xf numFmtId="0" fontId="0" fillId="0" borderId="0" xfId="0" applyBorder="1"/>
    <xf numFmtId="0" fontId="12" fillId="0" borderId="0" xfId="0" applyFont="1" applyBorder="1" applyAlignment="1">
      <alignment textRotation="90" wrapText="1"/>
    </xf>
    <xf numFmtId="0" fontId="4" fillId="0" borderId="0" xfId="0" applyFont="1" applyFill="1" applyAlignment="1"/>
    <xf numFmtId="0" fontId="5" fillId="0" borderId="0" xfId="0" applyFont="1" applyBorder="1" applyAlignment="1">
      <alignment horizontal="center" wrapText="1"/>
    </xf>
    <xf numFmtId="0" fontId="0" fillId="4" borderId="0" xfId="0" applyFill="1" applyAlignment="1">
      <alignment horizontal="center"/>
    </xf>
    <xf numFmtId="0" fontId="4" fillId="0" borderId="0" xfId="0" applyFont="1" applyAlignment="1">
      <alignment horizontal="right"/>
    </xf>
    <xf numFmtId="0" fontId="38" fillId="0" borderId="0" xfId="0" applyFont="1" applyAlignment="1">
      <alignment horizontal="right"/>
    </xf>
    <xf numFmtId="0" fontId="41" fillId="0" borderId="0" xfId="0" applyNumberFormat="1" applyFont="1" applyAlignment="1"/>
    <xf numFmtId="164" fontId="4" fillId="0" borderId="0" xfId="0" applyNumberFormat="1" applyFont="1" applyFill="1"/>
    <xf numFmtId="0" fontId="5" fillId="5" borderId="0" xfId="0" applyFont="1" applyFill="1" applyAlignment="1">
      <alignment horizontal="center"/>
    </xf>
    <xf numFmtId="0" fontId="45" fillId="2" borderId="0" xfId="0" applyFont="1" applyFill="1" applyAlignment="1">
      <alignment horizontal="center"/>
    </xf>
    <xf numFmtId="0" fontId="45" fillId="5" borderId="0" xfId="0" applyFont="1" applyFill="1" applyAlignment="1">
      <alignment horizontal="center"/>
    </xf>
    <xf numFmtId="0" fontId="5" fillId="0" borderId="0" xfId="0" applyFont="1" applyFill="1" applyBorder="1" applyAlignment="1">
      <alignment horizontal="center"/>
    </xf>
    <xf numFmtId="0" fontId="45" fillId="3" borderId="0" xfId="0" applyFont="1" applyFill="1" applyAlignment="1">
      <alignment horizontal="center"/>
    </xf>
    <xf numFmtId="0" fontId="0" fillId="13" borderId="0" xfId="0" applyFill="1" applyBorder="1"/>
    <xf numFmtId="0" fontId="0" fillId="13" borderId="0" xfId="0" applyFill="1" applyAlignment="1"/>
    <xf numFmtId="0" fontId="0" fillId="13" borderId="0" xfId="0" applyFill="1" applyAlignment="1">
      <alignment horizontal="center"/>
    </xf>
    <xf numFmtId="164" fontId="4" fillId="5" borderId="0" xfId="0" applyNumberFormat="1" applyFont="1" applyFill="1"/>
    <xf numFmtId="0" fontId="0" fillId="5" borderId="0" xfId="0" applyFill="1" applyAlignment="1"/>
    <xf numFmtId="0" fontId="4" fillId="5" borderId="0" xfId="0" applyFont="1" applyFill="1" applyAlignment="1"/>
    <xf numFmtId="0" fontId="1" fillId="0" borderId="0" xfId="0" applyFont="1" applyAlignment="1">
      <alignment horizontal="left"/>
    </xf>
    <xf numFmtId="0" fontId="28" fillId="0" borderId="0" xfId="0" applyFont="1" applyBorder="1" applyAlignment="1">
      <alignment vertical="center" wrapText="1"/>
    </xf>
    <xf numFmtId="0" fontId="28" fillId="2" borderId="0" xfId="0" applyFont="1" applyFill="1" applyBorder="1" applyAlignment="1">
      <alignment vertical="center" wrapText="1"/>
    </xf>
    <xf numFmtId="0" fontId="46" fillId="2" borderId="0" xfId="0" applyFont="1" applyFill="1" applyAlignment="1">
      <alignment horizontal="center"/>
    </xf>
    <xf numFmtId="0" fontId="46" fillId="0" borderId="0" xfId="0" applyFont="1" applyBorder="1" applyAlignment="1">
      <alignment horizontal="center" vertical="center" wrapText="1"/>
    </xf>
    <xf numFmtId="0" fontId="47" fillId="2" borderId="0"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19" fillId="14" borderId="0" xfId="0" applyFont="1" applyFill="1" applyAlignment="1">
      <alignment horizontal="center"/>
    </xf>
    <xf numFmtId="0" fontId="0" fillId="14" borderId="0" xfId="0" applyFill="1" applyAlignment="1">
      <alignment horizontal="center"/>
    </xf>
    <xf numFmtId="0" fontId="48" fillId="10" borderId="0" xfId="0" applyFont="1" applyFill="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applyAlignment="1">
      <alignment horizontal="center" vertical="center"/>
    </xf>
    <xf numFmtId="0" fontId="12" fillId="5"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14" borderId="0" xfId="0" applyFont="1" applyFill="1" applyBorder="1" applyAlignment="1">
      <alignment horizontal="center" vertical="center"/>
    </xf>
    <xf numFmtId="0" fontId="12" fillId="1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5"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14" borderId="4" xfId="0" applyFont="1" applyFill="1" applyBorder="1" applyAlignment="1">
      <alignment horizontal="center" vertical="center"/>
    </xf>
    <xf numFmtId="0" fontId="12" fillId="10" borderId="6" xfId="0" applyFont="1" applyFill="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8" borderId="10" xfId="0" applyFont="1" applyFill="1" applyBorder="1" applyAlignment="1">
      <alignment horizontal="center" vertical="center"/>
    </xf>
    <xf numFmtId="0" fontId="12" fillId="8" borderId="7"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49" fillId="3" borderId="1" xfId="0" applyFont="1" applyFill="1" applyBorder="1" applyAlignment="1">
      <alignment horizontal="center"/>
    </xf>
    <xf numFmtId="0" fontId="49" fillId="3" borderId="2" xfId="0" applyFont="1" applyFill="1" applyBorder="1" applyAlignment="1">
      <alignment horizontal="center"/>
    </xf>
    <xf numFmtId="0" fontId="14" fillId="2" borderId="0" xfId="0" applyFont="1" applyFill="1" applyAlignment="1"/>
    <xf numFmtId="0" fontId="0" fillId="3" borderId="4" xfId="0" applyFill="1" applyBorder="1" applyAlignment="1"/>
    <xf numFmtId="0" fontId="14" fillId="3" borderId="4" xfId="0" applyFont="1" applyFill="1" applyBorder="1" applyAlignment="1"/>
    <xf numFmtId="0" fontId="20" fillId="3" borderId="4" xfId="0" applyFont="1" applyFill="1" applyBorder="1" applyAlignment="1"/>
    <xf numFmtId="0" fontId="5" fillId="3" borderId="4" xfId="0" applyFont="1" applyFill="1" applyBorder="1" applyAlignment="1"/>
    <xf numFmtId="0" fontId="22" fillId="3" borderId="10" xfId="0" applyFont="1" applyFill="1" applyBorder="1" applyAlignment="1"/>
    <xf numFmtId="0" fontId="8" fillId="0" borderId="0" xfId="0" applyFont="1" applyAlignment="1"/>
    <xf numFmtId="0" fontId="9" fillId="0" borderId="0" xfId="0" applyFont="1" applyAlignment="1"/>
    <xf numFmtId="0" fontId="4" fillId="4" borderId="0" xfId="0" applyFont="1" applyFill="1" applyAlignment="1"/>
    <xf numFmtId="0" fontId="14" fillId="0" borderId="0" xfId="0" applyFont="1" applyAlignment="1">
      <alignment horizontal="right"/>
    </xf>
    <xf numFmtId="0" fontId="24" fillId="0" borderId="0" xfId="0" applyFont="1" applyAlignment="1">
      <alignment horizontal="left"/>
    </xf>
    <xf numFmtId="0" fontId="12" fillId="15" borderId="4" xfId="0" applyFont="1" applyFill="1" applyBorder="1" applyAlignment="1">
      <alignment horizontal="center" vertical="center"/>
    </xf>
    <xf numFmtId="0" fontId="12" fillId="15" borderId="0" xfId="0" applyFont="1" applyFill="1" applyBorder="1" applyAlignment="1">
      <alignment horizontal="center" vertical="center"/>
    </xf>
    <xf numFmtId="0" fontId="0" fillId="15" borderId="0" xfId="0" applyFill="1" applyAlignment="1">
      <alignment horizontal="center"/>
    </xf>
    <xf numFmtId="0" fontId="0" fillId="16" borderId="0" xfId="0" applyFill="1" applyAlignment="1">
      <alignment horizontal="center"/>
    </xf>
    <xf numFmtId="0" fontId="12" fillId="16" borderId="0" xfId="0" applyFont="1" applyFill="1" applyBorder="1" applyAlignment="1">
      <alignment horizontal="center" vertical="center"/>
    </xf>
    <xf numFmtId="0" fontId="12" fillId="16" borderId="6" xfId="0" applyFont="1" applyFill="1" applyBorder="1" applyAlignment="1">
      <alignment horizontal="center" vertical="center"/>
    </xf>
    <xf numFmtId="0" fontId="12" fillId="17" borderId="0" xfId="0" applyFont="1" applyFill="1" applyBorder="1" applyAlignment="1">
      <alignment horizontal="center" vertical="center"/>
    </xf>
    <xf numFmtId="0" fontId="12" fillId="17" borderId="4" xfId="0" applyFont="1" applyFill="1" applyBorder="1" applyAlignment="1">
      <alignment horizontal="center" vertical="center"/>
    </xf>
    <xf numFmtId="0" fontId="0" fillId="17" borderId="0" xfId="0" applyFill="1" applyAlignment="1">
      <alignment horizontal="center"/>
    </xf>
    <xf numFmtId="0" fontId="12" fillId="18" borderId="0" xfId="0" applyFont="1" applyFill="1" applyBorder="1" applyAlignment="1">
      <alignment horizontal="center" vertical="center"/>
    </xf>
    <xf numFmtId="0" fontId="12" fillId="18" borderId="6" xfId="0" applyFont="1" applyFill="1" applyBorder="1" applyAlignment="1">
      <alignment horizontal="center" vertical="center"/>
    </xf>
    <xf numFmtId="0" fontId="0" fillId="18" borderId="0" xfId="0" applyFill="1" applyAlignment="1">
      <alignment horizontal="center"/>
    </xf>
    <xf numFmtId="0" fontId="12" fillId="19" borderId="4" xfId="0" applyFont="1" applyFill="1" applyBorder="1" applyAlignment="1">
      <alignment horizontal="center" vertical="center"/>
    </xf>
    <xf numFmtId="0" fontId="12" fillId="19" borderId="0" xfId="0" applyFont="1" applyFill="1" applyBorder="1" applyAlignment="1">
      <alignment horizontal="center" vertical="center"/>
    </xf>
    <xf numFmtId="0" fontId="0" fillId="19" borderId="0" xfId="0" applyFill="1" applyAlignment="1">
      <alignment horizontal="center"/>
    </xf>
    <xf numFmtId="0" fontId="12" fillId="7" borderId="0" xfId="0" applyFont="1" applyFill="1" applyBorder="1" applyAlignment="1">
      <alignment horizontal="center" vertical="center"/>
    </xf>
    <xf numFmtId="0" fontId="12" fillId="7" borderId="6" xfId="0" applyFont="1" applyFill="1" applyBorder="1" applyAlignment="1">
      <alignment horizontal="center" vertical="center"/>
    </xf>
    <xf numFmtId="0" fontId="12" fillId="12" borderId="4" xfId="0" applyFont="1" applyFill="1" applyBorder="1" applyAlignment="1">
      <alignment horizontal="center" vertical="center"/>
    </xf>
    <xf numFmtId="0" fontId="12" fillId="12"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37" fillId="0" borderId="0" xfId="0" applyFont="1" applyFill="1" applyAlignment="1">
      <alignment horizontal="left"/>
    </xf>
    <xf numFmtId="0" fontId="4" fillId="0" borderId="0" xfId="0" applyFont="1" applyFill="1" applyAlignment="1">
      <alignment horizontal="right"/>
    </xf>
    <xf numFmtId="0" fontId="4" fillId="2" borderId="0" xfId="0" applyFont="1" applyFill="1" applyAlignment="1">
      <alignment horizontal="right"/>
    </xf>
    <xf numFmtId="0" fontId="14" fillId="2" borderId="0" xfId="0" applyFont="1" applyFill="1" applyAlignment="1">
      <alignment horizontal="right"/>
    </xf>
    <xf numFmtId="0" fontId="14" fillId="5" borderId="0" xfId="0" applyFont="1" applyFill="1" applyAlignment="1">
      <alignment horizontal="right"/>
    </xf>
    <xf numFmtId="0" fontId="30" fillId="0" borderId="0" xfId="0" applyFont="1" applyAlignment="1">
      <alignment horizontal="center"/>
    </xf>
    <xf numFmtId="0" fontId="3" fillId="0" borderId="0" xfId="1"/>
    <xf numFmtId="0" fontId="25" fillId="0" borderId="0" xfId="0" applyFont="1"/>
    <xf numFmtId="0" fontId="4" fillId="0" borderId="0" xfId="0" applyFont="1" applyBorder="1" applyAlignment="1">
      <alignment horizontal="center" textRotation="90" wrapText="1"/>
    </xf>
    <xf numFmtId="0" fontId="5" fillId="0" borderId="0" xfId="0" applyFont="1" applyBorder="1" applyAlignment="1">
      <alignment horizontal="center"/>
    </xf>
    <xf numFmtId="0" fontId="5" fillId="0" borderId="0" xfId="0" applyFont="1" applyBorder="1" applyAlignment="1">
      <alignment horizontal="right"/>
    </xf>
    <xf numFmtId="0" fontId="0" fillId="0" borderId="0" xfId="0" applyBorder="1" applyAlignment="1">
      <alignment horizontal="right"/>
    </xf>
    <xf numFmtId="0" fontId="13" fillId="0" borderId="0" xfId="1" applyFont="1" applyBorder="1" applyAlignment="1">
      <alignment horizontal="right"/>
    </xf>
    <xf numFmtId="0" fontId="5" fillId="0" borderId="0" xfId="0" applyFont="1" applyBorder="1" applyAlignment="1">
      <alignment horizontal="center" textRotation="90" wrapText="1"/>
    </xf>
    <xf numFmtId="0" fontId="12" fillId="0" borderId="0" xfId="0" applyFont="1" applyBorder="1" applyAlignment="1">
      <alignment horizontal="left" textRotation="90" wrapText="1"/>
    </xf>
    <xf numFmtId="0" fontId="4" fillId="0" borderId="0" xfId="0" applyFont="1" applyBorder="1" applyAlignment="1">
      <alignment horizontal="center" textRotation="90"/>
    </xf>
    <xf numFmtId="0" fontId="5" fillId="0" borderId="0" xfId="0" applyFont="1" applyBorder="1" applyAlignment="1">
      <alignment horizontal="left" wrapText="1"/>
    </xf>
    <xf numFmtId="0" fontId="50" fillId="0" borderId="0" xfId="0" applyFont="1" applyBorder="1" applyAlignment="1">
      <alignment horizontal="center" textRotation="90" wrapText="1"/>
    </xf>
    <xf numFmtId="0" fontId="24" fillId="0" borderId="0" xfId="0" applyFont="1" applyBorder="1" applyAlignment="1">
      <alignment horizontal="center" textRotation="90" wrapText="1"/>
    </xf>
    <xf numFmtId="0" fontId="12" fillId="2" borderId="0" xfId="0" applyFont="1" applyFill="1" applyBorder="1" applyAlignment="1">
      <alignment horizontal="left" textRotation="90" wrapText="1"/>
    </xf>
    <xf numFmtId="0" fontId="4" fillId="0" borderId="11" xfId="0" applyFont="1" applyBorder="1" applyAlignment="1"/>
    <xf numFmtId="0" fontId="4" fillId="0" borderId="12" xfId="0" applyFont="1" applyBorder="1" applyAlignment="1"/>
    <xf numFmtId="0" fontId="4" fillId="0" borderId="13" xfId="0" applyFont="1" applyBorder="1" applyAlignment="1"/>
    <xf numFmtId="0" fontId="4" fillId="0" borderId="0" xfId="0" applyFont="1" applyBorder="1" applyAlignment="1"/>
    <xf numFmtId="0" fontId="5" fillId="0" borderId="0" xfId="0" applyFont="1" applyFill="1" applyAlignment="1">
      <alignment horizontal="right"/>
    </xf>
    <xf numFmtId="0" fontId="51" fillId="2" borderId="0" xfId="0" applyFont="1" applyFill="1" applyAlignment="1">
      <alignment horizontal="right"/>
    </xf>
    <xf numFmtId="0" fontId="51" fillId="0" borderId="0" xfId="0" applyFont="1" applyAlignment="1">
      <alignment horizontal="right"/>
    </xf>
    <xf numFmtId="0" fontId="52" fillId="0" borderId="0" xfId="0" applyFont="1" applyAlignment="1">
      <alignment horizontal="right"/>
    </xf>
    <xf numFmtId="0" fontId="5" fillId="5" borderId="0" xfId="0" applyFont="1" applyFill="1" applyAlignment="1">
      <alignment horizontal="right"/>
    </xf>
    <xf numFmtId="0" fontId="24" fillId="2" borderId="0" xfId="0" applyFont="1" applyFill="1" applyBorder="1" applyAlignment="1">
      <alignment horizontal="center" textRotation="90" wrapText="1"/>
    </xf>
    <xf numFmtId="0" fontId="4" fillId="0" borderId="0" xfId="1" applyFont="1" applyBorder="1" applyAlignment="1">
      <alignment horizontal="center" textRotation="90" wrapText="1"/>
    </xf>
    <xf numFmtId="0" fontId="50" fillId="0" borderId="14" xfId="0" applyFont="1" applyBorder="1" applyAlignment="1">
      <alignment horizontal="center" textRotation="90" wrapText="1"/>
    </xf>
    <xf numFmtId="0" fontId="4" fillId="0" borderId="0" xfId="0" applyFont="1" applyFill="1" applyAlignment="1">
      <alignment horizontal="left"/>
    </xf>
    <xf numFmtId="0" fontId="4" fillId="2" borderId="0" xfId="0" applyFont="1" applyFill="1" applyBorder="1" applyAlignment="1">
      <alignment horizontal="center" textRotation="90"/>
    </xf>
    <xf numFmtId="0" fontId="4" fillId="2" borderId="0" xfId="0" applyFont="1" applyFill="1" applyBorder="1" applyAlignment="1">
      <alignment horizontal="center" textRotation="90" wrapText="1"/>
    </xf>
    <xf numFmtId="0" fontId="5" fillId="0" borderId="6" xfId="0" applyFont="1" applyBorder="1" applyAlignment="1">
      <alignment horizontal="center" textRotation="90" wrapText="1"/>
    </xf>
    <xf numFmtId="0" fontId="0" fillId="0" borderId="14" xfId="0" applyBorder="1"/>
    <xf numFmtId="0" fontId="0" fillId="0" borderId="15" xfId="0" applyBorder="1"/>
    <xf numFmtId="0" fontId="6" fillId="0" borderId="14" xfId="0" applyFont="1" applyBorder="1" applyAlignment="1">
      <alignment horizontal="center" textRotation="90" wrapText="1"/>
    </xf>
    <xf numFmtId="0" fontId="54" fillId="0" borderId="0" xfId="0" applyFont="1" applyBorder="1" applyAlignment="1">
      <alignment horizontal="center" wrapText="1"/>
    </xf>
    <xf numFmtId="0" fontId="54" fillId="0" borderId="0" xfId="0" applyFont="1" applyAlignment="1">
      <alignment horizontal="center"/>
    </xf>
    <xf numFmtId="0" fontId="54" fillId="2" borderId="0" xfId="0" applyFont="1" applyFill="1" applyAlignment="1">
      <alignment horizontal="center"/>
    </xf>
    <xf numFmtId="0" fontId="53" fillId="2" borderId="0" xfId="0" applyFont="1" applyFill="1" applyBorder="1" applyAlignment="1">
      <alignment horizontal="left" vertical="top"/>
    </xf>
    <xf numFmtId="0" fontId="50" fillId="2" borderId="14" xfId="0" applyFont="1" applyFill="1" applyBorder="1" applyAlignment="1">
      <alignment horizontal="center" textRotation="90" wrapText="1"/>
    </xf>
    <xf numFmtId="0" fontId="24" fillId="7" borderId="16" xfId="0" applyFont="1" applyFill="1" applyBorder="1" applyAlignment="1">
      <alignment horizontal="center"/>
    </xf>
    <xf numFmtId="0" fontId="57" fillId="7" borderId="14" xfId="0" applyFont="1" applyFill="1" applyBorder="1" applyAlignment="1">
      <alignment horizontal="center"/>
    </xf>
    <xf numFmtId="0" fontId="24" fillId="7" borderId="15" xfId="0" applyFont="1" applyFill="1" applyBorder="1" applyAlignment="1">
      <alignment horizontal="center"/>
    </xf>
    <xf numFmtId="0" fontId="4" fillId="2" borderId="14" xfId="0" applyFont="1" applyFill="1" applyBorder="1" applyAlignment="1">
      <alignment horizontal="center"/>
    </xf>
    <xf numFmtId="0" fontId="4" fillId="2" borderId="17" xfId="0" applyFont="1" applyFill="1" applyBorder="1" applyAlignment="1">
      <alignment horizontal="center" wrapText="1"/>
    </xf>
    <xf numFmtId="0" fontId="42" fillId="0" borderId="16" xfId="0" applyFont="1" applyBorder="1" applyAlignment="1">
      <alignment horizontal="center"/>
    </xf>
    <xf numFmtId="0" fontId="5" fillId="0" borderId="14" xfId="0" applyFont="1" applyBorder="1" applyAlignment="1">
      <alignment horizontal="center"/>
    </xf>
    <xf numFmtId="0" fontId="0" fillId="0" borderId="14" xfId="0" applyBorder="1" applyAlignment="1"/>
    <xf numFmtId="0" fontId="4" fillId="2" borderId="10" xfId="0" applyFont="1" applyFill="1" applyBorder="1" applyAlignment="1">
      <alignment horizontal="center"/>
    </xf>
    <xf numFmtId="0" fontId="50" fillId="0" borderId="15" xfId="0" applyFont="1" applyBorder="1" applyAlignment="1">
      <alignment horizontal="center"/>
    </xf>
    <xf numFmtId="0" fontId="6" fillId="0" borderId="1" xfId="0" applyFont="1" applyBorder="1"/>
    <xf numFmtId="0" fontId="6" fillId="0" borderId="4" xfId="0" applyFont="1" applyBorder="1"/>
    <xf numFmtId="0" fontId="6" fillId="0" borderId="10" xfId="0" applyFont="1" applyBorder="1"/>
    <xf numFmtId="0" fontId="12" fillId="0" borderId="14" xfId="0" applyFont="1" applyBorder="1" applyAlignment="1"/>
    <xf numFmtId="0" fontId="0" fillId="0" borderId="15" xfId="0" applyBorder="1" applyAlignment="1"/>
    <xf numFmtId="0" fontId="64" fillId="7" borderId="18" xfId="0" applyFont="1" applyFill="1" applyBorder="1" applyAlignment="1">
      <alignment horizontal="center"/>
    </xf>
    <xf numFmtId="0" fontId="14" fillId="4" borderId="0" xfId="0" applyFont="1" applyFill="1" applyAlignment="1">
      <alignment horizontal="right"/>
    </xf>
    <xf numFmtId="0" fontId="4" fillId="4" borderId="0" xfId="0" applyFont="1" applyFill="1" applyAlignment="1">
      <alignment horizontal="right"/>
    </xf>
    <xf numFmtId="0" fontId="14" fillId="20" borderId="0" xfId="0" applyFont="1" applyFill="1" applyAlignment="1">
      <alignment horizontal="right"/>
    </xf>
    <xf numFmtId="0" fontId="4" fillId="20" borderId="0" xfId="0" applyFont="1" applyFill="1" applyAlignment="1">
      <alignment horizontal="right"/>
    </xf>
    <xf numFmtId="0" fontId="14" fillId="7" borderId="0" xfId="0" applyFont="1" applyFill="1" applyAlignment="1">
      <alignment horizontal="right"/>
    </xf>
    <xf numFmtId="0" fontId="4" fillId="7" borderId="0" xfId="0" applyFont="1" applyFill="1" applyAlignment="1">
      <alignment horizontal="right"/>
    </xf>
    <xf numFmtId="0" fontId="35" fillId="4" borderId="19" xfId="0" applyFont="1" applyFill="1" applyBorder="1" applyAlignment="1">
      <alignment horizontal="center"/>
    </xf>
    <xf numFmtId="0" fontId="35" fillId="18" borderId="19" xfId="0" applyFont="1" applyFill="1" applyBorder="1" applyAlignment="1">
      <alignment horizontal="right"/>
    </xf>
    <xf numFmtId="0" fontId="35" fillId="4" borderId="19" xfId="0" applyFont="1" applyFill="1" applyBorder="1" applyAlignment="1">
      <alignment horizontal="right"/>
    </xf>
    <xf numFmtId="0" fontId="63" fillId="7" borderId="17" xfId="0" applyFont="1" applyFill="1" applyBorder="1" applyAlignment="1">
      <alignment horizontal="center"/>
    </xf>
    <xf numFmtId="0" fontId="62" fillId="7" borderId="17" xfId="0" applyFont="1" applyFill="1" applyBorder="1" applyAlignment="1">
      <alignment horizontal="right"/>
    </xf>
    <xf numFmtId="0" fontId="35" fillId="0" borderId="20" xfId="0" applyFont="1" applyBorder="1" applyAlignment="1">
      <alignment horizontal="center"/>
    </xf>
    <xf numFmtId="0" fontId="35" fillId="4" borderId="20" xfId="0" applyFont="1" applyFill="1" applyBorder="1" applyAlignment="1">
      <alignment horizontal="right"/>
    </xf>
    <xf numFmtId="0" fontId="35" fillId="18" borderId="21" xfId="0" applyFont="1" applyFill="1" applyBorder="1" applyAlignment="1">
      <alignment horizontal="center"/>
    </xf>
    <xf numFmtId="0" fontId="35" fillId="18" borderId="21" xfId="0" applyFont="1" applyFill="1" applyBorder="1" applyAlignment="1">
      <alignment horizontal="right"/>
    </xf>
    <xf numFmtId="0" fontId="0" fillId="6" borderId="0" xfId="0" applyFill="1" applyAlignment="1">
      <alignment horizontal="left"/>
    </xf>
    <xf numFmtId="0" fontId="0" fillId="20" borderId="0" xfId="0" applyFill="1" applyAlignment="1">
      <alignment horizontal="left"/>
    </xf>
    <xf numFmtId="0" fontId="0" fillId="7" borderId="0" xfId="0" applyFill="1" applyAlignment="1">
      <alignment horizontal="left"/>
    </xf>
    <xf numFmtId="0" fontId="0" fillId="13" borderId="0" xfId="0" applyFill="1" applyAlignment="1">
      <alignment horizontal="left"/>
    </xf>
    <xf numFmtId="0" fontId="4" fillId="6" borderId="0" xfId="0" applyFont="1" applyFill="1" applyAlignment="1">
      <alignment horizontal="right"/>
    </xf>
    <xf numFmtId="0" fontId="14" fillId="6" borderId="0" xfId="0" applyFont="1" applyFill="1" applyAlignment="1">
      <alignment horizontal="right"/>
    </xf>
    <xf numFmtId="0" fontId="35" fillId="6" borderId="19" xfId="0" applyFont="1" applyFill="1" applyBorder="1" applyAlignment="1">
      <alignment horizontal="center"/>
    </xf>
    <xf numFmtId="0" fontId="35" fillId="6" borderId="19" xfId="0" applyFont="1" applyFill="1" applyBorder="1" applyAlignment="1">
      <alignment horizontal="right"/>
    </xf>
    <xf numFmtId="0" fontId="4" fillId="13" borderId="0" xfId="0" applyFont="1" applyFill="1" applyAlignment="1">
      <alignment horizontal="right"/>
    </xf>
    <xf numFmtId="0" fontId="66" fillId="0" borderId="0" xfId="0" applyFont="1" applyAlignment="1">
      <alignment horizontal="right"/>
    </xf>
    <xf numFmtId="0" fontId="4" fillId="5" borderId="0" xfId="0" applyFont="1" applyFill="1" applyAlignment="1">
      <alignment horizontal="right"/>
    </xf>
    <xf numFmtId="0" fontId="66" fillId="0" borderId="0" xfId="0" applyFont="1"/>
    <xf numFmtId="0" fontId="4" fillId="5" borderId="0" xfId="0" applyFont="1" applyFill="1"/>
    <xf numFmtId="0" fontId="37" fillId="3" borderId="0" xfId="0" applyFont="1" applyFill="1" applyAlignment="1">
      <alignment horizontal="left"/>
    </xf>
    <xf numFmtId="0" fontId="37" fillId="0" borderId="0" xfId="0" applyFont="1" applyAlignment="1">
      <alignment horizontal="left"/>
    </xf>
    <xf numFmtId="0" fontId="37" fillId="0" borderId="0" xfId="0" applyFont="1"/>
    <xf numFmtId="0" fontId="66" fillId="2" borderId="0" xfId="0" applyFont="1" applyFill="1"/>
    <xf numFmtId="0" fontId="66" fillId="0" borderId="0" xfId="0" applyFont="1" applyAlignment="1">
      <alignment horizontal="center"/>
    </xf>
    <xf numFmtId="0" fontId="4" fillId="5" borderId="0" xfId="0" applyFont="1" applyFill="1" applyAlignment="1">
      <alignment horizontal="center"/>
    </xf>
    <xf numFmtId="0" fontId="66" fillId="0" borderId="0" xfId="0" applyFont="1" applyAlignment="1">
      <alignment horizontal="left"/>
    </xf>
    <xf numFmtId="0" fontId="37" fillId="0" borderId="0" xfId="0" applyFont="1" applyAlignment="1"/>
    <xf numFmtId="165" fontId="4" fillId="0" borderId="0" xfId="0" applyNumberFormat="1" applyFont="1" applyFill="1"/>
    <xf numFmtId="0" fontId="67" fillId="0" borderId="0" xfId="0" applyFont="1" applyAlignment="1"/>
    <xf numFmtId="0" fontId="4" fillId="0" borderId="0" xfId="0" applyFont="1" applyAlignment="1">
      <alignment wrapText="1"/>
    </xf>
    <xf numFmtId="0" fontId="24" fillId="0" borderId="0" xfId="0" applyNumberFormat="1" applyFont="1" applyAlignment="1"/>
    <xf numFmtId="0" fontId="11" fillId="22" borderId="25" xfId="0" applyFont="1" applyFill="1" applyBorder="1" applyAlignment="1">
      <alignment horizontal="center" vertical="center" wrapText="1"/>
    </xf>
    <xf numFmtId="0" fontId="2" fillId="21" borderId="25" xfId="0" applyFont="1" applyFill="1" applyBorder="1" applyAlignment="1">
      <alignment wrapText="1"/>
    </xf>
    <xf numFmtId="1" fontId="2" fillId="21" borderId="25" xfId="0" applyNumberFormat="1" applyFont="1" applyFill="1" applyBorder="1" applyAlignment="1">
      <alignment wrapText="1"/>
    </xf>
    <xf numFmtId="1" fontId="0" fillId="0" borderId="0" xfId="0" applyNumberFormat="1"/>
    <xf numFmtId="1" fontId="2" fillId="21" borderId="25" xfId="0" applyNumberFormat="1" applyFont="1" applyFill="1" applyBorder="1" applyAlignment="1">
      <alignment horizontal="left" wrapText="1"/>
    </xf>
    <xf numFmtId="1" fontId="0" fillId="0" borderId="0" xfId="0" applyNumberFormat="1" applyAlignment="1">
      <alignment horizontal="left"/>
    </xf>
    <xf numFmtId="0" fontId="11" fillId="22" borderId="25" xfId="0" applyFont="1" applyFill="1" applyBorder="1" applyAlignment="1">
      <alignment horizontal="left" vertical="center" wrapText="1"/>
    </xf>
    <xf numFmtId="0" fontId="2" fillId="21" borderId="25" xfId="0" applyFont="1" applyFill="1" applyBorder="1" applyAlignment="1">
      <alignment horizontal="left" wrapText="1"/>
    </xf>
    <xf numFmtId="0" fontId="3" fillId="22" borderId="25" xfId="1" applyFill="1" applyBorder="1" applyAlignment="1">
      <alignment horizontal="left" vertical="center" wrapText="1"/>
    </xf>
    <xf numFmtId="16" fontId="2" fillId="21" borderId="25" xfId="0" applyNumberFormat="1" applyFont="1" applyFill="1" applyBorder="1" applyAlignment="1">
      <alignment horizontal="left" wrapText="1"/>
    </xf>
    <xf numFmtId="0" fontId="6" fillId="0" borderId="16" xfId="0" applyFont="1" applyBorder="1" applyAlignment="1">
      <alignment horizontal="center" textRotation="90" wrapText="1"/>
    </xf>
    <xf numFmtId="0" fontId="6" fillId="0" borderId="14" xfId="0" applyFont="1" applyBorder="1" applyAlignment="1">
      <alignment horizontal="center" textRotation="90" wrapText="1"/>
    </xf>
    <xf numFmtId="0" fontId="6" fillId="0" borderId="15" xfId="0" applyFont="1" applyBorder="1" applyAlignment="1">
      <alignment horizontal="center" textRotation="90" wrapText="1"/>
    </xf>
    <xf numFmtId="0" fontId="4" fillId="0" borderId="0" xfId="0" applyFont="1" applyBorder="1" applyAlignment="1">
      <alignment horizontal="center" textRotation="90" wrapText="1"/>
    </xf>
    <xf numFmtId="0" fontId="0" fillId="0" borderId="0" xfId="0" applyAlignment="1">
      <alignment horizontal="center"/>
    </xf>
    <xf numFmtId="0" fontId="0" fillId="2" borderId="0" xfId="0" applyFill="1" applyAlignment="1">
      <alignment horizontal="center"/>
    </xf>
    <xf numFmtId="0" fontId="5" fillId="0" borderId="0" xfId="0" applyFont="1" applyAlignment="1">
      <alignment horizontal="center"/>
    </xf>
    <xf numFmtId="0" fontId="5" fillId="2" borderId="0" xfId="0" applyFont="1" applyFill="1" applyAlignment="1">
      <alignment horizontal="center"/>
    </xf>
    <xf numFmtId="0" fontId="14" fillId="0" borderId="0" xfId="0" applyFont="1" applyAlignment="1">
      <alignment horizontal="center"/>
    </xf>
    <xf numFmtId="0" fontId="34" fillId="0" borderId="16" xfId="0" applyFont="1" applyBorder="1" applyAlignment="1">
      <alignment horizontal="center" textRotation="90" wrapText="1"/>
    </xf>
    <xf numFmtId="0" fontId="34" fillId="0" borderId="14" xfId="0" applyFont="1" applyBorder="1" applyAlignment="1">
      <alignment horizontal="center" textRotation="90" wrapText="1"/>
    </xf>
    <xf numFmtId="0" fontId="34" fillId="0" borderId="15" xfId="0" applyFont="1" applyBorder="1" applyAlignment="1">
      <alignment horizontal="center" textRotation="90" wrapText="1"/>
    </xf>
    <xf numFmtId="0" fontId="4" fillId="21" borderId="25" xfId="0" applyFont="1" applyFill="1" applyBorder="1" applyAlignment="1">
      <alignment horizontal="left" wrapText="1"/>
    </xf>
    <xf numFmtId="0" fontId="4" fillId="21" borderId="25" xfId="0" applyFont="1" applyFill="1" applyBorder="1" applyAlignment="1">
      <alignment wrapText="1"/>
    </xf>
    <xf numFmtId="0" fontId="0" fillId="23" borderId="0" xfId="0" applyFill="1"/>
    <xf numFmtId="0" fontId="6" fillId="23" borderId="14" xfId="0" applyFont="1" applyFill="1" applyBorder="1" applyAlignment="1">
      <alignment horizontal="center" textRotation="90" wrapText="1"/>
    </xf>
    <xf numFmtId="0" fontId="6" fillId="0" borderId="0" xfId="0" applyFont="1" applyBorder="1"/>
    <xf numFmtId="0" fontId="69" fillId="0" borderId="14" xfId="0" applyFont="1" applyBorder="1" applyAlignment="1">
      <alignment horizontal="center" vertical="center"/>
    </xf>
    <xf numFmtId="0" fontId="69" fillId="0" borderId="0" xfId="0" applyFont="1" applyAlignment="1">
      <alignment horizontal="center"/>
    </xf>
    <xf numFmtId="0" fontId="69" fillId="2" borderId="0" xfId="0" applyFont="1" applyFill="1" applyAlignment="1">
      <alignment horizontal="center"/>
    </xf>
    <xf numFmtId="0" fontId="13" fillId="0" borderId="0" xfId="1" applyFont="1" applyAlignment="1"/>
    <xf numFmtId="0" fontId="4" fillId="0" borderId="0" xfId="0" applyFont="1" applyAlignment="1">
      <alignment horizontal="center"/>
    </xf>
    <xf numFmtId="0" fontId="70" fillId="0" borderId="0" xfId="0" applyFont="1" applyAlignment="1">
      <alignment horizontal="center"/>
    </xf>
    <xf numFmtId="0" fontId="4" fillId="24" borderId="0" xfId="0" applyFont="1" applyFill="1" applyAlignment="1">
      <alignment horizontal="center"/>
    </xf>
    <xf numFmtId="0" fontId="0" fillId="24" borderId="0" xfId="0" applyFill="1" applyAlignment="1">
      <alignment horizontal="left"/>
    </xf>
    <xf numFmtId="0" fontId="19" fillId="24" borderId="0" xfId="0" applyFont="1" applyFill="1"/>
    <xf numFmtId="0" fontId="0" fillId="24" borderId="0" xfId="0" applyFill="1" applyAlignment="1">
      <alignment horizontal="right"/>
    </xf>
    <xf numFmtId="0" fontId="14" fillId="24" borderId="0" xfId="0" applyFont="1" applyFill="1" applyAlignment="1">
      <alignment horizontal="right"/>
    </xf>
    <xf numFmtId="0" fontId="0" fillId="24" borderId="0" xfId="0" applyFill="1"/>
    <xf numFmtId="0" fontId="4" fillId="24" borderId="0" xfId="0" applyFont="1" applyFill="1" applyAlignment="1">
      <alignment horizontal="left"/>
    </xf>
    <xf numFmtId="0" fontId="0" fillId="24" borderId="0" xfId="0" applyFill="1" applyAlignment="1">
      <alignment horizontal="center"/>
    </xf>
    <xf numFmtId="164" fontId="12" fillId="2" borderId="0" xfId="0" applyNumberFormat="1" applyFont="1" applyFill="1" applyAlignment="1">
      <alignment horizontal="center"/>
    </xf>
    <xf numFmtId="164" fontId="12" fillId="0" borderId="0" xfId="0" applyNumberFormat="1" applyFont="1" applyAlignment="1">
      <alignment horizontal="center"/>
    </xf>
    <xf numFmtId="0" fontId="23" fillId="3" borderId="0" xfId="0" applyFont="1" applyFill="1" applyAlignment="1">
      <alignment horizontal="center"/>
    </xf>
    <xf numFmtId="0" fontId="23" fillId="0" borderId="0" xfId="0" applyFont="1" applyAlignment="1">
      <alignment horizontal="center"/>
    </xf>
    <xf numFmtId="165" fontId="12" fillId="0" borderId="0" xfId="0" applyNumberFormat="1" applyFont="1" applyAlignment="1">
      <alignment horizontal="center"/>
    </xf>
    <xf numFmtId="165" fontId="12" fillId="2" borderId="0" xfId="0" applyNumberFormat="1" applyFont="1" applyFill="1" applyAlignment="1">
      <alignment horizontal="center"/>
    </xf>
    <xf numFmtId="165" fontId="12" fillId="0" borderId="0" xfId="0" applyNumberFormat="1" applyFont="1" applyFill="1" applyAlignment="1">
      <alignment horizontal="center"/>
    </xf>
    <xf numFmtId="1" fontId="12" fillId="0" borderId="0" xfId="0" applyNumberFormat="1" applyFont="1" applyAlignment="1">
      <alignment horizontal="center"/>
    </xf>
    <xf numFmtId="1" fontId="12" fillId="23" borderId="0" xfId="0" applyNumberFormat="1" applyFont="1" applyFill="1" applyAlignment="1">
      <alignment horizontal="center"/>
    </xf>
    <xf numFmtId="0" fontId="4" fillId="25" borderId="0" xfId="0" applyFont="1" applyFill="1" applyAlignment="1">
      <alignment horizontal="right"/>
    </xf>
    <xf numFmtId="1" fontId="12" fillId="25" borderId="0" xfId="0" applyNumberFormat="1" applyFont="1" applyFill="1" applyAlignment="1">
      <alignment horizontal="center"/>
    </xf>
    <xf numFmtId="1" fontId="71" fillId="2" borderId="0" xfId="0" applyNumberFormat="1" applyFont="1" applyFill="1" applyAlignment="1">
      <alignment horizontal="center"/>
    </xf>
    <xf numFmtId="0" fontId="7" fillId="6" borderId="16" xfId="0" quotePrefix="1" applyFont="1" applyFill="1" applyBorder="1" applyAlignment="1">
      <alignment horizontal="center" textRotation="90" wrapText="1"/>
    </xf>
    <xf numFmtId="0" fontId="7" fillId="6" borderId="14" xfId="0" quotePrefix="1" applyFont="1" applyFill="1" applyBorder="1" applyAlignment="1">
      <alignment horizontal="center" textRotation="90" wrapText="1"/>
    </xf>
    <xf numFmtId="0" fontId="7" fillId="6" borderId="22" xfId="0" quotePrefix="1" applyFont="1" applyFill="1" applyBorder="1" applyAlignment="1">
      <alignment horizontal="center" textRotation="90" wrapText="1"/>
    </xf>
    <xf numFmtId="0" fontId="24" fillId="0" borderId="12" xfId="0" applyFont="1" applyBorder="1" applyAlignment="1">
      <alignment horizontal="center"/>
    </xf>
    <xf numFmtId="0" fontId="24" fillId="0" borderId="13" xfId="0" applyFont="1" applyBorder="1" applyAlignment="1">
      <alignment horizontal="center"/>
    </xf>
    <xf numFmtId="0" fontId="6" fillId="0" borderId="2" xfId="0" applyFont="1" applyBorder="1" applyAlignment="1">
      <alignment horizontal="center" wrapText="1"/>
    </xf>
    <xf numFmtId="0" fontId="6" fillId="0" borderId="9" xfId="0" applyFont="1" applyBorder="1" applyAlignment="1">
      <alignment horizontal="center" wrapText="1"/>
    </xf>
    <xf numFmtId="0" fontId="6" fillId="0" borderId="0" xfId="0" applyFont="1" applyBorder="1" applyAlignment="1">
      <alignment horizontal="center" wrapText="1"/>
    </xf>
    <xf numFmtId="0" fontId="6" fillId="0" borderId="6" xfId="0" applyFont="1" applyBorder="1" applyAlignment="1">
      <alignment horizontal="center" wrapText="1"/>
    </xf>
    <xf numFmtId="0" fontId="6" fillId="7" borderId="16" xfId="0" quotePrefix="1" applyFont="1" applyFill="1" applyBorder="1" applyAlignment="1">
      <alignment horizontal="center" textRotation="90" wrapText="1"/>
    </xf>
    <xf numFmtId="0" fontId="6" fillId="7" borderId="14" xfId="0" quotePrefix="1" applyFont="1" applyFill="1" applyBorder="1" applyAlignment="1">
      <alignment horizontal="center" textRotation="90" wrapText="1"/>
    </xf>
    <xf numFmtId="0" fontId="6" fillId="7" borderId="22" xfId="0" quotePrefix="1" applyFont="1" applyFill="1" applyBorder="1" applyAlignment="1">
      <alignment horizontal="center" textRotation="90" wrapText="1"/>
    </xf>
    <xf numFmtId="0" fontId="5" fillId="0" borderId="16" xfId="0" applyFont="1" applyBorder="1" applyAlignment="1">
      <alignment horizontal="center" textRotation="90" wrapText="1"/>
    </xf>
    <xf numFmtId="0" fontId="5" fillId="0" borderId="14" xfId="0" applyFont="1" applyBorder="1" applyAlignment="1">
      <alignment horizontal="center" textRotation="90" wrapText="1"/>
    </xf>
    <xf numFmtId="0" fontId="5" fillId="0" borderId="15" xfId="0" applyFont="1" applyBorder="1" applyAlignment="1">
      <alignment horizontal="center" textRotation="90" wrapText="1"/>
    </xf>
    <xf numFmtId="0" fontId="5" fillId="0" borderId="6" xfId="0" applyFont="1" applyBorder="1" applyAlignment="1">
      <alignment horizontal="center" textRotation="90" wrapText="1"/>
    </xf>
    <xf numFmtId="0" fontId="5" fillId="0" borderId="8" xfId="0" applyFont="1" applyBorder="1" applyAlignment="1">
      <alignment horizontal="center" textRotation="90" wrapText="1"/>
    </xf>
    <xf numFmtId="0" fontId="24" fillId="0" borderId="16" xfId="0" applyFont="1" applyBorder="1" applyAlignment="1">
      <alignment horizontal="center" textRotation="90" wrapText="1"/>
    </xf>
    <xf numFmtId="0" fontId="24" fillId="0" borderId="14" xfId="0" applyFont="1" applyBorder="1" applyAlignment="1">
      <alignment horizontal="center" textRotation="90" wrapText="1"/>
    </xf>
    <xf numFmtId="0" fontId="24" fillId="0" borderId="15" xfId="0" applyFont="1" applyBorder="1" applyAlignment="1">
      <alignment horizontal="center" textRotation="90" wrapText="1"/>
    </xf>
    <xf numFmtId="0" fontId="24" fillId="0" borderId="1" xfId="0" applyFont="1" applyBorder="1" applyAlignment="1">
      <alignment horizontal="center" textRotation="90"/>
    </xf>
    <xf numFmtId="0" fontId="4" fillId="0" borderId="4" xfId="0" applyFont="1" applyBorder="1" applyAlignment="1">
      <alignment horizontal="center" textRotation="90"/>
    </xf>
    <xf numFmtId="0" fontId="4" fillId="0" borderId="10" xfId="0" applyFont="1" applyBorder="1" applyAlignment="1">
      <alignment horizontal="center" textRotation="90"/>
    </xf>
    <xf numFmtId="0" fontId="4" fillId="0" borderId="2" xfId="0" applyFont="1" applyBorder="1" applyAlignment="1">
      <alignment horizontal="center" textRotation="90"/>
    </xf>
    <xf numFmtId="0" fontId="4" fillId="0" borderId="0" xfId="0" applyFont="1" applyBorder="1" applyAlignment="1">
      <alignment horizontal="center" textRotation="90"/>
    </xf>
    <xf numFmtId="0" fontId="4" fillId="0" borderId="7" xfId="0" applyFont="1" applyBorder="1" applyAlignment="1">
      <alignment horizontal="center" textRotation="90"/>
    </xf>
    <xf numFmtId="0" fontId="61" fillId="0" borderId="1"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8" xfId="0" applyFont="1" applyBorder="1" applyAlignment="1">
      <alignment horizontal="center" wrapText="1"/>
    </xf>
    <xf numFmtId="0" fontId="14" fillId="0" borderId="2" xfId="0" applyFont="1" applyBorder="1" applyAlignment="1">
      <alignment horizontal="center" textRotation="90"/>
    </xf>
    <xf numFmtId="0" fontId="61" fillId="0" borderId="2" xfId="0" applyFont="1" applyBorder="1" applyAlignment="1">
      <alignment horizontal="center" wrapText="1"/>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9" xfId="0" applyFont="1" applyBorder="1" applyAlignment="1">
      <alignment horizontal="center" wrapText="1"/>
    </xf>
    <xf numFmtId="0" fontId="23" fillId="0" borderId="16" xfId="0" applyFont="1" applyBorder="1" applyAlignment="1">
      <alignment horizontal="center"/>
    </xf>
    <xf numFmtId="0" fontId="23" fillId="0" borderId="15"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36" fillId="0" borderId="1" xfId="0" applyFont="1" applyBorder="1" applyAlignment="1">
      <alignment horizontal="center" textRotation="90" wrapText="1"/>
    </xf>
    <xf numFmtId="0" fontId="34" fillId="0" borderId="9" xfId="0" applyFont="1" applyBorder="1" applyAlignment="1">
      <alignment horizontal="center" textRotation="90" wrapText="1"/>
    </xf>
    <xf numFmtId="0" fontId="34" fillId="0" borderId="4" xfId="0" applyFont="1" applyBorder="1" applyAlignment="1">
      <alignment horizontal="center" textRotation="90" wrapText="1"/>
    </xf>
    <xf numFmtId="0" fontId="34" fillId="0" borderId="6" xfId="0" applyFont="1" applyBorder="1" applyAlignment="1">
      <alignment horizontal="center" textRotation="90" wrapText="1"/>
    </xf>
    <xf numFmtId="0" fontId="34" fillId="0" borderId="10" xfId="0" applyFont="1" applyBorder="1" applyAlignment="1">
      <alignment horizontal="center" textRotation="90" wrapText="1"/>
    </xf>
    <xf numFmtId="0" fontId="34" fillId="0" borderId="8" xfId="0" applyFont="1" applyBorder="1" applyAlignment="1">
      <alignment horizontal="center" textRotation="90" wrapText="1"/>
    </xf>
    <xf numFmtId="0" fontId="56" fillId="7" borderId="2" xfId="0" applyFont="1" applyFill="1" applyBorder="1" applyAlignment="1">
      <alignment horizontal="center" wrapText="1"/>
    </xf>
    <xf numFmtId="0" fontId="5" fillId="7" borderId="2" xfId="0" applyFont="1" applyFill="1" applyBorder="1" applyAlignment="1">
      <alignment horizontal="center"/>
    </xf>
    <xf numFmtId="0" fontId="5" fillId="7" borderId="12" xfId="0" applyFont="1" applyFill="1" applyBorder="1" applyAlignment="1">
      <alignment horizontal="center"/>
    </xf>
    <xf numFmtId="0" fontId="5" fillId="7" borderId="13" xfId="0" applyFont="1" applyFill="1" applyBorder="1" applyAlignment="1">
      <alignment horizontal="center"/>
    </xf>
    <xf numFmtId="0" fontId="7" fillId="0" borderId="1" xfId="0" applyFont="1" applyBorder="1" applyAlignment="1">
      <alignment horizontal="center" textRotation="90" wrapText="1"/>
    </xf>
    <xf numFmtId="0" fontId="0" fillId="0" borderId="9" xfId="0" applyBorder="1" applyAlignment="1">
      <alignment horizontal="center" textRotation="90" wrapText="1"/>
    </xf>
    <xf numFmtId="0" fontId="0" fillId="0" borderId="4" xfId="0" applyBorder="1" applyAlignment="1">
      <alignment horizontal="center" textRotation="90" wrapText="1"/>
    </xf>
    <xf numFmtId="0" fontId="0" fillId="0" borderId="6" xfId="0" applyBorder="1" applyAlignment="1">
      <alignment horizontal="center" textRotation="90" wrapText="1"/>
    </xf>
    <xf numFmtId="0" fontId="0" fillId="0" borderId="10" xfId="0" applyBorder="1" applyAlignment="1">
      <alignment horizontal="center" textRotation="90" wrapText="1"/>
    </xf>
    <xf numFmtId="0" fontId="0" fillId="0" borderId="8" xfId="0" applyBorder="1" applyAlignment="1">
      <alignment horizontal="center" textRotation="90" wrapText="1"/>
    </xf>
    <xf numFmtId="0" fontId="6" fillId="7" borderId="1" xfId="0" quotePrefix="1" applyFont="1" applyFill="1" applyBorder="1" applyAlignment="1">
      <alignment horizontal="center" textRotation="90" wrapText="1"/>
    </xf>
    <xf numFmtId="0" fontId="6" fillId="7" borderId="9" xfId="0" quotePrefix="1" applyFont="1" applyFill="1" applyBorder="1" applyAlignment="1">
      <alignment horizontal="center" textRotation="90" wrapText="1"/>
    </xf>
    <xf numFmtId="0" fontId="6" fillId="7" borderId="4" xfId="0" quotePrefix="1" applyFont="1" applyFill="1" applyBorder="1" applyAlignment="1">
      <alignment horizontal="center" textRotation="90" wrapText="1"/>
    </xf>
    <xf numFmtId="0" fontId="6" fillId="7" borderId="6" xfId="0" quotePrefix="1" applyFont="1" applyFill="1" applyBorder="1" applyAlignment="1">
      <alignment horizontal="center" textRotation="90" wrapText="1"/>
    </xf>
    <xf numFmtId="0" fontId="6" fillId="7" borderId="23" xfId="0" quotePrefix="1" applyFont="1" applyFill="1" applyBorder="1" applyAlignment="1">
      <alignment horizontal="center" textRotation="90" wrapText="1"/>
    </xf>
    <xf numFmtId="0" fontId="6" fillId="7" borderId="24" xfId="0" quotePrefix="1" applyFont="1" applyFill="1" applyBorder="1" applyAlignment="1">
      <alignment horizontal="center" textRotation="90" wrapText="1"/>
    </xf>
    <xf numFmtId="0" fontId="6" fillId="4" borderId="16" xfId="0" applyFont="1" applyFill="1" applyBorder="1" applyAlignment="1">
      <alignment horizontal="center" wrapText="1"/>
    </xf>
    <xf numFmtId="0" fontId="6" fillId="4" borderId="15" xfId="0" applyFont="1" applyFill="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22" fillId="0" borderId="16" xfId="1" applyFont="1" applyBorder="1" applyAlignment="1">
      <alignment horizontal="center" wrapText="1"/>
    </xf>
    <xf numFmtId="0" fontId="3" fillId="0" borderId="14" xfId="1" applyBorder="1" applyAlignment="1">
      <alignment horizontal="center" wrapText="1"/>
    </xf>
    <xf numFmtId="0" fontId="3" fillId="0" borderId="15" xfId="1" applyBorder="1" applyAlignment="1">
      <alignment horizontal="center" wrapText="1"/>
    </xf>
    <xf numFmtId="0" fontId="23" fillId="0" borderId="1"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8" xfId="0" applyFont="1" applyBorder="1" applyAlignment="1">
      <alignment horizontal="center"/>
    </xf>
    <xf numFmtId="0" fontId="24" fillId="4" borderId="2" xfId="0" applyFont="1" applyFill="1" applyBorder="1" applyAlignment="1">
      <alignment horizontal="center" wrapText="1"/>
    </xf>
    <xf numFmtId="0" fontId="24" fillId="4" borderId="9" xfId="0" applyFont="1" applyFill="1" applyBorder="1" applyAlignment="1">
      <alignment horizontal="center" wrapText="1"/>
    </xf>
    <xf numFmtId="0" fontId="24" fillId="4" borderId="0" xfId="0" applyFont="1" applyFill="1" applyBorder="1" applyAlignment="1">
      <alignment horizontal="center" wrapText="1"/>
    </xf>
    <xf numFmtId="0" fontId="24" fillId="4" borderId="6" xfId="0" applyFont="1" applyFill="1" applyBorder="1" applyAlignment="1">
      <alignment horizontal="center" wrapText="1"/>
    </xf>
    <xf numFmtId="0" fontId="24" fillId="4" borderId="7" xfId="0" applyFont="1" applyFill="1" applyBorder="1" applyAlignment="1">
      <alignment horizontal="center" wrapText="1"/>
    </xf>
    <xf numFmtId="0" fontId="24" fillId="4" borderId="8" xfId="0" applyFont="1" applyFill="1" applyBorder="1" applyAlignment="1">
      <alignment horizontal="center" wrapText="1"/>
    </xf>
    <xf numFmtId="0" fontId="15" fillId="0" borderId="0" xfId="0" applyFont="1" applyAlignment="1">
      <alignment horizontal="center"/>
    </xf>
    <xf numFmtId="0" fontId="5" fillId="4" borderId="0" xfId="0" applyFont="1" applyFill="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textRotation="90" wrapText="1"/>
    </xf>
    <xf numFmtId="0" fontId="5" fillId="0" borderId="4" xfId="0" applyFont="1" applyBorder="1" applyAlignment="1">
      <alignment horizontal="center" textRotation="90" wrapText="1"/>
    </xf>
    <xf numFmtId="0" fontId="5" fillId="0" borderId="10" xfId="0" applyFont="1" applyBorder="1" applyAlignment="1">
      <alignment horizontal="center" textRotation="90" wrapText="1"/>
    </xf>
    <xf numFmtId="0" fontId="24" fillId="0" borderId="9" xfId="0" applyFont="1" applyBorder="1" applyAlignment="1">
      <alignment horizontal="center" textRotation="90"/>
    </xf>
    <xf numFmtId="0" fontId="4" fillId="0" borderId="6" xfId="0" applyFont="1" applyBorder="1" applyAlignment="1">
      <alignment horizontal="center" textRotation="90"/>
    </xf>
    <xf numFmtId="0" fontId="4" fillId="0" borderId="8" xfId="0" applyFont="1" applyBorder="1" applyAlignment="1">
      <alignment horizontal="center" textRotation="90"/>
    </xf>
    <xf numFmtId="0" fontId="24" fillId="0" borderId="16" xfId="0" applyFont="1" applyBorder="1" applyAlignment="1">
      <alignment horizontal="center" textRotation="90"/>
    </xf>
    <xf numFmtId="0" fontId="24" fillId="0" borderId="14" xfId="0" applyFont="1" applyBorder="1" applyAlignment="1">
      <alignment horizontal="center" textRotation="90"/>
    </xf>
    <xf numFmtId="0" fontId="24" fillId="0" borderId="15" xfId="0" applyFont="1" applyBorder="1" applyAlignment="1">
      <alignment horizontal="center" textRotation="90"/>
    </xf>
    <xf numFmtId="0" fontId="6" fillId="0" borderId="16" xfId="0" applyFont="1" applyBorder="1" applyAlignment="1">
      <alignment horizontal="center" textRotation="90" wrapText="1"/>
    </xf>
    <xf numFmtId="0" fontId="6" fillId="0" borderId="14" xfId="0" applyFont="1" applyBorder="1" applyAlignment="1">
      <alignment horizontal="center" textRotation="90" wrapText="1"/>
    </xf>
    <xf numFmtId="0" fontId="6" fillId="0" borderId="15" xfId="0" applyFont="1" applyBorder="1" applyAlignment="1">
      <alignment horizontal="center" textRotation="90" wrapText="1"/>
    </xf>
    <xf numFmtId="0" fontId="4" fillId="0" borderId="2" xfId="0" applyFont="1" applyBorder="1" applyAlignment="1">
      <alignment horizontal="center" textRotation="90" wrapText="1"/>
    </xf>
    <xf numFmtId="0" fontId="4" fillId="0" borderId="9" xfId="0" applyFont="1" applyBorder="1" applyAlignment="1">
      <alignment horizontal="center" textRotation="90" wrapText="1"/>
    </xf>
    <xf numFmtId="0" fontId="4" fillId="0" borderId="4" xfId="0" applyFont="1" applyBorder="1" applyAlignment="1">
      <alignment horizontal="center" textRotation="90" wrapText="1"/>
    </xf>
    <xf numFmtId="0" fontId="4" fillId="0" borderId="0" xfId="0" applyFont="1" applyBorder="1" applyAlignment="1">
      <alignment horizontal="center" textRotation="90" wrapText="1"/>
    </xf>
    <xf numFmtId="0" fontId="4" fillId="0" borderId="6" xfId="0" applyFont="1" applyBorder="1" applyAlignment="1">
      <alignment horizontal="center" textRotation="90" wrapText="1"/>
    </xf>
    <xf numFmtId="0" fontId="4" fillId="0" borderId="10" xfId="0" applyFont="1" applyBorder="1" applyAlignment="1">
      <alignment horizontal="center" textRotation="90" wrapText="1"/>
    </xf>
    <xf numFmtId="0" fontId="4" fillId="0" borderId="7" xfId="0" applyFont="1" applyBorder="1" applyAlignment="1">
      <alignment horizontal="center" textRotation="90" wrapText="1"/>
    </xf>
    <xf numFmtId="0" fontId="4" fillId="0" borderId="8" xfId="0" applyFont="1" applyBorder="1" applyAlignment="1">
      <alignment horizontal="center" textRotation="90" wrapText="1"/>
    </xf>
    <xf numFmtId="0" fontId="12" fillId="0" borderId="16" xfId="0" applyFont="1" applyBorder="1" applyAlignment="1">
      <alignment horizontal="center" textRotation="90"/>
    </xf>
    <xf numFmtId="0" fontId="12" fillId="0" borderId="14" xfId="0" applyFont="1" applyBorder="1" applyAlignment="1">
      <alignment horizontal="center" textRotation="90"/>
    </xf>
    <xf numFmtId="0" fontId="12" fillId="0" borderId="15" xfId="0" applyFont="1" applyBorder="1" applyAlignment="1">
      <alignment horizontal="center" textRotation="90"/>
    </xf>
    <xf numFmtId="0" fontId="4" fillId="0" borderId="1" xfId="0" applyFont="1" applyBorder="1" applyAlignment="1">
      <alignment horizontal="center" textRotation="90" wrapText="1"/>
    </xf>
    <xf numFmtId="0" fontId="4" fillId="0" borderId="16" xfId="0" applyFont="1" applyBorder="1" applyAlignment="1">
      <alignment horizontal="center" textRotation="90" wrapText="1"/>
    </xf>
    <xf numFmtId="0" fontId="4" fillId="0" borderId="14" xfId="0" applyFont="1" applyBorder="1" applyAlignment="1">
      <alignment horizontal="center" textRotation="90" wrapText="1"/>
    </xf>
    <xf numFmtId="0" fontId="4" fillId="0" borderId="15" xfId="0" applyFont="1" applyBorder="1" applyAlignment="1">
      <alignment horizontal="center" textRotation="90" wrapText="1"/>
    </xf>
    <xf numFmtId="0" fontId="23" fillId="0" borderId="16" xfId="0" applyFont="1" applyBorder="1" applyAlignment="1">
      <alignment horizontal="left" textRotation="90" wrapText="1"/>
    </xf>
    <xf numFmtId="0" fontId="23" fillId="0" borderId="14" xfId="0" applyFont="1" applyBorder="1" applyAlignment="1">
      <alignment horizontal="left" textRotation="90" wrapText="1"/>
    </xf>
    <xf numFmtId="0" fontId="23" fillId="0" borderId="15" xfId="0" applyFont="1" applyBorder="1" applyAlignment="1">
      <alignment horizontal="left" textRotation="90" wrapText="1"/>
    </xf>
    <xf numFmtId="0" fontId="0" fillId="0" borderId="16" xfId="0" applyBorder="1" applyAlignment="1">
      <alignment horizontal="center" textRotation="90" wrapText="1"/>
    </xf>
    <xf numFmtId="0" fontId="0" fillId="0" borderId="14" xfId="0" applyBorder="1" applyAlignment="1">
      <alignment horizontal="center" textRotation="90" wrapText="1"/>
    </xf>
    <xf numFmtId="0" fontId="0" fillId="0" borderId="15" xfId="0" applyBorder="1" applyAlignment="1">
      <alignment horizontal="center" textRotation="90" wrapText="1"/>
    </xf>
    <xf numFmtId="0" fontId="4" fillId="0" borderId="0" xfId="0" applyFont="1" applyAlignment="1">
      <alignment horizontal="center"/>
    </xf>
    <xf numFmtId="0" fontId="0" fillId="2" borderId="0" xfId="0" applyFill="1" applyAlignment="1">
      <alignment horizontal="center"/>
    </xf>
    <xf numFmtId="0" fontId="15" fillId="2" borderId="0" xfId="0" applyFont="1" applyFill="1" applyAlignment="1">
      <alignment horizontal="center"/>
    </xf>
    <xf numFmtId="0" fontId="0" fillId="4" borderId="0" xfId="0" applyFill="1" applyAlignment="1">
      <alignment horizontal="center"/>
    </xf>
    <xf numFmtId="0" fontId="17" fillId="4" borderId="0" xfId="0" applyFont="1" applyFill="1" applyAlignment="1">
      <alignment horizontal="center"/>
    </xf>
    <xf numFmtId="0" fontId="5" fillId="2" borderId="0" xfId="0" applyFont="1" applyFill="1" applyAlignment="1">
      <alignment horizontal="center"/>
    </xf>
    <xf numFmtId="0" fontId="14" fillId="0" borderId="0" xfId="0" applyFont="1" applyAlignment="1">
      <alignment horizontal="center"/>
    </xf>
    <xf numFmtId="0" fontId="34" fillId="0" borderId="16" xfId="0" applyFont="1" applyBorder="1" applyAlignment="1">
      <alignment horizontal="center" textRotation="90" wrapText="1"/>
    </xf>
    <xf numFmtId="0" fontId="34" fillId="0" borderId="14" xfId="0" applyFont="1" applyBorder="1" applyAlignment="1">
      <alignment horizontal="center" textRotation="90" wrapText="1"/>
    </xf>
    <xf numFmtId="0" fontId="34" fillId="0" borderId="15" xfId="0" applyFont="1" applyBorder="1" applyAlignment="1">
      <alignment horizontal="center" textRotation="90"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0" fillId="0" borderId="0" xfId="0" applyAlignment="1">
      <alignment horizontal="center"/>
    </xf>
    <xf numFmtId="0" fontId="4" fillId="0" borderId="16" xfId="0" applyFont="1" applyBorder="1" applyAlignment="1">
      <alignment horizontal="center" textRotation="90"/>
    </xf>
    <xf numFmtId="0" fontId="4" fillId="0" borderId="14" xfId="0" applyFont="1" applyBorder="1" applyAlignment="1">
      <alignment horizontal="center" textRotation="90"/>
    </xf>
    <xf numFmtId="0" fontId="4" fillId="0" borderId="15" xfId="0" applyFont="1" applyBorder="1" applyAlignment="1">
      <alignment horizontal="center" textRotation="90"/>
    </xf>
    <xf numFmtId="0" fontId="12" fillId="2" borderId="0" xfId="0" applyFont="1" applyFill="1" applyBorder="1" applyAlignment="1">
      <alignment horizontal="center" textRotation="90" wrapText="1"/>
    </xf>
    <xf numFmtId="0" fontId="68" fillId="0" borderId="16" xfId="0" applyFont="1" applyBorder="1" applyAlignment="1">
      <alignment horizontal="center" textRotation="90" wrapText="1"/>
    </xf>
    <xf numFmtId="0" fontId="68" fillId="0" borderId="14" xfId="0" applyFont="1" applyBorder="1" applyAlignment="1">
      <alignment horizontal="center" textRotation="90" wrapText="1"/>
    </xf>
    <xf numFmtId="0" fontId="68" fillId="0" borderId="15" xfId="0" applyFont="1" applyBorder="1" applyAlignment="1">
      <alignment horizontal="center" textRotation="90" wrapText="1"/>
    </xf>
    <xf numFmtId="0" fontId="6" fillId="0" borderId="9" xfId="0" applyFont="1" applyBorder="1" applyAlignment="1">
      <alignment horizontal="center" textRotation="90" wrapText="1"/>
    </xf>
    <xf numFmtId="0" fontId="6" fillId="0" borderId="6" xfId="0" applyFont="1" applyBorder="1" applyAlignment="1">
      <alignment horizontal="center" textRotation="90" wrapText="1"/>
    </xf>
    <xf numFmtId="0" fontId="4" fillId="0" borderId="1" xfId="1" applyFont="1" applyBorder="1" applyAlignment="1">
      <alignment horizontal="center" textRotation="90" wrapText="1"/>
    </xf>
    <xf numFmtId="0" fontId="4" fillId="0" borderId="2" xfId="1" applyFont="1" applyBorder="1" applyAlignment="1">
      <alignment horizontal="center" textRotation="90" wrapText="1"/>
    </xf>
    <xf numFmtId="0" fontId="4" fillId="0" borderId="9" xfId="1" applyFont="1" applyBorder="1" applyAlignment="1">
      <alignment horizontal="center" textRotation="90" wrapText="1"/>
    </xf>
    <xf numFmtId="0" fontId="4" fillId="0" borderId="4" xfId="1" applyFont="1" applyBorder="1" applyAlignment="1">
      <alignment horizontal="center" textRotation="90" wrapText="1"/>
    </xf>
    <xf numFmtId="0" fontId="4" fillId="0" borderId="0" xfId="1" applyFont="1" applyBorder="1" applyAlignment="1">
      <alignment horizontal="center" textRotation="90" wrapText="1"/>
    </xf>
    <xf numFmtId="0" fontId="4" fillId="0" borderId="6" xfId="1" applyFont="1" applyBorder="1" applyAlignment="1">
      <alignment horizontal="center" textRotation="90" wrapText="1"/>
    </xf>
    <xf numFmtId="0" fontId="4" fillId="0" borderId="10" xfId="1" applyFont="1" applyBorder="1" applyAlignment="1">
      <alignment horizontal="center" textRotation="90" wrapText="1"/>
    </xf>
    <xf numFmtId="0" fontId="4" fillId="0" borderId="7" xfId="1" applyFont="1" applyBorder="1" applyAlignment="1">
      <alignment horizontal="center" textRotation="90" wrapText="1"/>
    </xf>
    <xf numFmtId="0" fontId="4" fillId="0" borderId="8" xfId="1" applyFont="1" applyBorder="1" applyAlignment="1">
      <alignment horizontal="center" textRotation="90" wrapText="1"/>
    </xf>
    <xf numFmtId="0" fontId="23" fillId="0" borderId="16" xfId="0" applyFont="1" applyBorder="1" applyAlignment="1">
      <alignment horizontal="center" textRotation="90" wrapText="1"/>
    </xf>
    <xf numFmtId="0" fontId="23" fillId="0" borderId="14" xfId="0" applyFont="1" applyBorder="1" applyAlignment="1">
      <alignment horizontal="center" textRotation="90" wrapText="1"/>
    </xf>
    <xf numFmtId="0" fontId="23" fillId="0" borderId="15" xfId="0" applyFont="1" applyBorder="1" applyAlignment="1">
      <alignment horizontal="center" textRotation="90" wrapText="1"/>
    </xf>
    <xf numFmtId="0" fontId="0" fillId="0" borderId="14" xfId="0" applyBorder="1"/>
    <xf numFmtId="0" fontId="0" fillId="0" borderId="15" xfId="0" applyBorder="1"/>
    <xf numFmtId="0" fontId="22" fillId="0" borderId="16" xfId="0" applyFont="1" applyBorder="1" applyAlignment="1">
      <alignment horizontal="center" textRotation="90" wrapText="1"/>
    </xf>
    <xf numFmtId="0" fontId="22" fillId="0" borderId="14" xfId="0" applyFont="1" applyBorder="1" applyAlignment="1">
      <alignment horizontal="center" textRotation="90" wrapText="1"/>
    </xf>
    <xf numFmtId="0" fontId="22" fillId="0" borderId="15" xfId="0" applyFont="1" applyBorder="1" applyAlignment="1">
      <alignment horizontal="center" textRotation="90" wrapText="1"/>
    </xf>
    <xf numFmtId="0" fontId="6" fillId="0" borderId="1" xfId="0" applyFont="1" applyBorder="1" applyAlignment="1">
      <alignment horizontal="center" textRotation="90" wrapText="1"/>
    </xf>
    <xf numFmtId="0" fontId="6" fillId="0" borderId="4" xfId="0" applyFont="1" applyBorder="1" applyAlignment="1">
      <alignment horizontal="center" textRotation="90" wrapText="1"/>
    </xf>
    <xf numFmtId="0" fontId="55" fillId="0" borderId="16" xfId="0" applyFont="1" applyFill="1" applyBorder="1" applyAlignment="1">
      <alignment horizontal="center" textRotation="180"/>
    </xf>
    <xf numFmtId="0" fontId="55" fillId="0" borderId="14" xfId="0" applyFont="1" applyFill="1" applyBorder="1" applyAlignment="1">
      <alignment horizontal="center" textRotation="180"/>
    </xf>
    <xf numFmtId="0" fontId="55" fillId="0" borderId="15" xfId="0" applyFont="1" applyFill="1" applyBorder="1" applyAlignment="1">
      <alignment horizontal="center" textRotation="180"/>
    </xf>
    <xf numFmtId="0" fontId="12" fillId="0" borderId="16" xfId="0" applyFont="1" applyBorder="1" applyAlignment="1">
      <alignment horizontal="center" textRotation="90" wrapText="1"/>
    </xf>
    <xf numFmtId="0" fontId="12" fillId="0" borderId="14" xfId="0" applyFont="1" applyBorder="1" applyAlignment="1">
      <alignment horizontal="center" textRotation="90" wrapText="1"/>
    </xf>
    <xf numFmtId="0" fontId="12" fillId="0" borderId="15" xfId="0" applyFont="1" applyBorder="1" applyAlignment="1">
      <alignment horizontal="center" textRotation="90"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50" fillId="0" borderId="16" xfId="0" applyFont="1" applyBorder="1" applyAlignment="1">
      <alignment horizontal="center" textRotation="90" wrapText="1"/>
    </xf>
    <xf numFmtId="0" fontId="50" fillId="0" borderId="14" xfId="0" applyFont="1" applyBorder="1" applyAlignment="1">
      <alignment horizontal="center" textRotation="90" wrapText="1"/>
    </xf>
    <xf numFmtId="0" fontId="50" fillId="0" borderId="15" xfId="0" applyFont="1" applyBorder="1" applyAlignment="1">
      <alignment horizontal="center" textRotation="90" wrapText="1"/>
    </xf>
    <xf numFmtId="1" fontId="11" fillId="22" borderId="26" xfId="0" applyNumberFormat="1" applyFont="1" applyFill="1" applyBorder="1" applyAlignment="1">
      <alignment horizontal="center" vertical="center" wrapText="1"/>
    </xf>
    <xf numFmtId="1" fontId="11" fillId="22" borderId="27" xfId="0" applyNumberFormat="1" applyFont="1" applyFill="1" applyBorder="1" applyAlignment="1">
      <alignment horizontal="center" vertical="center" wrapText="1"/>
    </xf>
  </cellXfs>
  <cellStyles count="2">
    <cellStyle name="Hyperlänk" xfId="1" builtinId="8"/>
    <cellStyle name="Normal" xfId="0" builtinId="0"/>
  </cellStyles>
  <dxfs count="0"/>
  <tableStyles count="0" defaultTableStyle="TableStyleMedium9" defaultPivotStyle="PivotStyleLight16"/>
  <colors>
    <mruColors>
      <color rgb="FF99CC00"/>
      <color rgb="FF00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Documents%20and%20Settings/Documents%20and%20Settings/Documents%20and%20Settings/Owner.YOUR-3F778DA96A/Application%20Data/treeoflife.lan.io/NTCh/AugustusDeath10CEsimplified.htm" TargetMode="External"/><Relationship Id="rId7" Type="http://schemas.openxmlformats.org/officeDocument/2006/relationships/printerSettings" Target="../printerSettings/printerSettings1.bin"/><Relationship Id="rId2" Type="http://schemas.openxmlformats.org/officeDocument/2006/relationships/hyperlink" Target="http://ssnet.org/qrtrly/eng/04d/less11.html" TargetMode="External"/><Relationship Id="rId1" Type="http://schemas.openxmlformats.org/officeDocument/2006/relationships/hyperlink" Target="http://ssnet.org/qrtrly/eng/04d/less11.html" TargetMode="External"/><Relationship Id="rId6" Type="http://schemas.openxmlformats.org/officeDocument/2006/relationships/hyperlink" Target="http://ssnet.org/qrtrly/eng/04d/less11.html" TargetMode="External"/><Relationship Id="rId5" Type="http://schemas.openxmlformats.org/officeDocument/2006/relationships/hyperlink" Target="../../../../Documents%20and%20Settings/Owner.YOUR-3F778DA96A/Application%20Data/Microsoft/Excel/Centuries1to7BCE/HaggaiVsZechariahReckoningResolved-Finally!.htm" TargetMode="External"/><Relationship Id="rId4" Type="http://schemas.openxmlformats.org/officeDocument/2006/relationships/hyperlink" Target="http://treeoflife.wan.io/OTCh/Centuries1to7BCE/ElephantinePapyrusEgyptianVsBabylonianRegnalYears.htm" TargetMode="External"/></Relationships>
</file>

<file path=xl/worksheets/sheet1.xml><?xml version="1.0" encoding="utf-8"?>
<worksheet xmlns="http://schemas.openxmlformats.org/spreadsheetml/2006/main" xmlns:r="http://schemas.openxmlformats.org/officeDocument/2006/relationships">
  <dimension ref="A1:CS1746"/>
  <sheetViews>
    <sheetView tabSelected="1" workbookViewId="0">
      <pane xSplit="11" ySplit="15" topLeftCell="L1534" activePane="bottomRight" state="frozen"/>
      <selection pane="topRight" activeCell="K1" sqref="K1"/>
      <selection pane="bottomLeft" activeCell="A16" sqref="A16"/>
      <selection pane="bottomRight" activeCell="Q1541" sqref="Q1541"/>
    </sheetView>
  </sheetViews>
  <sheetFormatPr defaultRowHeight="12.75"/>
  <cols>
    <col min="1" max="1" width="2.42578125" style="5" customWidth="1"/>
    <col min="2" max="2" width="12.7109375" style="5" customWidth="1"/>
    <col min="3" max="3" width="10.5703125" style="5" customWidth="1"/>
    <col min="4" max="5" width="4.7109375" style="399" customWidth="1"/>
    <col min="6" max="6" width="8.5703125" customWidth="1"/>
    <col min="7" max="7" width="3.5703125" style="41" customWidth="1"/>
    <col min="8" max="8" width="4.7109375" style="5" customWidth="1"/>
    <col min="9" max="9" width="7.85546875" style="1" customWidth="1"/>
    <col min="10" max="10" width="5.140625" style="4" customWidth="1"/>
    <col min="11" max="11" width="8.5703125" style="1" customWidth="1"/>
    <col min="12" max="12" width="6.85546875" customWidth="1"/>
    <col min="13" max="13" width="6.28515625" style="3" customWidth="1"/>
    <col min="14" max="14" width="1.7109375" style="34" customWidth="1"/>
    <col min="15" max="16" width="7.7109375" customWidth="1"/>
    <col min="17" max="17" width="50.5703125" style="32" customWidth="1"/>
    <col min="20" max="20" width="9" style="2" customWidth="1"/>
    <col min="21" max="21" width="3.85546875" style="2" customWidth="1"/>
    <col min="22" max="22" width="19.28515625" customWidth="1"/>
    <col min="23" max="23" width="4.7109375" customWidth="1"/>
    <col min="24" max="24" width="3.42578125" customWidth="1"/>
    <col min="25" max="26" width="4.140625" customWidth="1"/>
    <col min="27" max="29" width="4.5703125" customWidth="1"/>
    <col min="30" max="33" width="4.42578125" customWidth="1"/>
    <col min="34" max="34" width="9.140625" style="2"/>
    <col min="35" max="36" width="3.5703125" style="1" customWidth="1"/>
    <col min="37" max="39" width="3.85546875" style="1" customWidth="1"/>
    <col min="40" max="41" width="3.85546875" customWidth="1"/>
    <col min="42" max="42" width="4" customWidth="1"/>
    <col min="45" max="45" width="6.28515625" customWidth="1"/>
    <col min="46" max="46" width="6" customWidth="1"/>
    <col min="51" max="51" width="24.42578125" style="32" customWidth="1"/>
    <col min="52" max="52" width="13" style="2" customWidth="1"/>
    <col min="53" max="53" width="13.85546875" style="2" customWidth="1"/>
    <col min="54" max="54" width="7.7109375" style="2" customWidth="1"/>
    <col min="55" max="55" width="12.7109375" style="2" customWidth="1"/>
    <col min="56" max="56" width="5.85546875" style="2" customWidth="1"/>
    <col min="57" max="57" width="8.28515625" style="2" customWidth="1"/>
    <col min="58" max="58" width="6.7109375" style="2" customWidth="1"/>
    <col min="59" max="59" width="7.140625" style="2" customWidth="1"/>
    <col min="60" max="60" width="5.140625" style="2" customWidth="1"/>
    <col min="61" max="61" width="6.85546875" style="2" customWidth="1"/>
    <col min="62" max="62" width="10.85546875" style="2" customWidth="1"/>
    <col min="63" max="63" width="9.28515625" style="2" customWidth="1"/>
    <col min="64" max="64" width="9" style="2" customWidth="1"/>
    <col min="65" max="66" width="15.140625" style="2" customWidth="1"/>
    <col min="67" max="67" width="5.140625" customWidth="1"/>
  </cols>
  <sheetData>
    <row r="1" spans="6:67" ht="55.5" customHeight="1" thickBot="1">
      <c r="F1" s="316" t="s">
        <v>244</v>
      </c>
      <c r="G1" s="575" t="s">
        <v>407</v>
      </c>
      <c r="H1" s="452" t="s">
        <v>253</v>
      </c>
      <c r="I1" s="448"/>
      <c r="J1" s="447" t="s">
        <v>254</v>
      </c>
      <c r="K1" s="448"/>
      <c r="L1" s="458" t="s">
        <v>116</v>
      </c>
      <c r="M1" s="459"/>
      <c r="N1" s="460"/>
      <c r="O1" s="7"/>
      <c r="P1" s="7"/>
      <c r="Q1" s="317" t="s">
        <v>117</v>
      </c>
      <c r="R1" s="467" t="s">
        <v>247</v>
      </c>
      <c r="S1" s="468"/>
      <c r="T1" s="468"/>
      <c r="U1" s="469"/>
      <c r="V1" s="470"/>
      <c r="W1" s="8"/>
      <c r="X1" s="8"/>
      <c r="Y1" s="8"/>
      <c r="Z1" s="8"/>
      <c r="AA1" s="8"/>
      <c r="AB1" s="384"/>
      <c r="AC1" s="8" t="s">
        <v>6</v>
      </c>
      <c r="AD1" s="8"/>
      <c r="AE1" s="8"/>
      <c r="AF1" s="8"/>
      <c r="AG1" s="8"/>
      <c r="AH1" s="312" t="s">
        <v>111</v>
      </c>
      <c r="AI1" s="477" t="s">
        <v>208</v>
      </c>
      <c r="AJ1" s="478"/>
      <c r="AK1" s="430" t="s">
        <v>112</v>
      </c>
      <c r="AL1" s="477" t="s">
        <v>210</v>
      </c>
      <c r="AM1" s="478"/>
      <c r="AN1" s="421" t="s">
        <v>113</v>
      </c>
      <c r="AO1" s="421" t="s">
        <v>114</v>
      </c>
      <c r="AP1" s="421" t="s">
        <v>115</v>
      </c>
      <c r="AQ1" s="461" t="s">
        <v>211</v>
      </c>
      <c r="AR1" s="462"/>
      <c r="AS1" s="471" t="s">
        <v>212</v>
      </c>
      <c r="AT1" s="472"/>
      <c r="AY1" s="327" t="s">
        <v>243</v>
      </c>
      <c r="AZ1" s="453" t="s">
        <v>63</v>
      </c>
      <c r="BA1" s="454"/>
      <c r="BB1" s="454"/>
      <c r="BC1" s="454"/>
      <c r="BD1" s="454"/>
      <c r="BE1" s="454"/>
      <c r="BF1" s="454"/>
      <c r="BG1" s="454"/>
      <c r="BH1" s="454"/>
      <c r="BI1" s="454"/>
      <c r="BJ1" s="454"/>
      <c r="BK1" s="454"/>
      <c r="BL1" s="454"/>
      <c r="BM1" s="454"/>
      <c r="BN1" s="455"/>
      <c r="BO1" s="438" t="s">
        <v>77</v>
      </c>
    </row>
    <row r="2" spans="6:67" ht="13.5" thickBot="1">
      <c r="F2" s="315" t="s">
        <v>245</v>
      </c>
      <c r="G2" s="575"/>
      <c r="H2" s="485" t="s">
        <v>252</v>
      </c>
      <c r="I2" s="486"/>
      <c r="J2" s="449"/>
      <c r="K2" s="450"/>
      <c r="L2" s="504" t="s">
        <v>109</v>
      </c>
      <c r="M2" s="505"/>
      <c r="N2" s="506"/>
      <c r="Q2" s="318" t="s">
        <v>246</v>
      </c>
      <c r="R2" s="424" t="s">
        <v>257</v>
      </c>
      <c r="S2" s="424"/>
      <c r="T2" s="424"/>
      <c r="U2" s="424"/>
      <c r="V2" s="425"/>
      <c r="W2" s="9"/>
      <c r="X2" s="9"/>
      <c r="Y2" s="9"/>
      <c r="Z2" s="9"/>
      <c r="AA2" s="9"/>
      <c r="AB2" s="9"/>
      <c r="AC2" s="9"/>
      <c r="AD2" s="9"/>
      <c r="AE2" s="9"/>
      <c r="AF2" s="9"/>
      <c r="AG2" s="9"/>
      <c r="AH2" s="313" t="s">
        <v>119</v>
      </c>
      <c r="AI2" s="479"/>
      <c r="AJ2" s="480"/>
      <c r="AK2" s="431"/>
      <c r="AL2" s="479"/>
      <c r="AM2" s="480"/>
      <c r="AN2" s="422"/>
      <c r="AO2" s="422"/>
      <c r="AP2" s="422"/>
      <c r="AQ2" s="463"/>
      <c r="AR2" s="464"/>
      <c r="AS2" s="473"/>
      <c r="AT2" s="474"/>
      <c r="AY2" s="483" t="s">
        <v>242</v>
      </c>
      <c r="AZ2" s="145" t="s">
        <v>54</v>
      </c>
      <c r="BA2" s="139" t="s">
        <v>55</v>
      </c>
      <c r="BB2" s="139" t="s">
        <v>93</v>
      </c>
      <c r="BC2" s="139" t="s">
        <v>94</v>
      </c>
      <c r="BD2" s="137" t="s">
        <v>85</v>
      </c>
      <c r="BE2" s="137" t="s">
        <v>84</v>
      </c>
      <c r="BF2" s="137" t="s">
        <v>86</v>
      </c>
      <c r="BG2" s="137" t="s">
        <v>87</v>
      </c>
      <c r="BH2" s="137" t="s">
        <v>88</v>
      </c>
      <c r="BI2" s="137" t="s">
        <v>89</v>
      </c>
      <c r="BJ2" s="137" t="s">
        <v>90</v>
      </c>
      <c r="BK2" s="137" t="s">
        <v>91</v>
      </c>
      <c r="BL2" s="137" t="s">
        <v>92</v>
      </c>
      <c r="BM2" s="137" t="s">
        <v>56</v>
      </c>
      <c r="BN2" s="138" t="s">
        <v>57</v>
      </c>
      <c r="BO2" s="439"/>
    </row>
    <row r="3" spans="6:67" ht="12.75" customHeight="1" thickBot="1">
      <c r="F3" s="320" t="s">
        <v>120</v>
      </c>
      <c r="G3" s="575"/>
      <c r="H3" s="441" t="s">
        <v>248</v>
      </c>
      <c r="I3" s="444" t="s">
        <v>249</v>
      </c>
      <c r="J3" s="441" t="s">
        <v>248</v>
      </c>
      <c r="K3" s="444" t="s">
        <v>249</v>
      </c>
      <c r="L3" s="513" t="s">
        <v>268</v>
      </c>
      <c r="M3" s="451" t="s">
        <v>250</v>
      </c>
      <c r="N3" s="510" t="s">
        <v>251</v>
      </c>
      <c r="O3" s="8"/>
      <c r="P3" s="8"/>
      <c r="Q3" s="319"/>
      <c r="R3" s="456" t="s">
        <v>259</v>
      </c>
      <c r="S3" s="337" t="s">
        <v>256</v>
      </c>
      <c r="T3" s="338" t="s">
        <v>255</v>
      </c>
      <c r="U3" s="490" t="s">
        <v>261</v>
      </c>
      <c r="V3" s="491"/>
      <c r="W3" s="10"/>
      <c r="X3" s="10"/>
      <c r="Y3" s="10"/>
      <c r="Z3" s="10"/>
      <c r="AA3" s="10"/>
      <c r="AB3" s="10"/>
      <c r="AC3" s="10"/>
      <c r="AD3" s="10"/>
      <c r="AE3" s="10"/>
      <c r="AF3" s="10"/>
      <c r="AG3" s="10"/>
      <c r="AH3" s="314" t="s">
        <v>122</v>
      </c>
      <c r="AI3" s="481"/>
      <c r="AJ3" s="482"/>
      <c r="AK3" s="432"/>
      <c r="AL3" s="481"/>
      <c r="AM3" s="482"/>
      <c r="AN3" s="423"/>
      <c r="AO3" s="423"/>
      <c r="AP3" s="423"/>
      <c r="AQ3" s="465"/>
      <c r="AR3" s="466"/>
      <c r="AS3" s="475"/>
      <c r="AT3" s="476"/>
      <c r="AY3" s="484"/>
      <c r="AZ3" s="146">
        <f>BL3+1</f>
        <v>10</v>
      </c>
      <c r="BA3" s="144">
        <f>AZ3+1</f>
        <v>11</v>
      </c>
      <c r="BB3" s="144">
        <f>BA3+1</f>
        <v>12</v>
      </c>
      <c r="BC3" s="144">
        <f>BB3+1</f>
        <v>13</v>
      </c>
      <c r="BD3" s="212">
        <f>AY3+1</f>
        <v>1</v>
      </c>
      <c r="BE3" s="212">
        <f t="shared" ref="BE3:BL3" si="0">BD3+1</f>
        <v>2</v>
      </c>
      <c r="BF3" s="212">
        <f t="shared" si="0"/>
        <v>3</v>
      </c>
      <c r="BG3" s="212">
        <f t="shared" si="0"/>
        <v>4</v>
      </c>
      <c r="BH3" s="212">
        <f t="shared" si="0"/>
        <v>5</v>
      </c>
      <c r="BI3" s="212">
        <f t="shared" si="0"/>
        <v>6</v>
      </c>
      <c r="BJ3" s="212">
        <f t="shared" si="0"/>
        <v>7</v>
      </c>
      <c r="BK3" s="212">
        <f t="shared" si="0"/>
        <v>8</v>
      </c>
      <c r="BL3" s="212">
        <f t="shared" si="0"/>
        <v>9</v>
      </c>
      <c r="BM3" s="212">
        <v>10</v>
      </c>
      <c r="BN3" s="213">
        <v>11</v>
      </c>
      <c r="BO3" s="439"/>
    </row>
    <row r="4" spans="6:67" ht="8.25" customHeight="1" thickBot="1">
      <c r="F4" s="4"/>
      <c r="G4" s="575"/>
      <c r="H4" s="442"/>
      <c r="I4" s="445"/>
      <c r="J4" s="442"/>
      <c r="K4" s="445"/>
      <c r="L4" s="514"/>
      <c r="M4" s="445"/>
      <c r="N4" s="511"/>
      <c r="O4" s="8"/>
      <c r="P4" s="8"/>
      <c r="Q4" s="319"/>
      <c r="R4" s="457"/>
      <c r="S4" s="321" t="s">
        <v>258</v>
      </c>
      <c r="T4" s="321" t="s">
        <v>260</v>
      </c>
      <c r="U4" s="492"/>
      <c r="V4" s="493"/>
      <c r="W4" s="10"/>
      <c r="X4" s="10"/>
      <c r="Y4" s="10"/>
      <c r="Z4" s="10"/>
      <c r="AA4" s="10"/>
      <c r="AB4" s="10"/>
      <c r="AC4" s="10"/>
      <c r="AD4" s="10"/>
      <c r="AE4" s="10"/>
      <c r="AF4" s="10"/>
      <c r="AG4" s="10"/>
      <c r="AN4" s="11"/>
      <c r="AY4" s="487" t="s">
        <v>267</v>
      </c>
      <c r="AZ4" s="220" t="s">
        <v>103</v>
      </c>
      <c r="BA4" s="221" t="s">
        <v>104</v>
      </c>
      <c r="BB4" s="221" t="s">
        <v>105</v>
      </c>
      <c r="BC4" s="221" t="s">
        <v>95</v>
      </c>
      <c r="BD4" s="222" t="s">
        <v>95</v>
      </c>
      <c r="BE4" s="222" t="s">
        <v>96</v>
      </c>
      <c r="BF4" s="222" t="s">
        <v>97</v>
      </c>
      <c r="BG4" s="222" t="s">
        <v>98</v>
      </c>
      <c r="BH4" s="222" t="s">
        <v>99</v>
      </c>
      <c r="BI4" s="222" t="s">
        <v>100</v>
      </c>
      <c r="BJ4" s="222" t="s">
        <v>183</v>
      </c>
      <c r="BK4" s="222" t="s">
        <v>101</v>
      </c>
      <c r="BL4" s="222" t="s">
        <v>102</v>
      </c>
      <c r="BM4" s="222" t="s">
        <v>103</v>
      </c>
      <c r="BN4" s="223" t="s">
        <v>104</v>
      </c>
      <c r="BO4" s="439"/>
    </row>
    <row r="5" spans="6:67" ht="8.25" customHeight="1">
      <c r="G5" s="575"/>
      <c r="H5" s="442"/>
      <c r="I5" s="445"/>
      <c r="J5" s="442"/>
      <c r="K5" s="445"/>
      <c r="L5" s="514"/>
      <c r="M5" s="445"/>
      <c r="N5" s="511"/>
      <c r="Q5" s="319"/>
      <c r="R5" s="322"/>
      <c r="S5" s="339"/>
      <c r="T5" s="340">
        <v>0</v>
      </c>
      <c r="U5" s="426" t="s">
        <v>262</v>
      </c>
      <c r="V5" s="427"/>
      <c r="AY5" s="488"/>
      <c r="AZ5" s="224" t="s">
        <v>104</v>
      </c>
      <c r="BA5" s="215" t="s">
        <v>105</v>
      </c>
      <c r="BB5" s="215" t="s">
        <v>95</v>
      </c>
      <c r="BC5" s="215" t="s">
        <v>96</v>
      </c>
      <c r="BD5" s="216" t="s">
        <v>96</v>
      </c>
      <c r="BE5" s="216" t="s">
        <v>97</v>
      </c>
      <c r="BF5" s="216" t="s">
        <v>98</v>
      </c>
      <c r="BG5" s="216" t="s">
        <v>99</v>
      </c>
      <c r="BH5" s="216" t="s">
        <v>100</v>
      </c>
      <c r="BI5" s="216" t="s">
        <v>229</v>
      </c>
      <c r="BJ5" s="216" t="s">
        <v>228</v>
      </c>
      <c r="BK5" s="216" t="s">
        <v>102</v>
      </c>
      <c r="BL5" s="216" t="s">
        <v>103</v>
      </c>
      <c r="BM5" s="216" t="s">
        <v>104</v>
      </c>
      <c r="BN5" s="225" t="s">
        <v>105</v>
      </c>
      <c r="BO5" s="439"/>
    </row>
    <row r="6" spans="6:67" ht="8.25" customHeight="1">
      <c r="G6" s="575"/>
      <c r="H6" s="442"/>
      <c r="I6" s="445"/>
      <c r="J6" s="442"/>
      <c r="K6" s="445"/>
      <c r="L6" s="514"/>
      <c r="M6" s="445"/>
      <c r="N6" s="511"/>
      <c r="Q6" s="325"/>
      <c r="R6" s="323" t="s">
        <v>265</v>
      </c>
      <c r="S6" s="334">
        <v>0</v>
      </c>
      <c r="T6" s="350">
        <f>T5+1</f>
        <v>1</v>
      </c>
      <c r="U6" s="428"/>
      <c r="V6" s="429"/>
      <c r="AY6" s="488"/>
      <c r="AZ6" s="226" t="s">
        <v>105</v>
      </c>
      <c r="BA6" s="217" t="s">
        <v>95</v>
      </c>
      <c r="BB6" s="217" t="s">
        <v>96</v>
      </c>
      <c r="BC6" s="217" t="s">
        <v>97</v>
      </c>
      <c r="BD6" s="218" t="s">
        <v>97</v>
      </c>
      <c r="BE6" s="218" t="s">
        <v>98</v>
      </c>
      <c r="BF6" s="218" t="s">
        <v>99</v>
      </c>
      <c r="BG6" s="218" t="s">
        <v>100</v>
      </c>
      <c r="BH6" s="218" t="s">
        <v>229</v>
      </c>
      <c r="BI6" s="218" t="s">
        <v>228</v>
      </c>
      <c r="BJ6" s="218" t="s">
        <v>102</v>
      </c>
      <c r="BK6" s="218" t="s">
        <v>103</v>
      </c>
      <c r="BL6" s="218" t="s">
        <v>104</v>
      </c>
      <c r="BM6" s="218" t="s">
        <v>105</v>
      </c>
      <c r="BN6" s="227" t="s">
        <v>95</v>
      </c>
      <c r="BO6" s="439"/>
    </row>
    <row r="7" spans="6:67" ht="8.25" customHeight="1">
      <c r="G7" s="575"/>
      <c r="H7" s="442"/>
      <c r="I7" s="445"/>
      <c r="J7" s="442"/>
      <c r="K7" s="445"/>
      <c r="L7" s="514"/>
      <c r="M7" s="445"/>
      <c r="N7" s="511"/>
      <c r="Q7" s="319"/>
      <c r="R7" s="323"/>
      <c r="S7" s="349">
        <f>S6+1</f>
        <v>1</v>
      </c>
      <c r="T7" s="335">
        <f>T6+1</f>
        <v>2</v>
      </c>
      <c r="U7" s="428"/>
      <c r="V7" s="429"/>
      <c r="AY7" s="488"/>
      <c r="AZ7" s="228" t="s">
        <v>95</v>
      </c>
      <c r="BA7" s="214" t="s">
        <v>96</v>
      </c>
      <c r="BB7" s="214" t="s">
        <v>97</v>
      </c>
      <c r="BC7" s="219" t="s">
        <v>98</v>
      </c>
      <c r="BD7" s="214" t="s">
        <v>98</v>
      </c>
      <c r="BE7" s="214" t="s">
        <v>99</v>
      </c>
      <c r="BF7" s="214" t="s">
        <v>100</v>
      </c>
      <c r="BG7" s="214" t="s">
        <v>229</v>
      </c>
      <c r="BH7" s="214" t="s">
        <v>228</v>
      </c>
      <c r="BI7" s="214" t="s">
        <v>102</v>
      </c>
      <c r="BJ7" s="214" t="s">
        <v>103</v>
      </c>
      <c r="BK7" s="214" t="s">
        <v>104</v>
      </c>
      <c r="BL7" s="214" t="s">
        <v>105</v>
      </c>
      <c r="BM7" s="214" t="s">
        <v>95</v>
      </c>
      <c r="BN7" s="229" t="s">
        <v>96</v>
      </c>
      <c r="BO7" s="439"/>
    </row>
    <row r="8" spans="6:67" ht="8.25" customHeight="1">
      <c r="G8" s="575"/>
      <c r="H8" s="442"/>
      <c r="I8" s="445"/>
      <c r="J8" s="442"/>
      <c r="K8" s="445"/>
      <c r="L8" s="514"/>
      <c r="M8" s="445"/>
      <c r="N8" s="511"/>
      <c r="Q8" s="319"/>
      <c r="R8" s="323" t="s">
        <v>264</v>
      </c>
      <c r="S8" s="334">
        <v>0</v>
      </c>
      <c r="T8" s="336">
        <v>0</v>
      </c>
      <c r="U8" s="428" t="s">
        <v>263</v>
      </c>
      <c r="V8" s="429"/>
      <c r="AY8" s="488"/>
      <c r="AZ8" s="228" t="s">
        <v>96</v>
      </c>
      <c r="BA8" s="214" t="s">
        <v>97</v>
      </c>
      <c r="BB8" s="214" t="s">
        <v>98</v>
      </c>
      <c r="BC8" s="214" t="s">
        <v>99</v>
      </c>
      <c r="BD8" s="214" t="s">
        <v>99</v>
      </c>
      <c r="BE8" s="214" t="s">
        <v>100</v>
      </c>
      <c r="BF8" s="214" t="s">
        <v>229</v>
      </c>
      <c r="BG8" s="214" t="s">
        <v>228</v>
      </c>
      <c r="BH8" s="214" t="s">
        <v>102</v>
      </c>
      <c r="BI8" s="214" t="s">
        <v>103</v>
      </c>
      <c r="BJ8" s="214" t="s">
        <v>104</v>
      </c>
      <c r="BK8" s="214" t="s">
        <v>105</v>
      </c>
      <c r="BL8" s="214" t="s">
        <v>95</v>
      </c>
      <c r="BM8" s="214" t="s">
        <v>96</v>
      </c>
      <c r="BN8" s="229" t="s">
        <v>97</v>
      </c>
      <c r="BO8" s="439"/>
    </row>
    <row r="9" spans="6:67" ht="8.25" customHeight="1">
      <c r="G9" s="575"/>
      <c r="H9" s="442"/>
      <c r="I9" s="445"/>
      <c r="J9" s="442"/>
      <c r="K9" s="445"/>
      <c r="L9" s="514"/>
      <c r="M9" s="445"/>
      <c r="N9" s="511"/>
      <c r="Q9" s="319"/>
      <c r="R9" s="323"/>
      <c r="S9" s="349">
        <f>S8+1</f>
        <v>1</v>
      </c>
      <c r="T9" s="350">
        <f>T8+1</f>
        <v>1</v>
      </c>
      <c r="U9" s="428"/>
      <c r="V9" s="429"/>
      <c r="AY9" s="488"/>
      <c r="AZ9" s="228" t="s">
        <v>97</v>
      </c>
      <c r="BA9" s="214" t="s">
        <v>98</v>
      </c>
      <c r="BB9" s="214" t="s">
        <v>99</v>
      </c>
      <c r="BC9" s="214" t="s">
        <v>100</v>
      </c>
      <c r="BD9" s="214" t="s">
        <v>100</v>
      </c>
      <c r="BE9" s="214" t="s">
        <v>229</v>
      </c>
      <c r="BF9" s="214" t="s">
        <v>228</v>
      </c>
      <c r="BG9" s="214" t="s">
        <v>102</v>
      </c>
      <c r="BH9" s="214" t="s">
        <v>103</v>
      </c>
      <c r="BI9" s="214" t="s">
        <v>104</v>
      </c>
      <c r="BJ9" s="214" t="s">
        <v>105</v>
      </c>
      <c r="BK9" s="214" t="s">
        <v>95</v>
      </c>
      <c r="BL9" s="214" t="s">
        <v>96</v>
      </c>
      <c r="BM9" s="214" t="s">
        <v>97</v>
      </c>
      <c r="BN9" s="229" t="s">
        <v>98</v>
      </c>
      <c r="BO9" s="439"/>
    </row>
    <row r="10" spans="6:67" ht="8.25" customHeight="1" thickBot="1">
      <c r="G10" s="575"/>
      <c r="H10" s="442"/>
      <c r="I10" s="445"/>
      <c r="J10" s="442"/>
      <c r="K10" s="445"/>
      <c r="L10" s="514"/>
      <c r="M10" s="445"/>
      <c r="N10" s="511"/>
      <c r="Q10" s="319"/>
      <c r="R10" s="324"/>
      <c r="S10" s="341">
        <f>S9+1</f>
        <v>2</v>
      </c>
      <c r="T10" s="342">
        <f>T9+1</f>
        <v>2</v>
      </c>
      <c r="U10" s="485"/>
      <c r="V10" s="486"/>
      <c r="AY10" s="488"/>
      <c r="AZ10" s="228" t="s">
        <v>98</v>
      </c>
      <c r="BA10" s="214" t="s">
        <v>99</v>
      </c>
      <c r="BB10" s="214" t="s">
        <v>100</v>
      </c>
      <c r="BC10" s="214" t="s">
        <v>229</v>
      </c>
      <c r="BD10" s="214" t="s">
        <v>229</v>
      </c>
      <c r="BE10" s="214" t="s">
        <v>228</v>
      </c>
      <c r="BF10" s="214" t="s">
        <v>102</v>
      </c>
      <c r="BG10" s="214" t="s">
        <v>103</v>
      </c>
      <c r="BH10" s="214" t="s">
        <v>104</v>
      </c>
      <c r="BI10" s="214" t="s">
        <v>105</v>
      </c>
      <c r="BJ10" s="214" t="s">
        <v>95</v>
      </c>
      <c r="BK10" s="214" t="s">
        <v>96</v>
      </c>
      <c r="BL10" s="214" t="s">
        <v>97</v>
      </c>
      <c r="BM10" s="214" t="s">
        <v>98</v>
      </c>
      <c r="BN10" s="229" t="s">
        <v>99</v>
      </c>
      <c r="BO10" s="439"/>
    </row>
    <row r="11" spans="6:67" ht="8.25" customHeight="1" thickBot="1">
      <c r="G11" s="575"/>
      <c r="H11" s="442"/>
      <c r="I11" s="445"/>
      <c r="J11" s="442"/>
      <c r="K11" s="445"/>
      <c r="L11" s="514"/>
      <c r="M11" s="445"/>
      <c r="N11" s="511"/>
      <c r="Q11" s="319"/>
      <c r="R11" s="11"/>
      <c r="AY11" s="488"/>
      <c r="AZ11" s="264" t="s">
        <v>99</v>
      </c>
      <c r="BA11" s="265" t="s">
        <v>100</v>
      </c>
      <c r="BB11" s="265" t="s">
        <v>229</v>
      </c>
      <c r="BC11" s="265" t="s">
        <v>228</v>
      </c>
      <c r="BD11" s="266" t="s">
        <v>228</v>
      </c>
      <c r="BE11" s="266" t="s">
        <v>102</v>
      </c>
      <c r="BF11" s="266" t="s">
        <v>103</v>
      </c>
      <c r="BG11" s="266" t="s">
        <v>104</v>
      </c>
      <c r="BH11" s="266" t="s">
        <v>105</v>
      </c>
      <c r="BI11" s="266" t="s">
        <v>95</v>
      </c>
      <c r="BJ11" s="266" t="s">
        <v>96</v>
      </c>
      <c r="BK11" s="266" t="s">
        <v>97</v>
      </c>
      <c r="BL11" s="266" t="s">
        <v>98</v>
      </c>
      <c r="BM11" s="266" t="s">
        <v>99</v>
      </c>
      <c r="BN11" s="267" t="s">
        <v>100</v>
      </c>
      <c r="BO11" s="439"/>
    </row>
    <row r="12" spans="6:67" ht="8.25" customHeight="1">
      <c r="G12" s="575"/>
      <c r="H12" s="442"/>
      <c r="I12" s="445"/>
      <c r="J12" s="442"/>
      <c r="K12" s="445"/>
      <c r="L12" s="514"/>
      <c r="M12" s="445"/>
      <c r="N12" s="511"/>
      <c r="Q12" s="319"/>
      <c r="R12" s="494" t="s">
        <v>266</v>
      </c>
      <c r="S12" s="494"/>
      <c r="T12" s="494"/>
      <c r="U12" s="494"/>
      <c r="V12" s="495"/>
      <c r="AY12" s="488"/>
      <c r="AZ12" s="259" t="s">
        <v>100</v>
      </c>
      <c r="BA12" s="260" t="s">
        <v>229</v>
      </c>
      <c r="BB12" s="260" t="s">
        <v>228</v>
      </c>
      <c r="BC12" s="260" t="s">
        <v>102</v>
      </c>
      <c r="BD12" s="262" t="s">
        <v>102</v>
      </c>
      <c r="BE12" s="262" t="s">
        <v>103</v>
      </c>
      <c r="BF12" s="262" t="s">
        <v>104</v>
      </c>
      <c r="BG12" s="262" t="s">
        <v>105</v>
      </c>
      <c r="BH12" s="262" t="s">
        <v>95</v>
      </c>
      <c r="BI12" s="262" t="s">
        <v>96</v>
      </c>
      <c r="BJ12" s="262" t="s">
        <v>97</v>
      </c>
      <c r="BK12" s="262" t="s">
        <v>98</v>
      </c>
      <c r="BL12" s="262" t="s">
        <v>99</v>
      </c>
      <c r="BM12" s="262" t="s">
        <v>100</v>
      </c>
      <c r="BN12" s="263" t="s">
        <v>229</v>
      </c>
      <c r="BO12" s="439"/>
    </row>
    <row r="13" spans="6:67" ht="8.25" customHeight="1">
      <c r="G13" s="575"/>
      <c r="H13" s="442"/>
      <c r="I13" s="445"/>
      <c r="J13" s="442"/>
      <c r="K13" s="445"/>
      <c r="L13" s="514"/>
      <c r="M13" s="445"/>
      <c r="N13" s="511"/>
      <c r="Q13" s="319"/>
      <c r="R13" s="496"/>
      <c r="S13" s="496"/>
      <c r="T13" s="496"/>
      <c r="U13" s="496"/>
      <c r="V13" s="497"/>
      <c r="AY13" s="488"/>
      <c r="AZ13" s="254" t="s">
        <v>229</v>
      </c>
      <c r="BA13" s="253" t="s">
        <v>228</v>
      </c>
      <c r="BB13" s="253" t="s">
        <v>102</v>
      </c>
      <c r="BC13" s="253" t="s">
        <v>103</v>
      </c>
      <c r="BD13" s="256" t="s">
        <v>103</v>
      </c>
      <c r="BE13" s="256" t="s">
        <v>104</v>
      </c>
      <c r="BF13" s="256" t="s">
        <v>105</v>
      </c>
      <c r="BG13" s="256" t="s">
        <v>95</v>
      </c>
      <c r="BH13" s="256" t="s">
        <v>96</v>
      </c>
      <c r="BI13" s="256" t="s">
        <v>97</v>
      </c>
      <c r="BJ13" s="256" t="s">
        <v>98</v>
      </c>
      <c r="BK13" s="256" t="s">
        <v>99</v>
      </c>
      <c r="BL13" s="256" t="s">
        <v>100</v>
      </c>
      <c r="BM13" s="256" t="s">
        <v>229</v>
      </c>
      <c r="BN13" s="257" t="s">
        <v>228</v>
      </c>
      <c r="BO13" s="439"/>
    </row>
    <row r="14" spans="6:67" ht="8.25" customHeight="1">
      <c r="G14" s="575"/>
      <c r="H14" s="442"/>
      <c r="I14" s="445"/>
      <c r="J14" s="442"/>
      <c r="K14" s="445"/>
      <c r="L14" s="514"/>
      <c r="M14" s="445"/>
      <c r="N14" s="511"/>
      <c r="Q14" s="319"/>
      <c r="R14" s="496"/>
      <c r="S14" s="496"/>
      <c r="T14" s="496"/>
      <c r="U14" s="496"/>
      <c r="V14" s="497"/>
      <c r="AY14" s="488"/>
      <c r="AZ14" s="247" t="s">
        <v>228</v>
      </c>
      <c r="BA14" s="248" t="s">
        <v>102</v>
      </c>
      <c r="BB14" s="248" t="s">
        <v>103</v>
      </c>
      <c r="BC14" s="248" t="s">
        <v>104</v>
      </c>
      <c r="BD14" s="251" t="s">
        <v>104</v>
      </c>
      <c r="BE14" s="251" t="s">
        <v>105</v>
      </c>
      <c r="BF14" s="251" t="s">
        <v>95</v>
      </c>
      <c r="BG14" s="251" t="s">
        <v>96</v>
      </c>
      <c r="BH14" s="251" t="s">
        <v>97</v>
      </c>
      <c r="BI14" s="251" t="s">
        <v>98</v>
      </c>
      <c r="BJ14" s="251" t="s">
        <v>99</v>
      </c>
      <c r="BK14" s="251" t="s">
        <v>100</v>
      </c>
      <c r="BL14" s="251" t="s">
        <v>229</v>
      </c>
      <c r="BM14" s="251" t="s">
        <v>228</v>
      </c>
      <c r="BN14" s="252" t="s">
        <v>102</v>
      </c>
      <c r="BO14" s="439"/>
    </row>
    <row r="15" spans="6:67" ht="8.25" customHeight="1" thickBot="1">
      <c r="G15" s="575"/>
      <c r="H15" s="443"/>
      <c r="I15" s="446"/>
      <c r="J15" s="443"/>
      <c r="K15" s="446"/>
      <c r="L15" s="515"/>
      <c r="M15" s="446"/>
      <c r="N15" s="512"/>
      <c r="Q15" s="326"/>
      <c r="R15" s="498"/>
      <c r="S15" s="498"/>
      <c r="T15" s="498"/>
      <c r="U15" s="498"/>
      <c r="V15" s="499"/>
      <c r="AY15" s="489"/>
      <c r="AZ15" s="230" t="s">
        <v>102</v>
      </c>
      <c r="BA15" s="231" t="s">
        <v>103</v>
      </c>
      <c r="BB15" s="231" t="s">
        <v>104</v>
      </c>
      <c r="BC15" s="231" t="s">
        <v>105</v>
      </c>
      <c r="BD15" s="232" t="s">
        <v>105</v>
      </c>
      <c r="BE15" s="232" t="s">
        <v>95</v>
      </c>
      <c r="BF15" s="232" t="s">
        <v>96</v>
      </c>
      <c r="BG15" s="232" t="s">
        <v>97</v>
      </c>
      <c r="BH15" s="232" t="s">
        <v>98</v>
      </c>
      <c r="BI15" s="232" t="s">
        <v>99</v>
      </c>
      <c r="BJ15" s="232" t="s">
        <v>100</v>
      </c>
      <c r="BK15" s="232" t="s">
        <v>229</v>
      </c>
      <c r="BL15" s="232" t="s">
        <v>228</v>
      </c>
      <c r="BM15" s="232" t="s">
        <v>102</v>
      </c>
      <c r="BN15" s="233" t="s">
        <v>103</v>
      </c>
      <c r="BO15" s="440"/>
    </row>
    <row r="16" spans="6:67">
      <c r="BO16">
        <f t="shared" ref="BO16:BO67" si="1">BO17-1</f>
        <v>-753</v>
      </c>
    </row>
    <row r="17" spans="1:67" ht="13.5" thickBot="1">
      <c r="BO17">
        <f t="shared" si="1"/>
        <v>-752</v>
      </c>
    </row>
    <row r="18" spans="1:67" ht="13.5" thickBot="1">
      <c r="A18" s="390">
        <f t="shared" ref="A18:A81" si="2">IF(A19&gt;1,A19-1,60)</f>
        <v>58</v>
      </c>
      <c r="B18" s="391" t="str">
        <f>VLOOKUP(A18,Sheet3!$A$2:$E$61,4,FALSE)</f>
        <v>xīnyǒu (辛酉)</v>
      </c>
      <c r="C18" s="391" t="str">
        <f>VLOOKUP(A18,Sheet3!$A$2:$E$61,5,FALSE)</f>
        <v>Metal Rooster</v>
      </c>
      <c r="D18" s="399">
        <f t="shared" ref="D18:D81" si="3">D19-1</f>
        <v>1101</v>
      </c>
      <c r="E18" s="399">
        <f t="shared" ref="E18:E81" si="4">E19-1</f>
        <v>1040</v>
      </c>
      <c r="F18" s="14">
        <f t="shared" ref="F18:F24" si="5">(5+H18)/7</f>
        <v>215</v>
      </c>
      <c r="G18" s="409"/>
      <c r="H18" s="270">
        <f t="shared" ref="H18:I24" si="6">H19+1</f>
        <v>1500</v>
      </c>
      <c r="I18" s="16">
        <f t="shared" si="6"/>
        <v>1499</v>
      </c>
      <c r="J18" s="270">
        <f t="shared" ref="J18:K24" si="7">J19-1</f>
        <v>-1499</v>
      </c>
      <c r="K18" s="16">
        <f t="shared" si="7"/>
        <v>-1498</v>
      </c>
      <c r="L18" s="20">
        <f t="shared" ref="L18:L81" si="8">INT(L$1543-($J$1543-$J18)/4)</f>
        <v>-180</v>
      </c>
      <c r="M18" s="3">
        <f t="shared" ref="M18:N37" si="9">M22</f>
        <v>4</v>
      </c>
      <c r="N18" s="328">
        <f t="shared" si="9"/>
        <v>1</v>
      </c>
      <c r="BO18">
        <f t="shared" si="1"/>
        <v>-751</v>
      </c>
    </row>
    <row r="19" spans="1:67" ht="13.5" thickBot="1">
      <c r="A19" s="390">
        <f t="shared" si="2"/>
        <v>59</v>
      </c>
      <c r="B19" s="391" t="str">
        <f>VLOOKUP(A19,Sheet3!$A$2:$E$61,4,FALSE)</f>
        <v>rénxū (壬戌)</v>
      </c>
      <c r="C19" s="391" t="str">
        <f>VLOOKUP(A19,Sheet3!$A$2:$E$61,5,FALSE)</f>
        <v>Water Dog</v>
      </c>
      <c r="D19" s="399">
        <f t="shared" si="3"/>
        <v>1102</v>
      </c>
      <c r="E19" s="399">
        <f t="shared" si="4"/>
        <v>1041</v>
      </c>
      <c r="F19" s="12">
        <f t="shared" si="5"/>
        <v>214.85714285714286</v>
      </c>
      <c r="G19" s="410"/>
      <c r="H19" s="329">
        <f t="shared" si="6"/>
        <v>1499</v>
      </c>
      <c r="I19" s="181">
        <f t="shared" si="6"/>
        <v>1498</v>
      </c>
      <c r="J19" s="329">
        <f t="shared" si="7"/>
        <v>-1498</v>
      </c>
      <c r="K19" s="181">
        <f t="shared" si="7"/>
        <v>-1497</v>
      </c>
      <c r="L19" s="97">
        <f t="shared" si="8"/>
        <v>-179</v>
      </c>
      <c r="M19" s="329">
        <f t="shared" si="9"/>
        <v>1</v>
      </c>
      <c r="N19" s="348">
        <f t="shared" si="9"/>
        <v>2</v>
      </c>
      <c r="BO19">
        <f t="shared" si="1"/>
        <v>-750</v>
      </c>
    </row>
    <row r="20" spans="1:67" ht="13.5" thickBot="1">
      <c r="A20" s="390">
        <f t="shared" si="2"/>
        <v>60</v>
      </c>
      <c r="B20" s="391" t="str">
        <f>VLOOKUP(A20,Sheet3!$A$2:$E$61,4,FALSE)</f>
        <v>guǐhài (癸亥)</v>
      </c>
      <c r="C20" s="391" t="str">
        <f>VLOOKUP(A20,Sheet3!$A$2:$E$61,5,FALSE)</f>
        <v>Water Pig</v>
      </c>
      <c r="D20" s="399">
        <f t="shared" si="3"/>
        <v>1103</v>
      </c>
      <c r="E20" s="399">
        <f t="shared" si="4"/>
        <v>1042</v>
      </c>
      <c r="F20" s="12">
        <f t="shared" si="5"/>
        <v>214.71428571428572</v>
      </c>
      <c r="G20" s="410"/>
      <c r="H20" s="347">
        <f t="shared" si="6"/>
        <v>1498</v>
      </c>
      <c r="I20" s="343">
        <f t="shared" si="6"/>
        <v>1497</v>
      </c>
      <c r="J20" s="347">
        <f t="shared" si="7"/>
        <v>-1497</v>
      </c>
      <c r="K20" s="343">
        <f t="shared" si="7"/>
        <v>-1496</v>
      </c>
      <c r="L20" s="97">
        <f t="shared" si="8"/>
        <v>-179</v>
      </c>
      <c r="M20" s="347">
        <f t="shared" si="9"/>
        <v>2</v>
      </c>
      <c r="N20" s="330">
        <f t="shared" si="9"/>
        <v>3</v>
      </c>
      <c r="BO20">
        <f t="shared" si="1"/>
        <v>-749</v>
      </c>
    </row>
    <row r="21" spans="1:67" ht="13.5" thickBot="1">
      <c r="A21" s="390">
        <f t="shared" si="2"/>
        <v>1</v>
      </c>
      <c r="B21" s="391" t="str">
        <f>VLOOKUP(A21,Sheet3!$A$2:$E$61,4,FALSE)</f>
        <v>jiǎzǐ (甲子)</v>
      </c>
      <c r="C21" s="391" t="str">
        <f>VLOOKUP(A21,Sheet3!$A$2:$E$61,5,FALSE)</f>
        <v>Wood Rat</v>
      </c>
      <c r="D21" s="399">
        <f t="shared" si="3"/>
        <v>1104</v>
      </c>
      <c r="E21" s="399">
        <f t="shared" si="4"/>
        <v>1043</v>
      </c>
      <c r="F21" s="12">
        <f t="shared" si="5"/>
        <v>214.57142857142858</v>
      </c>
      <c r="G21" s="410"/>
      <c r="H21" s="331">
        <f t="shared" si="6"/>
        <v>1497</v>
      </c>
      <c r="I21" s="344">
        <f t="shared" si="6"/>
        <v>1496</v>
      </c>
      <c r="J21" s="331">
        <f t="shared" si="7"/>
        <v>-1496</v>
      </c>
      <c r="K21" s="344">
        <f t="shared" si="7"/>
        <v>-1495</v>
      </c>
      <c r="L21" s="97">
        <f t="shared" si="8"/>
        <v>-179</v>
      </c>
      <c r="M21" s="331">
        <f t="shared" si="9"/>
        <v>3</v>
      </c>
      <c r="N21" s="332">
        <f t="shared" si="9"/>
        <v>4</v>
      </c>
      <c r="BO21">
        <f t="shared" si="1"/>
        <v>-748</v>
      </c>
    </row>
    <row r="22" spans="1:67" ht="13.5" thickBot="1">
      <c r="A22" s="390">
        <f t="shared" si="2"/>
        <v>2</v>
      </c>
      <c r="B22" s="391" t="str">
        <f>VLOOKUP(A22,Sheet3!$A$2:$E$61,4,FALSE)</f>
        <v>yǐchǒu (乙丑)</v>
      </c>
      <c r="C22" s="391" t="str">
        <f>VLOOKUP(A22,Sheet3!$A$2:$E$61,5,FALSE)</f>
        <v>Wood Ox</v>
      </c>
      <c r="D22" s="399">
        <f t="shared" si="3"/>
        <v>1105</v>
      </c>
      <c r="E22" s="399">
        <f t="shared" si="4"/>
        <v>1044</v>
      </c>
      <c r="F22" s="12">
        <f t="shared" si="5"/>
        <v>214.42857142857142</v>
      </c>
      <c r="G22" s="410"/>
      <c r="H22" s="333">
        <f t="shared" si="6"/>
        <v>1496</v>
      </c>
      <c r="I22" s="345">
        <f t="shared" si="6"/>
        <v>1495</v>
      </c>
      <c r="J22" s="333">
        <f t="shared" si="7"/>
        <v>-1495</v>
      </c>
      <c r="K22" s="345">
        <f t="shared" si="7"/>
        <v>-1494</v>
      </c>
      <c r="L22" s="97">
        <f t="shared" si="8"/>
        <v>-179</v>
      </c>
      <c r="M22" s="333">
        <f t="shared" si="9"/>
        <v>4</v>
      </c>
      <c r="N22" s="245">
        <f t="shared" si="9"/>
        <v>1</v>
      </c>
      <c r="BO22">
        <f t="shared" si="1"/>
        <v>-747</v>
      </c>
    </row>
    <row r="23" spans="1:67" ht="13.5" thickBot="1">
      <c r="A23" s="390">
        <f t="shared" si="2"/>
        <v>3</v>
      </c>
      <c r="B23" s="391" t="str">
        <f>VLOOKUP(A23,Sheet3!$A$2:$E$61,4,FALSE)</f>
        <v>bǐngyín (丙寅)</v>
      </c>
      <c r="C23" s="391" t="str">
        <f>VLOOKUP(A23,Sheet3!$A$2:$E$61,5,FALSE)</f>
        <v>Fire Tiger</v>
      </c>
      <c r="D23" s="399">
        <f t="shared" si="3"/>
        <v>1106</v>
      </c>
      <c r="E23" s="399">
        <f t="shared" si="4"/>
        <v>1045</v>
      </c>
      <c r="F23" s="12">
        <f t="shared" si="5"/>
        <v>214.28571428571428</v>
      </c>
      <c r="G23" s="410"/>
      <c r="H23" s="351">
        <f t="shared" si="6"/>
        <v>1495</v>
      </c>
      <c r="I23" s="346">
        <f t="shared" si="6"/>
        <v>1494</v>
      </c>
      <c r="J23" s="351">
        <f t="shared" si="7"/>
        <v>-1494</v>
      </c>
      <c r="K23" s="346">
        <f t="shared" si="7"/>
        <v>-1493</v>
      </c>
      <c r="L23">
        <f t="shared" si="8"/>
        <v>-178</v>
      </c>
      <c r="M23" s="269">
        <f t="shared" si="9"/>
        <v>1</v>
      </c>
      <c r="N23" s="245">
        <f t="shared" si="9"/>
        <v>2</v>
      </c>
      <c r="BO23">
        <f t="shared" si="1"/>
        <v>-746</v>
      </c>
    </row>
    <row r="24" spans="1:67" ht="13.5" thickBot="1">
      <c r="A24" s="390">
        <f t="shared" si="2"/>
        <v>4</v>
      </c>
      <c r="B24" s="391" t="str">
        <f>VLOOKUP(A24,Sheet3!$A$2:$E$61,4,FALSE)</f>
        <v>dīngmǎo (丁卯)</v>
      </c>
      <c r="C24" s="391" t="str">
        <f>VLOOKUP(A24,Sheet3!$A$2:$E$61,5,FALSE)</f>
        <v>Fire Hare</v>
      </c>
      <c r="D24" s="399">
        <f t="shared" si="3"/>
        <v>1107</v>
      </c>
      <c r="E24" s="399">
        <f t="shared" si="4"/>
        <v>1046</v>
      </c>
      <c r="F24" s="12">
        <f t="shared" si="5"/>
        <v>214.14285714285714</v>
      </c>
      <c r="G24" s="410"/>
      <c r="H24" s="187">
        <f t="shared" si="6"/>
        <v>1494</v>
      </c>
      <c r="I24" s="1">
        <f t="shared" si="6"/>
        <v>1493</v>
      </c>
      <c r="J24" s="187">
        <f t="shared" si="7"/>
        <v>-1493</v>
      </c>
      <c r="K24" s="1">
        <f t="shared" si="7"/>
        <v>-1492</v>
      </c>
      <c r="L24">
        <f t="shared" si="8"/>
        <v>-178</v>
      </c>
      <c r="M24" s="269">
        <f t="shared" si="9"/>
        <v>2</v>
      </c>
      <c r="N24" s="245">
        <f t="shared" si="9"/>
        <v>3</v>
      </c>
      <c r="BO24">
        <f t="shared" si="1"/>
        <v>-745</v>
      </c>
    </row>
    <row r="25" spans="1:67" ht="13.5" thickBot="1">
      <c r="A25" s="390">
        <f t="shared" si="2"/>
        <v>5</v>
      </c>
      <c r="B25" s="391" t="str">
        <f>VLOOKUP(A25,Sheet3!$A$2:$E$61,4,FALSE)</f>
        <v>wùchén (戊辰)</v>
      </c>
      <c r="C25" s="391" t="str">
        <f>VLOOKUP(A25,Sheet3!$A$2:$E$61,5,FALSE)</f>
        <v>Earth Dragon</v>
      </c>
      <c r="D25" s="399">
        <f t="shared" si="3"/>
        <v>1108</v>
      </c>
      <c r="E25" s="399">
        <f t="shared" si="4"/>
        <v>1047</v>
      </c>
      <c r="F25" s="14">
        <f t="shared" ref="F25:F31" si="10">(5+H25)/7</f>
        <v>214</v>
      </c>
      <c r="G25" s="409"/>
      <c r="H25" s="270">
        <f t="shared" ref="H25:I31" si="11">H26+1</f>
        <v>1493</v>
      </c>
      <c r="I25" s="16">
        <f t="shared" si="11"/>
        <v>1492</v>
      </c>
      <c r="J25" s="270">
        <f t="shared" ref="J25:K31" si="12">J26-1</f>
        <v>-1492</v>
      </c>
      <c r="K25" s="16">
        <f t="shared" si="12"/>
        <v>-1491</v>
      </c>
      <c r="L25" s="20">
        <f t="shared" si="8"/>
        <v>-178</v>
      </c>
      <c r="M25" s="269">
        <f t="shared" si="9"/>
        <v>3</v>
      </c>
      <c r="N25" s="245">
        <f t="shared" si="9"/>
        <v>4</v>
      </c>
      <c r="BO25">
        <f t="shared" si="1"/>
        <v>-744</v>
      </c>
    </row>
    <row r="26" spans="1:67" ht="13.5" thickBot="1">
      <c r="A26" s="390">
        <f t="shared" si="2"/>
        <v>6</v>
      </c>
      <c r="B26" s="391" t="str">
        <f>VLOOKUP(A26,Sheet3!$A$2:$E$61,4,FALSE)</f>
        <v>jǐsì (己巳)</v>
      </c>
      <c r="C26" s="391" t="str">
        <f>VLOOKUP(A26,Sheet3!$A$2:$E$61,5,FALSE)</f>
        <v>Earth Snake</v>
      </c>
      <c r="D26" s="399">
        <f t="shared" si="3"/>
        <v>1109</v>
      </c>
      <c r="E26" s="399">
        <f t="shared" si="4"/>
        <v>1048</v>
      </c>
      <c r="F26" s="12">
        <f t="shared" si="10"/>
        <v>213.85714285714286</v>
      </c>
      <c r="G26" s="410"/>
      <c r="H26" s="187">
        <f t="shared" si="11"/>
        <v>1492</v>
      </c>
      <c r="I26" s="1">
        <f t="shared" si="11"/>
        <v>1491</v>
      </c>
      <c r="J26" s="187">
        <f t="shared" si="12"/>
        <v>-1491</v>
      </c>
      <c r="K26" s="1">
        <f t="shared" si="12"/>
        <v>-1490</v>
      </c>
      <c r="L26">
        <f t="shared" si="8"/>
        <v>-178</v>
      </c>
      <c r="M26" s="3">
        <f t="shared" si="9"/>
        <v>4</v>
      </c>
      <c r="N26" s="245">
        <f t="shared" si="9"/>
        <v>1</v>
      </c>
      <c r="BO26">
        <f t="shared" si="1"/>
        <v>-743</v>
      </c>
    </row>
    <row r="27" spans="1:67" ht="13.5" thickBot="1">
      <c r="A27" s="390">
        <f t="shared" si="2"/>
        <v>7</v>
      </c>
      <c r="B27" s="391" t="str">
        <f>VLOOKUP(A27,Sheet3!$A$2:$E$61,4,FALSE)</f>
        <v>gēngwǔ (庚午)</v>
      </c>
      <c r="C27" s="391" t="str">
        <f>VLOOKUP(A27,Sheet3!$A$2:$E$61,5,FALSE)</f>
        <v>Metal Horse</v>
      </c>
      <c r="D27" s="399">
        <f t="shared" si="3"/>
        <v>1110</v>
      </c>
      <c r="E27" s="399">
        <f t="shared" si="4"/>
        <v>1049</v>
      </c>
      <c r="F27" s="12">
        <f t="shared" si="10"/>
        <v>213.71428571428572</v>
      </c>
      <c r="G27" s="410"/>
      <c r="H27" s="187">
        <f t="shared" si="11"/>
        <v>1491</v>
      </c>
      <c r="I27" s="1">
        <f t="shared" si="11"/>
        <v>1490</v>
      </c>
      <c r="J27" s="187">
        <f t="shared" si="12"/>
        <v>-1490</v>
      </c>
      <c r="K27" s="1">
        <f t="shared" si="12"/>
        <v>-1489</v>
      </c>
      <c r="L27">
        <f t="shared" si="8"/>
        <v>-177</v>
      </c>
      <c r="M27" s="3">
        <f t="shared" si="9"/>
        <v>1</v>
      </c>
      <c r="N27" s="245">
        <f t="shared" si="9"/>
        <v>2</v>
      </c>
      <c r="BO27">
        <f t="shared" si="1"/>
        <v>-742</v>
      </c>
    </row>
    <row r="28" spans="1:67" ht="13.5" thickBot="1">
      <c r="A28" s="390">
        <f t="shared" si="2"/>
        <v>8</v>
      </c>
      <c r="B28" s="391" t="str">
        <f>VLOOKUP(A28,Sheet3!$A$2:$E$61,4,FALSE)</f>
        <v>xīnwèi (辛未)</v>
      </c>
      <c r="C28" s="391" t="str">
        <f>VLOOKUP(A28,Sheet3!$A$2:$E$61,5,FALSE)</f>
        <v>Metal Sheep</v>
      </c>
      <c r="D28" s="399">
        <f t="shared" si="3"/>
        <v>1111</v>
      </c>
      <c r="E28" s="399">
        <f t="shared" si="4"/>
        <v>1050</v>
      </c>
      <c r="F28" s="12">
        <f t="shared" si="10"/>
        <v>213.57142857142858</v>
      </c>
      <c r="G28" s="410"/>
      <c r="H28" s="187">
        <f t="shared" si="11"/>
        <v>1490</v>
      </c>
      <c r="I28" s="1">
        <f t="shared" si="11"/>
        <v>1489</v>
      </c>
      <c r="J28" s="187">
        <f t="shared" si="12"/>
        <v>-1489</v>
      </c>
      <c r="K28" s="1">
        <f t="shared" si="12"/>
        <v>-1488</v>
      </c>
      <c r="L28">
        <f t="shared" si="8"/>
        <v>-177</v>
      </c>
      <c r="M28" s="3">
        <f t="shared" si="9"/>
        <v>2</v>
      </c>
      <c r="N28" s="245">
        <f t="shared" si="9"/>
        <v>3</v>
      </c>
      <c r="BO28">
        <f t="shared" si="1"/>
        <v>-741</v>
      </c>
    </row>
    <row r="29" spans="1:67" ht="23.25" thickBot="1">
      <c r="A29" s="390">
        <f t="shared" si="2"/>
        <v>9</v>
      </c>
      <c r="B29" s="391" t="str">
        <f>VLOOKUP(A29,Sheet3!$A$2:$E$61,4,FALSE)</f>
        <v>rénshēn (壬申)</v>
      </c>
      <c r="C29" s="391" t="str">
        <f>VLOOKUP(A29,Sheet3!$A$2:$E$61,5,FALSE)</f>
        <v>Water Monkey</v>
      </c>
      <c r="D29" s="399">
        <f t="shared" si="3"/>
        <v>1112</v>
      </c>
      <c r="E29" s="399">
        <f t="shared" si="4"/>
        <v>1051</v>
      </c>
      <c r="F29" s="12">
        <f t="shared" si="10"/>
        <v>213.42857142857142</v>
      </c>
      <c r="G29" s="410"/>
      <c r="H29" s="187">
        <f t="shared" si="11"/>
        <v>1489</v>
      </c>
      <c r="I29" s="1">
        <f t="shared" si="11"/>
        <v>1488</v>
      </c>
      <c r="J29" s="187">
        <f t="shared" si="12"/>
        <v>-1488</v>
      </c>
      <c r="K29" s="1">
        <f t="shared" si="12"/>
        <v>-1487</v>
      </c>
      <c r="L29">
        <f t="shared" si="8"/>
        <v>-177</v>
      </c>
      <c r="M29" s="3">
        <f t="shared" si="9"/>
        <v>3</v>
      </c>
      <c r="N29" s="245">
        <f t="shared" si="9"/>
        <v>4</v>
      </c>
      <c r="BO29">
        <f t="shared" si="1"/>
        <v>-740</v>
      </c>
    </row>
    <row r="30" spans="1:67" ht="23.25" thickBot="1">
      <c r="A30" s="390">
        <f t="shared" si="2"/>
        <v>10</v>
      </c>
      <c r="B30" s="391" t="str">
        <f>VLOOKUP(A30,Sheet3!$A$2:$E$61,4,FALSE)</f>
        <v>guǐyǒu (癸酉)</v>
      </c>
      <c r="C30" s="391" t="str">
        <f>VLOOKUP(A30,Sheet3!$A$2:$E$61,5,FALSE)</f>
        <v>Water Rooster</v>
      </c>
      <c r="D30" s="399">
        <f t="shared" si="3"/>
        <v>1113</v>
      </c>
      <c r="E30" s="399">
        <f t="shared" si="4"/>
        <v>1052</v>
      </c>
      <c r="F30" s="12">
        <f t="shared" si="10"/>
        <v>213.28571428571428</v>
      </c>
      <c r="G30" s="410"/>
      <c r="H30" s="187">
        <f t="shared" si="11"/>
        <v>1488</v>
      </c>
      <c r="I30" s="1">
        <f t="shared" si="11"/>
        <v>1487</v>
      </c>
      <c r="J30" s="187">
        <f t="shared" si="12"/>
        <v>-1487</v>
      </c>
      <c r="K30" s="1">
        <f t="shared" si="12"/>
        <v>-1486</v>
      </c>
      <c r="L30">
        <f t="shared" si="8"/>
        <v>-177</v>
      </c>
      <c r="M30" s="3">
        <f t="shared" si="9"/>
        <v>4</v>
      </c>
      <c r="N30" s="245">
        <f t="shared" si="9"/>
        <v>1</v>
      </c>
      <c r="BO30">
        <f t="shared" si="1"/>
        <v>-739</v>
      </c>
    </row>
    <row r="31" spans="1:67" ht="13.5" thickBot="1">
      <c r="A31" s="390">
        <f t="shared" si="2"/>
        <v>11</v>
      </c>
      <c r="B31" s="391" t="str">
        <f>VLOOKUP(A31,Sheet3!$A$2:$E$61,4,FALSE)</f>
        <v>jiǎxū (甲戌)</v>
      </c>
      <c r="C31" s="391" t="str">
        <f>VLOOKUP(A31,Sheet3!$A$2:$E$61,5,FALSE)</f>
        <v>Wood Dog</v>
      </c>
      <c r="D31" s="399">
        <f t="shared" si="3"/>
        <v>1114</v>
      </c>
      <c r="E31" s="399">
        <f t="shared" si="4"/>
        <v>1053</v>
      </c>
      <c r="F31" s="12">
        <f t="shared" si="10"/>
        <v>213.14285714285714</v>
      </c>
      <c r="G31" s="410"/>
      <c r="H31" s="187">
        <f t="shared" si="11"/>
        <v>1487</v>
      </c>
      <c r="I31" s="1">
        <f t="shared" si="11"/>
        <v>1486</v>
      </c>
      <c r="J31" s="187">
        <f t="shared" si="12"/>
        <v>-1486</v>
      </c>
      <c r="K31" s="1">
        <f t="shared" si="12"/>
        <v>-1485</v>
      </c>
      <c r="L31">
        <f t="shared" si="8"/>
        <v>-176</v>
      </c>
      <c r="M31" s="3">
        <f t="shared" si="9"/>
        <v>1</v>
      </c>
      <c r="N31" s="245">
        <f t="shared" si="9"/>
        <v>2</v>
      </c>
      <c r="BO31">
        <f t="shared" si="1"/>
        <v>-738</v>
      </c>
    </row>
    <row r="32" spans="1:67" ht="13.5" thickBot="1">
      <c r="A32" s="390">
        <f t="shared" si="2"/>
        <v>12</v>
      </c>
      <c r="B32" s="391" t="str">
        <f>VLOOKUP(A32,Sheet3!$A$2:$E$61,4,FALSE)</f>
        <v>yǐhài (乙亥)</v>
      </c>
      <c r="C32" s="391" t="str">
        <f>VLOOKUP(A32,Sheet3!$A$2:$E$61,5,FALSE)</f>
        <v>Wood Pig</v>
      </c>
      <c r="D32" s="399">
        <f t="shared" si="3"/>
        <v>1115</v>
      </c>
      <c r="E32" s="399">
        <f t="shared" si="4"/>
        <v>1054</v>
      </c>
      <c r="F32" s="14">
        <f t="shared" ref="F32:F38" si="13">(5+H32)/7</f>
        <v>213</v>
      </c>
      <c r="G32" s="409"/>
      <c r="H32" s="270">
        <f t="shared" ref="H32:I38" si="14">H33+1</f>
        <v>1486</v>
      </c>
      <c r="I32" s="16">
        <f t="shared" si="14"/>
        <v>1485</v>
      </c>
      <c r="J32" s="270">
        <f t="shared" ref="J32:K38" si="15">J33-1</f>
        <v>-1485</v>
      </c>
      <c r="K32" s="16">
        <f t="shared" si="15"/>
        <v>-1484</v>
      </c>
      <c r="L32" s="20">
        <f t="shared" si="8"/>
        <v>-176</v>
      </c>
      <c r="M32" s="3">
        <f t="shared" si="9"/>
        <v>2</v>
      </c>
      <c r="N32" s="245">
        <f t="shared" si="9"/>
        <v>3</v>
      </c>
      <c r="BO32">
        <f t="shared" si="1"/>
        <v>-737</v>
      </c>
    </row>
    <row r="33" spans="1:67" ht="13.5" thickBot="1">
      <c r="A33" s="390">
        <f t="shared" si="2"/>
        <v>13</v>
      </c>
      <c r="B33" s="391" t="str">
        <f>VLOOKUP(A33,Sheet3!$A$2:$E$61,4,FALSE)</f>
        <v>bǐngzǐ (丙子)</v>
      </c>
      <c r="C33" s="391" t="str">
        <f>VLOOKUP(A33,Sheet3!$A$2:$E$61,5,FALSE)</f>
        <v>Fire Rat</v>
      </c>
      <c r="D33" s="399">
        <f t="shared" si="3"/>
        <v>1116</v>
      </c>
      <c r="E33" s="399">
        <f t="shared" si="4"/>
        <v>1055</v>
      </c>
      <c r="F33" s="12">
        <f t="shared" si="13"/>
        <v>212.85714285714286</v>
      </c>
      <c r="G33" s="410"/>
      <c r="H33" s="187">
        <f t="shared" si="14"/>
        <v>1485</v>
      </c>
      <c r="I33" s="1">
        <f t="shared" si="14"/>
        <v>1484</v>
      </c>
      <c r="J33" s="187">
        <f t="shared" si="15"/>
        <v>-1484</v>
      </c>
      <c r="K33" s="1">
        <f t="shared" si="15"/>
        <v>-1483</v>
      </c>
      <c r="L33">
        <f t="shared" si="8"/>
        <v>-176</v>
      </c>
      <c r="M33" s="3">
        <f t="shared" si="9"/>
        <v>3</v>
      </c>
      <c r="N33" s="245">
        <f t="shared" si="9"/>
        <v>4</v>
      </c>
      <c r="BO33">
        <f t="shared" si="1"/>
        <v>-736</v>
      </c>
    </row>
    <row r="34" spans="1:67" ht="13.5" thickBot="1">
      <c r="A34" s="390">
        <f t="shared" si="2"/>
        <v>14</v>
      </c>
      <c r="B34" s="391" t="str">
        <f>VLOOKUP(A34,Sheet3!$A$2:$E$61,4,FALSE)</f>
        <v>dīngchǒu (丁丑)</v>
      </c>
      <c r="C34" s="391" t="str">
        <f>VLOOKUP(A34,Sheet3!$A$2:$E$61,5,FALSE)</f>
        <v>Fire Ox</v>
      </c>
      <c r="D34" s="399">
        <f t="shared" si="3"/>
        <v>1117</v>
      </c>
      <c r="E34" s="399">
        <f t="shared" si="4"/>
        <v>1056</v>
      </c>
      <c r="F34" s="12">
        <f t="shared" si="13"/>
        <v>212.71428571428572</v>
      </c>
      <c r="G34" s="410"/>
      <c r="H34" s="187">
        <f t="shared" si="14"/>
        <v>1484</v>
      </c>
      <c r="I34" s="1">
        <f t="shared" si="14"/>
        <v>1483</v>
      </c>
      <c r="J34" s="187">
        <f t="shared" si="15"/>
        <v>-1483</v>
      </c>
      <c r="K34" s="1">
        <f t="shared" si="15"/>
        <v>-1482</v>
      </c>
      <c r="L34">
        <f t="shared" si="8"/>
        <v>-176</v>
      </c>
      <c r="M34" s="3">
        <f t="shared" si="9"/>
        <v>4</v>
      </c>
      <c r="N34" s="245">
        <f t="shared" si="9"/>
        <v>1</v>
      </c>
      <c r="BO34">
        <f t="shared" si="1"/>
        <v>-735</v>
      </c>
    </row>
    <row r="35" spans="1:67" ht="13.5" thickBot="1">
      <c r="A35" s="390">
        <f t="shared" si="2"/>
        <v>15</v>
      </c>
      <c r="B35" s="391" t="str">
        <f>VLOOKUP(A35,Sheet3!$A$2:$E$61,4,FALSE)</f>
        <v>wùyín (戊寅)</v>
      </c>
      <c r="C35" s="391" t="str">
        <f>VLOOKUP(A35,Sheet3!$A$2:$E$61,5,FALSE)</f>
        <v>Earth Tiger</v>
      </c>
      <c r="D35" s="399">
        <f t="shared" si="3"/>
        <v>1118</v>
      </c>
      <c r="E35" s="399">
        <f t="shared" si="4"/>
        <v>1057</v>
      </c>
      <c r="F35" s="12">
        <f t="shared" si="13"/>
        <v>212.57142857142858</v>
      </c>
      <c r="G35" s="410"/>
      <c r="H35" s="187">
        <f t="shared" si="14"/>
        <v>1483</v>
      </c>
      <c r="I35" s="1">
        <f t="shared" si="14"/>
        <v>1482</v>
      </c>
      <c r="J35" s="187">
        <f t="shared" si="15"/>
        <v>-1482</v>
      </c>
      <c r="K35" s="1">
        <f t="shared" si="15"/>
        <v>-1481</v>
      </c>
      <c r="L35">
        <f t="shared" si="8"/>
        <v>-175</v>
      </c>
      <c r="M35" s="3">
        <f t="shared" si="9"/>
        <v>1</v>
      </c>
      <c r="N35" s="245">
        <f t="shared" si="9"/>
        <v>2</v>
      </c>
      <c r="BO35">
        <f t="shared" si="1"/>
        <v>-734</v>
      </c>
    </row>
    <row r="36" spans="1:67" ht="13.5" thickBot="1">
      <c r="A36" s="390">
        <f t="shared" si="2"/>
        <v>16</v>
      </c>
      <c r="B36" s="391" t="str">
        <f>VLOOKUP(A36,Sheet3!$A$2:$E$61,4,FALSE)</f>
        <v>jǐmǎo (己卯)</v>
      </c>
      <c r="C36" s="391" t="str">
        <f>VLOOKUP(A36,Sheet3!$A$2:$E$61,5,FALSE)</f>
        <v>Earth Hare</v>
      </c>
      <c r="D36" s="399">
        <f t="shared" si="3"/>
        <v>1119</v>
      </c>
      <c r="E36" s="399">
        <f t="shared" si="4"/>
        <v>1058</v>
      </c>
      <c r="F36" s="12">
        <f t="shared" si="13"/>
        <v>212.42857142857142</v>
      </c>
      <c r="G36" s="410"/>
      <c r="H36" s="187">
        <f t="shared" si="14"/>
        <v>1482</v>
      </c>
      <c r="I36" s="1">
        <f t="shared" si="14"/>
        <v>1481</v>
      </c>
      <c r="J36" s="187">
        <f t="shared" si="15"/>
        <v>-1481</v>
      </c>
      <c r="K36" s="1">
        <f t="shared" si="15"/>
        <v>-1480</v>
      </c>
      <c r="L36">
        <f t="shared" si="8"/>
        <v>-175</v>
      </c>
      <c r="M36" s="3">
        <f t="shared" si="9"/>
        <v>2</v>
      </c>
      <c r="N36" s="245">
        <f t="shared" si="9"/>
        <v>3</v>
      </c>
      <c r="BO36">
        <f t="shared" si="1"/>
        <v>-733</v>
      </c>
    </row>
    <row r="37" spans="1:67" ht="23.25" thickBot="1">
      <c r="A37" s="390">
        <f t="shared" si="2"/>
        <v>17</v>
      </c>
      <c r="B37" s="391" t="str">
        <f>VLOOKUP(A37,Sheet3!$A$2:$E$61,4,FALSE)</f>
        <v>gēngchén (庚辰)</v>
      </c>
      <c r="C37" s="391" t="str">
        <f>VLOOKUP(A37,Sheet3!$A$2:$E$61,5,FALSE)</f>
        <v>Metal Dragon</v>
      </c>
      <c r="D37" s="399">
        <f t="shared" si="3"/>
        <v>1120</v>
      </c>
      <c r="E37" s="399">
        <f t="shared" si="4"/>
        <v>1059</v>
      </c>
      <c r="F37" s="12">
        <f t="shared" si="13"/>
        <v>212.28571428571428</v>
      </c>
      <c r="G37" s="410"/>
      <c r="H37" s="187">
        <f t="shared" si="14"/>
        <v>1481</v>
      </c>
      <c r="I37" s="1">
        <f t="shared" si="14"/>
        <v>1480</v>
      </c>
      <c r="J37" s="187">
        <f t="shared" si="15"/>
        <v>-1480</v>
      </c>
      <c r="K37" s="1">
        <f t="shared" si="15"/>
        <v>-1479</v>
      </c>
      <c r="L37">
        <f t="shared" si="8"/>
        <v>-175</v>
      </c>
      <c r="M37" s="3">
        <f t="shared" si="9"/>
        <v>3</v>
      </c>
      <c r="N37" s="245">
        <f t="shared" si="9"/>
        <v>4</v>
      </c>
      <c r="BO37">
        <f t="shared" si="1"/>
        <v>-732</v>
      </c>
    </row>
    <row r="38" spans="1:67" ht="13.5" thickBot="1">
      <c r="A38" s="390">
        <f t="shared" si="2"/>
        <v>18</v>
      </c>
      <c r="B38" s="391" t="str">
        <f>VLOOKUP(A38,Sheet3!$A$2:$E$61,4,FALSE)</f>
        <v>xīnsì (辛巳)</v>
      </c>
      <c r="C38" s="391" t="str">
        <f>VLOOKUP(A38,Sheet3!$A$2:$E$61,5,FALSE)</f>
        <v>Metal Snake</v>
      </c>
      <c r="D38" s="399">
        <f t="shared" si="3"/>
        <v>1121</v>
      </c>
      <c r="E38" s="399">
        <f t="shared" si="4"/>
        <v>1060</v>
      </c>
      <c r="F38" s="12">
        <f t="shared" si="13"/>
        <v>212.14285714285714</v>
      </c>
      <c r="G38" s="410"/>
      <c r="H38" s="187">
        <f t="shared" si="14"/>
        <v>1480</v>
      </c>
      <c r="I38" s="1">
        <f t="shared" si="14"/>
        <v>1479</v>
      </c>
      <c r="J38" s="187">
        <f t="shared" si="15"/>
        <v>-1479</v>
      </c>
      <c r="K38" s="1">
        <f t="shared" si="15"/>
        <v>-1478</v>
      </c>
      <c r="L38">
        <f t="shared" si="8"/>
        <v>-175</v>
      </c>
      <c r="M38" s="3">
        <f t="shared" ref="M38:N57" si="16">M42</f>
        <v>4</v>
      </c>
      <c r="N38" s="245">
        <f t="shared" si="16"/>
        <v>1</v>
      </c>
      <c r="BO38">
        <f t="shared" si="1"/>
        <v>-731</v>
      </c>
    </row>
    <row r="39" spans="1:67" ht="13.5" thickBot="1">
      <c r="A39" s="390">
        <f t="shared" si="2"/>
        <v>19</v>
      </c>
      <c r="B39" s="391" t="str">
        <f>VLOOKUP(A39,Sheet3!$A$2:$E$61,4,FALSE)</f>
        <v>rénwǔ (壬午)</v>
      </c>
      <c r="C39" s="391" t="str">
        <f>VLOOKUP(A39,Sheet3!$A$2:$E$61,5,FALSE)</f>
        <v>Water Horse</v>
      </c>
      <c r="D39" s="399">
        <f t="shared" si="3"/>
        <v>1122</v>
      </c>
      <c r="E39" s="399">
        <f t="shared" si="4"/>
        <v>1061</v>
      </c>
      <c r="F39" s="14">
        <f t="shared" ref="F39:F45" si="17">(5+H39)/7</f>
        <v>212</v>
      </c>
      <c r="G39" s="409"/>
      <c r="H39" s="270">
        <f t="shared" ref="H39:I45" si="18">H40+1</f>
        <v>1479</v>
      </c>
      <c r="I39" s="16">
        <f t="shared" si="18"/>
        <v>1478</v>
      </c>
      <c r="J39" s="270">
        <f t="shared" ref="J39:K45" si="19">J40-1</f>
        <v>-1478</v>
      </c>
      <c r="K39" s="16">
        <f t="shared" si="19"/>
        <v>-1477</v>
      </c>
      <c r="L39" s="20">
        <f t="shared" si="8"/>
        <v>-174</v>
      </c>
      <c r="M39" s="3">
        <f t="shared" si="16"/>
        <v>1</v>
      </c>
      <c r="N39" s="245">
        <f t="shared" si="16"/>
        <v>2</v>
      </c>
      <c r="BO39">
        <f t="shared" si="1"/>
        <v>-730</v>
      </c>
    </row>
    <row r="40" spans="1:67" ht="13.5" thickBot="1">
      <c r="A40" s="390">
        <f t="shared" si="2"/>
        <v>20</v>
      </c>
      <c r="B40" s="391" t="str">
        <f>VLOOKUP(A40,Sheet3!$A$2:$E$61,4,FALSE)</f>
        <v>guǐwèi (癸未)</v>
      </c>
      <c r="C40" s="391" t="str">
        <f>VLOOKUP(A40,Sheet3!$A$2:$E$61,5,FALSE)</f>
        <v>Water Sheep</v>
      </c>
      <c r="D40" s="399">
        <f t="shared" si="3"/>
        <v>1123</v>
      </c>
      <c r="E40" s="399">
        <f t="shared" si="4"/>
        <v>1062</v>
      </c>
      <c r="F40" s="12">
        <f t="shared" si="17"/>
        <v>211.85714285714286</v>
      </c>
      <c r="G40" s="410"/>
      <c r="H40" s="187">
        <f t="shared" si="18"/>
        <v>1478</v>
      </c>
      <c r="I40" s="1">
        <f t="shared" si="18"/>
        <v>1477</v>
      </c>
      <c r="J40" s="187">
        <f t="shared" si="19"/>
        <v>-1477</v>
      </c>
      <c r="K40" s="1">
        <f t="shared" si="19"/>
        <v>-1476</v>
      </c>
      <c r="L40">
        <f t="shared" si="8"/>
        <v>-174</v>
      </c>
      <c r="M40" s="3">
        <f t="shared" si="16"/>
        <v>2</v>
      </c>
      <c r="N40" s="245">
        <f t="shared" si="16"/>
        <v>3</v>
      </c>
      <c r="BO40">
        <f t="shared" si="1"/>
        <v>-729</v>
      </c>
    </row>
    <row r="41" spans="1:67" ht="23.25" thickBot="1">
      <c r="A41" s="390">
        <f t="shared" si="2"/>
        <v>21</v>
      </c>
      <c r="B41" s="391" t="str">
        <f>VLOOKUP(A41,Sheet3!$A$2:$E$61,4,FALSE)</f>
        <v>jiǎshēn (甲申)</v>
      </c>
      <c r="C41" s="391" t="str">
        <f>VLOOKUP(A41,Sheet3!$A$2:$E$61,5,FALSE)</f>
        <v>Wood Monkey</v>
      </c>
      <c r="D41" s="399">
        <f t="shared" si="3"/>
        <v>1124</v>
      </c>
      <c r="E41" s="399">
        <f t="shared" si="4"/>
        <v>1063</v>
      </c>
      <c r="F41" s="12">
        <f t="shared" si="17"/>
        <v>211.71428571428572</v>
      </c>
      <c r="G41" s="410"/>
      <c r="H41" s="187">
        <f t="shared" si="18"/>
        <v>1477</v>
      </c>
      <c r="I41" s="1">
        <f t="shared" si="18"/>
        <v>1476</v>
      </c>
      <c r="J41" s="187">
        <f t="shared" si="19"/>
        <v>-1476</v>
      </c>
      <c r="K41" s="1">
        <f t="shared" si="19"/>
        <v>-1475</v>
      </c>
      <c r="L41">
        <f t="shared" si="8"/>
        <v>-174</v>
      </c>
      <c r="M41" s="3">
        <f t="shared" si="16"/>
        <v>3</v>
      </c>
      <c r="N41" s="245">
        <f t="shared" si="16"/>
        <v>4</v>
      </c>
      <c r="BO41">
        <f t="shared" si="1"/>
        <v>-728</v>
      </c>
    </row>
    <row r="42" spans="1:67" ht="23.25" thickBot="1">
      <c r="A42" s="390">
        <f t="shared" si="2"/>
        <v>22</v>
      </c>
      <c r="B42" s="391" t="str">
        <f>VLOOKUP(A42,Sheet3!$A$2:$E$61,4,FALSE)</f>
        <v>yǐyǒu (乙酉)</v>
      </c>
      <c r="C42" s="391" t="str">
        <f>VLOOKUP(A42,Sheet3!$A$2:$E$61,5,FALSE)</f>
        <v>Wood Rooster</v>
      </c>
      <c r="D42" s="399">
        <f t="shared" si="3"/>
        <v>1125</v>
      </c>
      <c r="E42" s="399">
        <f t="shared" si="4"/>
        <v>1064</v>
      </c>
      <c r="F42" s="12">
        <f t="shared" si="17"/>
        <v>211.57142857142858</v>
      </c>
      <c r="G42" s="410"/>
      <c r="H42" s="187">
        <f t="shared" si="18"/>
        <v>1476</v>
      </c>
      <c r="I42" s="1">
        <f t="shared" si="18"/>
        <v>1475</v>
      </c>
      <c r="J42" s="187">
        <f t="shared" si="19"/>
        <v>-1475</v>
      </c>
      <c r="K42" s="1">
        <f t="shared" si="19"/>
        <v>-1474</v>
      </c>
      <c r="L42">
        <f t="shared" si="8"/>
        <v>-174</v>
      </c>
      <c r="M42" s="3">
        <f t="shared" si="16"/>
        <v>4</v>
      </c>
      <c r="N42" s="245">
        <f t="shared" si="16"/>
        <v>1</v>
      </c>
      <c r="BO42">
        <f t="shared" si="1"/>
        <v>-727</v>
      </c>
    </row>
    <row r="43" spans="1:67" ht="13.5" thickBot="1">
      <c r="A43" s="390">
        <f t="shared" si="2"/>
        <v>23</v>
      </c>
      <c r="B43" s="391" t="str">
        <f>VLOOKUP(A43,Sheet3!$A$2:$E$61,4,FALSE)</f>
        <v>bǐngxū (丙戌)</v>
      </c>
      <c r="C43" s="391" t="str">
        <f>VLOOKUP(A43,Sheet3!$A$2:$E$61,5,FALSE)</f>
        <v>Fire Dog</v>
      </c>
      <c r="D43" s="399">
        <f t="shared" si="3"/>
        <v>1126</v>
      </c>
      <c r="E43" s="399">
        <f t="shared" si="4"/>
        <v>1065</v>
      </c>
      <c r="F43" s="12">
        <f t="shared" si="17"/>
        <v>211.42857142857142</v>
      </c>
      <c r="G43" s="410"/>
      <c r="H43" s="187">
        <f t="shared" si="18"/>
        <v>1475</v>
      </c>
      <c r="I43" s="1">
        <f t="shared" si="18"/>
        <v>1474</v>
      </c>
      <c r="J43" s="187">
        <f t="shared" si="19"/>
        <v>-1474</v>
      </c>
      <c r="K43" s="1">
        <f t="shared" si="19"/>
        <v>-1473</v>
      </c>
      <c r="L43">
        <f t="shared" si="8"/>
        <v>-173</v>
      </c>
      <c r="M43" s="3">
        <f t="shared" si="16"/>
        <v>1</v>
      </c>
      <c r="N43" s="245">
        <f t="shared" si="16"/>
        <v>2</v>
      </c>
      <c r="BO43">
        <f t="shared" si="1"/>
        <v>-726</v>
      </c>
    </row>
    <row r="44" spans="1:67" ht="13.5" thickBot="1">
      <c r="A44" s="390">
        <f t="shared" si="2"/>
        <v>24</v>
      </c>
      <c r="B44" s="391" t="str">
        <f>VLOOKUP(A44,Sheet3!$A$2:$E$61,4,FALSE)</f>
        <v>dīnghài (丁亥)</v>
      </c>
      <c r="C44" s="391" t="str">
        <f>VLOOKUP(A44,Sheet3!$A$2:$E$61,5,FALSE)</f>
        <v>Fire Pig</v>
      </c>
      <c r="D44" s="399">
        <f t="shared" si="3"/>
        <v>1127</v>
      </c>
      <c r="E44" s="399">
        <f t="shared" si="4"/>
        <v>1066</v>
      </c>
      <c r="F44" s="12">
        <f t="shared" si="17"/>
        <v>211.28571428571428</v>
      </c>
      <c r="G44" s="410"/>
      <c r="H44" s="187">
        <f t="shared" si="18"/>
        <v>1474</v>
      </c>
      <c r="I44" s="1">
        <f t="shared" si="18"/>
        <v>1473</v>
      </c>
      <c r="J44" s="187">
        <f t="shared" si="19"/>
        <v>-1473</v>
      </c>
      <c r="K44" s="1">
        <f t="shared" si="19"/>
        <v>-1472</v>
      </c>
      <c r="L44">
        <f t="shared" si="8"/>
        <v>-173</v>
      </c>
      <c r="M44" s="3">
        <f t="shared" si="16"/>
        <v>2</v>
      </c>
      <c r="N44" s="245">
        <f t="shared" si="16"/>
        <v>3</v>
      </c>
      <c r="BO44">
        <f t="shared" si="1"/>
        <v>-725</v>
      </c>
    </row>
    <row r="45" spans="1:67" ht="13.5" thickBot="1">
      <c r="A45" s="390">
        <f t="shared" si="2"/>
        <v>25</v>
      </c>
      <c r="B45" s="391" t="str">
        <f>VLOOKUP(A45,Sheet3!$A$2:$E$61,4,FALSE)</f>
        <v>wùzǐ (戊子)</v>
      </c>
      <c r="C45" s="391" t="str">
        <f>VLOOKUP(A45,Sheet3!$A$2:$E$61,5,FALSE)</f>
        <v>Earth Rat</v>
      </c>
      <c r="D45" s="399">
        <f t="shared" si="3"/>
        <v>1128</v>
      </c>
      <c r="E45" s="399">
        <f t="shared" si="4"/>
        <v>1067</v>
      </c>
      <c r="F45" s="12">
        <f t="shared" si="17"/>
        <v>211.14285714285714</v>
      </c>
      <c r="G45" s="410"/>
      <c r="H45" s="187">
        <f t="shared" si="18"/>
        <v>1473</v>
      </c>
      <c r="I45" s="1">
        <f t="shared" si="18"/>
        <v>1472</v>
      </c>
      <c r="J45" s="187">
        <f t="shared" si="19"/>
        <v>-1472</v>
      </c>
      <c r="K45" s="1">
        <f t="shared" si="19"/>
        <v>-1471</v>
      </c>
      <c r="L45">
        <f t="shared" si="8"/>
        <v>-173</v>
      </c>
      <c r="M45" s="3">
        <f t="shared" si="16"/>
        <v>3</v>
      </c>
      <c r="N45" s="245">
        <f t="shared" si="16"/>
        <v>4</v>
      </c>
      <c r="BO45">
        <f t="shared" si="1"/>
        <v>-724</v>
      </c>
    </row>
    <row r="46" spans="1:67" ht="13.5" thickBot="1">
      <c r="A46" s="390">
        <f t="shared" si="2"/>
        <v>26</v>
      </c>
      <c r="B46" s="391" t="str">
        <f>VLOOKUP(A46,Sheet3!$A$2:$E$61,4,FALSE)</f>
        <v>jǐchǒu (己丑)</v>
      </c>
      <c r="C46" s="391" t="str">
        <f>VLOOKUP(A46,Sheet3!$A$2:$E$61,5,FALSE)</f>
        <v>Earth Ox</v>
      </c>
      <c r="D46" s="399">
        <f t="shared" si="3"/>
        <v>1129</v>
      </c>
      <c r="E46" s="399">
        <f t="shared" si="4"/>
        <v>1068</v>
      </c>
      <c r="F46" s="14">
        <f t="shared" ref="F46:F52" si="20">(5+H46)/7</f>
        <v>211</v>
      </c>
      <c r="G46" s="409"/>
      <c r="H46" s="270">
        <f t="shared" ref="H46:I52" si="21">H47+1</f>
        <v>1472</v>
      </c>
      <c r="I46" s="16">
        <f t="shared" si="21"/>
        <v>1471</v>
      </c>
      <c r="J46" s="270">
        <f t="shared" ref="J46:K52" si="22">J47-1</f>
        <v>-1471</v>
      </c>
      <c r="K46" s="16">
        <f t="shared" si="22"/>
        <v>-1470</v>
      </c>
      <c r="L46" s="20">
        <f t="shared" si="8"/>
        <v>-173</v>
      </c>
      <c r="M46" s="3">
        <f t="shared" si="16"/>
        <v>4</v>
      </c>
      <c r="N46" s="245">
        <f t="shared" si="16"/>
        <v>1</v>
      </c>
      <c r="BO46">
        <f t="shared" si="1"/>
        <v>-723</v>
      </c>
    </row>
    <row r="47" spans="1:67" ht="13.5" thickBot="1">
      <c r="A47" s="390">
        <f t="shared" si="2"/>
        <v>27</v>
      </c>
      <c r="B47" s="391" t="str">
        <f>VLOOKUP(A47,Sheet3!$A$2:$E$61,4,FALSE)</f>
        <v>gēngyín (庚寅)</v>
      </c>
      <c r="C47" s="391" t="str">
        <f>VLOOKUP(A47,Sheet3!$A$2:$E$61,5,FALSE)</f>
        <v>Metal Tiger</v>
      </c>
      <c r="D47" s="399">
        <f t="shared" si="3"/>
        <v>1130</v>
      </c>
      <c r="E47" s="399">
        <f t="shared" si="4"/>
        <v>1069</v>
      </c>
      <c r="F47" s="12">
        <f t="shared" si="20"/>
        <v>210.85714285714286</v>
      </c>
      <c r="G47" s="410"/>
      <c r="H47" s="187">
        <f t="shared" si="21"/>
        <v>1471</v>
      </c>
      <c r="I47" s="1">
        <f t="shared" si="21"/>
        <v>1470</v>
      </c>
      <c r="J47" s="187">
        <f t="shared" si="22"/>
        <v>-1470</v>
      </c>
      <c r="K47" s="1">
        <f t="shared" si="22"/>
        <v>-1469</v>
      </c>
      <c r="L47">
        <f t="shared" si="8"/>
        <v>-172</v>
      </c>
      <c r="M47" s="3">
        <f t="shared" si="16"/>
        <v>1</v>
      </c>
      <c r="N47" s="245">
        <f t="shared" si="16"/>
        <v>2</v>
      </c>
      <c r="BO47">
        <f t="shared" si="1"/>
        <v>-722</v>
      </c>
    </row>
    <row r="48" spans="1:67" ht="13.5" thickBot="1">
      <c r="A48" s="390">
        <f t="shared" si="2"/>
        <v>28</v>
      </c>
      <c r="B48" s="391" t="str">
        <f>VLOOKUP(A48,Sheet3!$A$2:$E$61,4,FALSE)</f>
        <v>xīnmǎo (辛卯)</v>
      </c>
      <c r="C48" s="391" t="str">
        <f>VLOOKUP(A48,Sheet3!$A$2:$E$61,5,FALSE)</f>
        <v>Metal Hare</v>
      </c>
      <c r="D48" s="399">
        <f t="shared" si="3"/>
        <v>1131</v>
      </c>
      <c r="E48" s="399">
        <f t="shared" si="4"/>
        <v>1070</v>
      </c>
      <c r="F48" s="12">
        <f t="shared" si="20"/>
        <v>210.71428571428572</v>
      </c>
      <c r="G48" s="410"/>
      <c r="H48" s="187">
        <f t="shared" si="21"/>
        <v>1470</v>
      </c>
      <c r="I48" s="1">
        <f t="shared" si="21"/>
        <v>1469</v>
      </c>
      <c r="J48" s="187">
        <f t="shared" si="22"/>
        <v>-1469</v>
      </c>
      <c r="K48" s="1">
        <f t="shared" si="22"/>
        <v>-1468</v>
      </c>
      <c r="L48">
        <f t="shared" si="8"/>
        <v>-172</v>
      </c>
      <c r="M48" s="3">
        <f t="shared" si="16"/>
        <v>2</v>
      </c>
      <c r="N48" s="245">
        <f t="shared" si="16"/>
        <v>3</v>
      </c>
      <c r="BO48">
        <f t="shared" si="1"/>
        <v>-721</v>
      </c>
    </row>
    <row r="49" spans="1:67" ht="13.5" thickBot="1">
      <c r="A49" s="390">
        <f t="shared" si="2"/>
        <v>29</v>
      </c>
      <c r="B49" s="391" t="str">
        <f>VLOOKUP(A49,Sheet3!$A$2:$E$61,4,FALSE)</f>
        <v>rénchén (壬辰)</v>
      </c>
      <c r="C49" s="391" t="str">
        <f>VLOOKUP(A49,Sheet3!$A$2:$E$61,5,FALSE)</f>
        <v>Water Dragon</v>
      </c>
      <c r="D49" s="399">
        <f t="shared" si="3"/>
        <v>1132</v>
      </c>
      <c r="E49" s="399">
        <f t="shared" si="4"/>
        <v>1071</v>
      </c>
      <c r="F49" s="12">
        <f t="shared" si="20"/>
        <v>210.57142857142858</v>
      </c>
      <c r="G49" s="410"/>
      <c r="H49" s="187">
        <f t="shared" si="21"/>
        <v>1469</v>
      </c>
      <c r="I49" s="1">
        <f t="shared" si="21"/>
        <v>1468</v>
      </c>
      <c r="J49" s="187">
        <f t="shared" si="22"/>
        <v>-1468</v>
      </c>
      <c r="K49" s="1">
        <f t="shared" si="22"/>
        <v>-1467</v>
      </c>
      <c r="L49">
        <f t="shared" si="8"/>
        <v>-172</v>
      </c>
      <c r="M49" s="3">
        <f t="shared" si="16"/>
        <v>3</v>
      </c>
      <c r="N49" s="245">
        <f t="shared" si="16"/>
        <v>4</v>
      </c>
      <c r="BO49">
        <f t="shared" si="1"/>
        <v>-720</v>
      </c>
    </row>
    <row r="50" spans="1:67" ht="13.5" thickBot="1">
      <c r="A50" s="390">
        <f t="shared" si="2"/>
        <v>30</v>
      </c>
      <c r="B50" s="391" t="str">
        <f>VLOOKUP(A50,Sheet3!$A$2:$E$61,4,FALSE)</f>
        <v>guǐsì (癸巳)</v>
      </c>
      <c r="C50" s="391" t="str">
        <f>VLOOKUP(A50,Sheet3!$A$2:$E$61,5,FALSE)</f>
        <v>Water Snake</v>
      </c>
      <c r="D50" s="399">
        <f t="shared" si="3"/>
        <v>1133</v>
      </c>
      <c r="E50" s="399">
        <f t="shared" si="4"/>
        <v>1072</v>
      </c>
      <c r="F50" s="12">
        <f t="shared" si="20"/>
        <v>210.42857142857142</v>
      </c>
      <c r="G50" s="410"/>
      <c r="H50" s="187">
        <f t="shared" si="21"/>
        <v>1468</v>
      </c>
      <c r="I50" s="1">
        <f t="shared" si="21"/>
        <v>1467</v>
      </c>
      <c r="J50" s="187">
        <f t="shared" si="22"/>
        <v>-1467</v>
      </c>
      <c r="K50" s="1">
        <f t="shared" si="22"/>
        <v>-1466</v>
      </c>
      <c r="L50">
        <f t="shared" si="8"/>
        <v>-172</v>
      </c>
      <c r="M50" s="3">
        <f t="shared" si="16"/>
        <v>4</v>
      </c>
      <c r="N50" s="245">
        <f t="shared" si="16"/>
        <v>1</v>
      </c>
      <c r="BO50">
        <f t="shared" si="1"/>
        <v>-719</v>
      </c>
    </row>
    <row r="51" spans="1:67" ht="13.5" thickBot="1">
      <c r="A51" s="390">
        <f t="shared" si="2"/>
        <v>31</v>
      </c>
      <c r="B51" s="391" t="str">
        <f>VLOOKUP(A51,Sheet3!$A$2:$E$61,4,FALSE)</f>
        <v>jiǎwǔ (甲午)</v>
      </c>
      <c r="C51" s="391" t="str">
        <f>VLOOKUP(A51,Sheet3!$A$2:$E$61,5,FALSE)</f>
        <v>Wood Horse</v>
      </c>
      <c r="D51" s="399">
        <f t="shared" si="3"/>
        <v>1134</v>
      </c>
      <c r="E51" s="399">
        <f t="shared" si="4"/>
        <v>1073</v>
      </c>
      <c r="F51" s="12">
        <f t="shared" si="20"/>
        <v>210.28571428571428</v>
      </c>
      <c r="G51" s="410"/>
      <c r="H51" s="187">
        <f t="shared" si="21"/>
        <v>1467</v>
      </c>
      <c r="I51" s="1">
        <f t="shared" si="21"/>
        <v>1466</v>
      </c>
      <c r="J51" s="187">
        <f t="shared" si="22"/>
        <v>-1466</v>
      </c>
      <c r="K51" s="1">
        <f t="shared" si="22"/>
        <v>-1465</v>
      </c>
      <c r="L51">
        <f t="shared" si="8"/>
        <v>-171</v>
      </c>
      <c r="M51" s="3">
        <f t="shared" si="16"/>
        <v>1</v>
      </c>
      <c r="N51" s="245">
        <f t="shared" si="16"/>
        <v>2</v>
      </c>
      <c r="BO51">
        <f t="shared" si="1"/>
        <v>-718</v>
      </c>
    </row>
    <row r="52" spans="1:67" ht="13.5" thickBot="1">
      <c r="A52" s="390">
        <f t="shared" si="2"/>
        <v>32</v>
      </c>
      <c r="B52" s="391" t="str">
        <f>VLOOKUP(A52,Sheet3!$A$2:$E$61,4,FALSE)</f>
        <v>yǐwèi (乙未)</v>
      </c>
      <c r="C52" s="391" t="str">
        <f>VLOOKUP(A52,Sheet3!$A$2:$E$61,5,FALSE)</f>
        <v>Wood Sheep</v>
      </c>
      <c r="D52" s="399">
        <f t="shared" si="3"/>
        <v>1135</v>
      </c>
      <c r="E52" s="399">
        <f t="shared" si="4"/>
        <v>1074</v>
      </c>
      <c r="F52" s="12">
        <f t="shared" si="20"/>
        <v>210.14285714285714</v>
      </c>
      <c r="G52" s="410"/>
      <c r="H52" s="187">
        <f t="shared" si="21"/>
        <v>1466</v>
      </c>
      <c r="I52" s="1">
        <f t="shared" si="21"/>
        <v>1465</v>
      </c>
      <c r="J52" s="187">
        <f t="shared" si="22"/>
        <v>-1465</v>
      </c>
      <c r="K52" s="1">
        <f t="shared" si="22"/>
        <v>-1464</v>
      </c>
      <c r="L52">
        <f t="shared" si="8"/>
        <v>-171</v>
      </c>
      <c r="M52" s="3">
        <f t="shared" si="16"/>
        <v>2</v>
      </c>
      <c r="N52" s="245">
        <f t="shared" si="16"/>
        <v>3</v>
      </c>
      <c r="BO52">
        <f t="shared" si="1"/>
        <v>-717</v>
      </c>
    </row>
    <row r="53" spans="1:67" ht="13.5" thickBot="1">
      <c r="A53" s="390">
        <f t="shared" si="2"/>
        <v>33</v>
      </c>
      <c r="B53" s="391" t="str">
        <f>VLOOKUP(A53,Sheet3!$A$2:$E$61,4,FALSE)</f>
        <v>bǐngshēn (丙申)</v>
      </c>
      <c r="C53" s="391" t="str">
        <f>VLOOKUP(A53,Sheet3!$A$2:$E$61,5,FALSE)</f>
        <v>Fire Monkey</v>
      </c>
      <c r="D53" s="399">
        <f t="shared" si="3"/>
        <v>1136</v>
      </c>
      <c r="E53" s="399">
        <f t="shared" si="4"/>
        <v>1075</v>
      </c>
      <c r="F53" s="14">
        <f t="shared" ref="F53:F59" si="23">(5+H53)/7</f>
        <v>210</v>
      </c>
      <c r="G53" s="409"/>
      <c r="H53" s="270">
        <f t="shared" ref="H53:I59" si="24">H54+1</f>
        <v>1465</v>
      </c>
      <c r="I53" s="16">
        <f t="shared" si="24"/>
        <v>1464</v>
      </c>
      <c r="J53" s="270">
        <f t="shared" ref="J53:K59" si="25">J54-1</f>
        <v>-1464</v>
      </c>
      <c r="K53" s="16">
        <f t="shared" si="25"/>
        <v>-1463</v>
      </c>
      <c r="L53" s="20">
        <f t="shared" si="8"/>
        <v>-171</v>
      </c>
      <c r="M53" s="3">
        <f t="shared" si="16"/>
        <v>3</v>
      </c>
      <c r="N53" s="245">
        <f t="shared" si="16"/>
        <v>4</v>
      </c>
      <c r="BO53">
        <f t="shared" si="1"/>
        <v>-716</v>
      </c>
    </row>
    <row r="54" spans="1:67" ht="13.5" thickBot="1">
      <c r="A54" s="390">
        <f t="shared" si="2"/>
        <v>34</v>
      </c>
      <c r="B54" s="391" t="str">
        <f>VLOOKUP(A54,Sheet3!$A$2:$E$61,4,FALSE)</f>
        <v>dīngyǒu (丁酉)</v>
      </c>
      <c r="C54" s="391" t="str">
        <f>VLOOKUP(A54,Sheet3!$A$2:$E$61,5,FALSE)</f>
        <v>Fire Rooster</v>
      </c>
      <c r="D54" s="399">
        <f t="shared" si="3"/>
        <v>1137</v>
      </c>
      <c r="E54" s="399">
        <f t="shared" si="4"/>
        <v>1076</v>
      </c>
      <c r="F54" s="12">
        <f t="shared" si="23"/>
        <v>209.85714285714286</v>
      </c>
      <c r="G54" s="410"/>
      <c r="H54" s="187">
        <f t="shared" si="24"/>
        <v>1464</v>
      </c>
      <c r="I54" s="1">
        <f t="shared" si="24"/>
        <v>1463</v>
      </c>
      <c r="J54" s="187">
        <f t="shared" si="25"/>
        <v>-1463</v>
      </c>
      <c r="K54" s="1">
        <f t="shared" si="25"/>
        <v>-1462</v>
      </c>
      <c r="L54">
        <f t="shared" si="8"/>
        <v>-171</v>
      </c>
      <c r="M54" s="3">
        <f t="shared" si="16"/>
        <v>4</v>
      </c>
      <c r="N54" s="245">
        <f t="shared" si="16"/>
        <v>1</v>
      </c>
      <c r="BO54">
        <f t="shared" si="1"/>
        <v>-715</v>
      </c>
    </row>
    <row r="55" spans="1:67" ht="12.75" customHeight="1" thickBot="1">
      <c r="A55" s="390">
        <f t="shared" si="2"/>
        <v>35</v>
      </c>
      <c r="B55" s="391" t="str">
        <f>VLOOKUP(A55,Sheet3!$A$2:$E$61,4,FALSE)</f>
        <v>wùxū (戊戌)</v>
      </c>
      <c r="C55" s="391" t="str">
        <f>VLOOKUP(A55,Sheet3!$A$2:$E$61,5,FALSE)</f>
        <v>Earth Dog</v>
      </c>
      <c r="D55" s="399">
        <f t="shared" si="3"/>
        <v>1138</v>
      </c>
      <c r="E55" s="399">
        <f t="shared" si="4"/>
        <v>1077</v>
      </c>
      <c r="F55" s="12">
        <f t="shared" si="23"/>
        <v>209.71428571428572</v>
      </c>
      <c r="G55" s="410"/>
      <c r="H55" s="187">
        <f t="shared" si="24"/>
        <v>1463</v>
      </c>
      <c r="I55" s="1">
        <f t="shared" si="24"/>
        <v>1462</v>
      </c>
      <c r="J55" s="187">
        <f t="shared" si="25"/>
        <v>-1462</v>
      </c>
      <c r="K55" s="1">
        <f t="shared" si="25"/>
        <v>-1461</v>
      </c>
      <c r="L55">
        <f t="shared" si="8"/>
        <v>-170</v>
      </c>
      <c r="M55" s="3">
        <f t="shared" si="16"/>
        <v>1</v>
      </c>
      <c r="N55" s="245">
        <f t="shared" si="16"/>
        <v>2</v>
      </c>
      <c r="BO55">
        <f t="shared" si="1"/>
        <v>-714</v>
      </c>
    </row>
    <row r="56" spans="1:67" ht="13.5" thickBot="1">
      <c r="A56" s="390">
        <f t="shared" si="2"/>
        <v>36</v>
      </c>
      <c r="B56" s="391" t="str">
        <f>VLOOKUP(A56,Sheet3!$A$2:$E$61,4,FALSE)</f>
        <v>jǐhài (己亥)</v>
      </c>
      <c r="C56" s="391" t="str">
        <f>VLOOKUP(A56,Sheet3!$A$2:$E$61,5,FALSE)</f>
        <v>Earth Pig</v>
      </c>
      <c r="D56" s="399">
        <f t="shared" si="3"/>
        <v>1139</v>
      </c>
      <c r="E56" s="399">
        <f t="shared" si="4"/>
        <v>1078</v>
      </c>
      <c r="F56" s="12">
        <f t="shared" si="23"/>
        <v>209.57142857142858</v>
      </c>
      <c r="G56" s="410"/>
      <c r="H56" s="187">
        <f t="shared" si="24"/>
        <v>1462</v>
      </c>
      <c r="I56" s="1">
        <f t="shared" si="24"/>
        <v>1461</v>
      </c>
      <c r="J56" s="187">
        <f t="shared" si="25"/>
        <v>-1461</v>
      </c>
      <c r="K56" s="1">
        <f t="shared" si="25"/>
        <v>-1460</v>
      </c>
      <c r="L56">
        <f t="shared" si="8"/>
        <v>-170</v>
      </c>
      <c r="M56" s="3">
        <f t="shared" si="16"/>
        <v>2</v>
      </c>
      <c r="N56" s="245">
        <f t="shared" si="16"/>
        <v>3</v>
      </c>
      <c r="BO56">
        <f t="shared" si="1"/>
        <v>-713</v>
      </c>
    </row>
    <row r="57" spans="1:67" ht="13.5" thickBot="1">
      <c r="A57" s="390">
        <f t="shared" si="2"/>
        <v>37</v>
      </c>
      <c r="B57" s="391" t="str">
        <f>VLOOKUP(A57,Sheet3!$A$2:$E$61,4,FALSE)</f>
        <v>gēngzǐ (庚子)</v>
      </c>
      <c r="C57" s="391" t="str">
        <f>VLOOKUP(A57,Sheet3!$A$2:$E$61,5,FALSE)</f>
        <v>Metal Rat</v>
      </c>
      <c r="D57" s="399">
        <f t="shared" si="3"/>
        <v>1140</v>
      </c>
      <c r="E57" s="399">
        <f t="shared" si="4"/>
        <v>1079</v>
      </c>
      <c r="F57" s="12">
        <f t="shared" si="23"/>
        <v>209.42857142857142</v>
      </c>
      <c r="G57" s="410"/>
      <c r="H57" s="187">
        <f t="shared" si="24"/>
        <v>1461</v>
      </c>
      <c r="I57" s="1">
        <f t="shared" si="24"/>
        <v>1460</v>
      </c>
      <c r="J57" s="187">
        <f t="shared" si="25"/>
        <v>-1460</v>
      </c>
      <c r="K57" s="1">
        <f t="shared" si="25"/>
        <v>-1459</v>
      </c>
      <c r="L57">
        <f t="shared" si="8"/>
        <v>-170</v>
      </c>
      <c r="M57" s="3">
        <f t="shared" si="16"/>
        <v>3</v>
      </c>
      <c r="N57" s="245">
        <f t="shared" si="16"/>
        <v>4</v>
      </c>
      <c r="BO57">
        <f t="shared" si="1"/>
        <v>-712</v>
      </c>
    </row>
    <row r="58" spans="1:67" ht="13.5" customHeight="1" thickBot="1">
      <c r="A58" s="390">
        <f t="shared" si="2"/>
        <v>38</v>
      </c>
      <c r="B58" s="391" t="str">
        <f>VLOOKUP(A58,Sheet3!$A$2:$E$61,4,FALSE)</f>
        <v>xīnchǒu (辛丑)</v>
      </c>
      <c r="C58" s="391" t="str">
        <f>VLOOKUP(A58,Sheet3!$A$2:$E$61,5,FALSE)</f>
        <v>Metal Ox</v>
      </c>
      <c r="D58" s="399">
        <f t="shared" si="3"/>
        <v>1141</v>
      </c>
      <c r="E58" s="399">
        <f t="shared" si="4"/>
        <v>1080</v>
      </c>
      <c r="F58" s="12">
        <f t="shared" si="23"/>
        <v>209.28571428571428</v>
      </c>
      <c r="G58" s="410"/>
      <c r="H58" s="187">
        <f t="shared" si="24"/>
        <v>1460</v>
      </c>
      <c r="I58" s="1">
        <f t="shared" si="24"/>
        <v>1459</v>
      </c>
      <c r="J58" s="187">
        <f t="shared" si="25"/>
        <v>-1459</v>
      </c>
      <c r="K58" s="1">
        <f t="shared" si="25"/>
        <v>-1458</v>
      </c>
      <c r="L58">
        <f t="shared" si="8"/>
        <v>-170</v>
      </c>
      <c r="M58" s="3">
        <f t="shared" ref="M58:N77" si="26">M62</f>
        <v>4</v>
      </c>
      <c r="N58" s="245">
        <f t="shared" si="26"/>
        <v>1</v>
      </c>
      <c r="BO58">
        <f t="shared" si="1"/>
        <v>-711</v>
      </c>
    </row>
    <row r="59" spans="1:67" ht="13.5" thickBot="1">
      <c r="A59" s="390">
        <f t="shared" si="2"/>
        <v>39</v>
      </c>
      <c r="B59" s="391" t="str">
        <f>VLOOKUP(A59,Sheet3!$A$2:$E$61,4,FALSE)</f>
        <v>rényín (壬寅)</v>
      </c>
      <c r="C59" s="391" t="str">
        <f>VLOOKUP(A59,Sheet3!$A$2:$E$61,5,FALSE)</f>
        <v>Water Tiger</v>
      </c>
      <c r="D59" s="399">
        <f t="shared" si="3"/>
        <v>1142</v>
      </c>
      <c r="E59" s="399">
        <f t="shared" si="4"/>
        <v>1081</v>
      </c>
      <c r="F59" s="12">
        <f t="shared" si="23"/>
        <v>209.14285714285714</v>
      </c>
      <c r="G59" s="410"/>
      <c r="H59" s="187">
        <f t="shared" si="24"/>
        <v>1459</v>
      </c>
      <c r="I59" s="1">
        <f t="shared" si="24"/>
        <v>1458</v>
      </c>
      <c r="J59" s="187">
        <f t="shared" si="25"/>
        <v>-1458</v>
      </c>
      <c r="K59" s="1">
        <f t="shared" si="25"/>
        <v>-1457</v>
      </c>
      <c r="L59">
        <f t="shared" si="8"/>
        <v>-169</v>
      </c>
      <c r="M59" s="3">
        <f t="shared" si="26"/>
        <v>1</v>
      </c>
      <c r="N59" s="245">
        <f t="shared" si="26"/>
        <v>2</v>
      </c>
      <c r="BO59">
        <f t="shared" si="1"/>
        <v>-710</v>
      </c>
    </row>
    <row r="60" spans="1:67" ht="13.5" thickBot="1">
      <c r="A60" s="390">
        <f t="shared" si="2"/>
        <v>40</v>
      </c>
      <c r="B60" s="391" t="str">
        <f>VLOOKUP(A60,Sheet3!$A$2:$E$61,4,FALSE)</f>
        <v>guǐmǎo (癸卯)</v>
      </c>
      <c r="C60" s="391" t="str">
        <f>VLOOKUP(A60,Sheet3!$A$2:$E$61,5,FALSE)</f>
        <v>Water Hare</v>
      </c>
      <c r="D60" s="399">
        <f t="shared" si="3"/>
        <v>1143</v>
      </c>
      <c r="E60" s="399">
        <f t="shared" si="4"/>
        <v>1082</v>
      </c>
      <c r="F60" s="14">
        <f t="shared" ref="F60:F66" si="27">(5+H60)/7</f>
        <v>209</v>
      </c>
      <c r="G60" s="409"/>
      <c r="H60" s="270">
        <f t="shared" ref="H60:I66" si="28">H61+1</f>
        <v>1458</v>
      </c>
      <c r="I60" s="16">
        <f t="shared" si="28"/>
        <v>1457</v>
      </c>
      <c r="J60" s="270">
        <f t="shared" ref="J60:K66" si="29">J61-1</f>
        <v>-1457</v>
      </c>
      <c r="K60" s="16">
        <f t="shared" si="29"/>
        <v>-1456</v>
      </c>
      <c r="L60" s="20">
        <f t="shared" si="8"/>
        <v>-169</v>
      </c>
      <c r="M60" s="3">
        <f t="shared" si="26"/>
        <v>2</v>
      </c>
      <c r="N60" s="245">
        <f t="shared" si="26"/>
        <v>3</v>
      </c>
      <c r="BO60">
        <f t="shared" si="1"/>
        <v>-709</v>
      </c>
    </row>
    <row r="61" spans="1:67" ht="13.5" thickBot="1">
      <c r="A61" s="390">
        <f t="shared" si="2"/>
        <v>41</v>
      </c>
      <c r="B61" s="391" t="str">
        <f>VLOOKUP(A61,Sheet3!$A$2:$E$61,4,FALSE)</f>
        <v>jiǎchén (甲辰)</v>
      </c>
      <c r="C61" s="391" t="str">
        <f>VLOOKUP(A61,Sheet3!$A$2:$E$61,5,FALSE)</f>
        <v>Wood Dragon</v>
      </c>
      <c r="D61" s="399">
        <f t="shared" si="3"/>
        <v>1144</v>
      </c>
      <c r="E61" s="399">
        <f t="shared" si="4"/>
        <v>1083</v>
      </c>
      <c r="F61" s="12">
        <f t="shared" si="27"/>
        <v>208.85714285714286</v>
      </c>
      <c r="G61" s="410"/>
      <c r="H61" s="187">
        <f t="shared" si="28"/>
        <v>1457</v>
      </c>
      <c r="I61" s="1">
        <f t="shared" si="28"/>
        <v>1456</v>
      </c>
      <c r="J61" s="187">
        <f t="shared" si="29"/>
        <v>-1456</v>
      </c>
      <c r="K61" s="1">
        <f t="shared" si="29"/>
        <v>-1455</v>
      </c>
      <c r="L61">
        <f t="shared" si="8"/>
        <v>-169</v>
      </c>
      <c r="M61" s="3">
        <f t="shared" si="26"/>
        <v>3</v>
      </c>
      <c r="N61" s="245">
        <f t="shared" si="26"/>
        <v>4</v>
      </c>
      <c r="BO61">
        <f t="shared" si="1"/>
        <v>-708</v>
      </c>
    </row>
    <row r="62" spans="1:67" ht="12.75" customHeight="1" thickBot="1">
      <c r="A62" s="390">
        <f t="shared" si="2"/>
        <v>42</v>
      </c>
      <c r="B62" s="391" t="str">
        <f>VLOOKUP(A62,Sheet3!$A$2:$E$61,4,FALSE)</f>
        <v>yǐsì (乙巳)</v>
      </c>
      <c r="C62" s="391" t="str">
        <f>VLOOKUP(A62,Sheet3!$A$2:$E$61,5,FALSE)</f>
        <v>Wood Snake</v>
      </c>
      <c r="D62" s="399">
        <f t="shared" si="3"/>
        <v>1145</v>
      </c>
      <c r="E62" s="399">
        <f t="shared" si="4"/>
        <v>1084</v>
      </c>
      <c r="F62" s="12">
        <f t="shared" si="27"/>
        <v>208.71428571428572</v>
      </c>
      <c r="G62" s="410"/>
      <c r="H62" s="187">
        <f t="shared" si="28"/>
        <v>1456</v>
      </c>
      <c r="I62" s="1">
        <f t="shared" si="28"/>
        <v>1455</v>
      </c>
      <c r="J62" s="187">
        <f t="shared" si="29"/>
        <v>-1455</v>
      </c>
      <c r="K62" s="1">
        <f t="shared" si="29"/>
        <v>-1454</v>
      </c>
      <c r="L62">
        <f t="shared" si="8"/>
        <v>-169</v>
      </c>
      <c r="M62" s="3">
        <f t="shared" si="26"/>
        <v>4</v>
      </c>
      <c r="N62" s="245">
        <f t="shared" si="26"/>
        <v>1</v>
      </c>
      <c r="BO62">
        <f t="shared" si="1"/>
        <v>-707</v>
      </c>
    </row>
    <row r="63" spans="1:67" ht="12.75" customHeight="1" thickBot="1">
      <c r="A63" s="390">
        <f t="shared" si="2"/>
        <v>43</v>
      </c>
      <c r="B63" s="391" t="str">
        <f>VLOOKUP(A63,Sheet3!$A$2:$E$61,4,FALSE)</f>
        <v>bǐngwǔ (丙午)</v>
      </c>
      <c r="C63" s="391" t="str">
        <f>VLOOKUP(A63,Sheet3!$A$2:$E$61,5,FALSE)</f>
        <v>Fire Horse</v>
      </c>
      <c r="D63" s="399">
        <f t="shared" si="3"/>
        <v>1146</v>
      </c>
      <c r="E63" s="399">
        <f t="shared" si="4"/>
        <v>1085</v>
      </c>
      <c r="F63" s="12">
        <f t="shared" si="27"/>
        <v>208.57142857142858</v>
      </c>
      <c r="G63" s="410"/>
      <c r="H63" s="187">
        <f t="shared" si="28"/>
        <v>1455</v>
      </c>
      <c r="I63" s="1">
        <f t="shared" si="28"/>
        <v>1454</v>
      </c>
      <c r="J63" s="187">
        <f t="shared" si="29"/>
        <v>-1454</v>
      </c>
      <c r="K63" s="1">
        <f t="shared" si="29"/>
        <v>-1453</v>
      </c>
      <c r="L63">
        <f t="shared" si="8"/>
        <v>-168</v>
      </c>
      <c r="M63" s="3">
        <f t="shared" si="26"/>
        <v>1</v>
      </c>
      <c r="N63" s="245">
        <f t="shared" si="26"/>
        <v>2</v>
      </c>
      <c r="BO63">
        <f t="shared" si="1"/>
        <v>-706</v>
      </c>
    </row>
    <row r="64" spans="1:67" ht="13.5" thickBot="1">
      <c r="A64" s="390">
        <f t="shared" si="2"/>
        <v>44</v>
      </c>
      <c r="B64" s="391" t="str">
        <f>VLOOKUP(A64,Sheet3!$A$2:$E$61,4,FALSE)</f>
        <v>dīngwèi (丁未)</v>
      </c>
      <c r="C64" s="391" t="str">
        <f>VLOOKUP(A64,Sheet3!$A$2:$E$61,5,FALSE)</f>
        <v>Fire Sheep</v>
      </c>
      <c r="D64" s="399">
        <f t="shared" si="3"/>
        <v>1147</v>
      </c>
      <c r="E64" s="399">
        <f t="shared" si="4"/>
        <v>1086</v>
      </c>
      <c r="F64" s="12">
        <f t="shared" si="27"/>
        <v>208.42857142857142</v>
      </c>
      <c r="G64" s="410"/>
      <c r="H64" s="187">
        <f t="shared" si="28"/>
        <v>1454</v>
      </c>
      <c r="I64" s="1">
        <f t="shared" si="28"/>
        <v>1453</v>
      </c>
      <c r="J64" s="187">
        <f t="shared" si="29"/>
        <v>-1453</v>
      </c>
      <c r="K64" s="1">
        <f t="shared" si="29"/>
        <v>-1452</v>
      </c>
      <c r="L64">
        <f t="shared" si="8"/>
        <v>-168</v>
      </c>
      <c r="M64" s="3">
        <f t="shared" si="26"/>
        <v>2</v>
      </c>
      <c r="N64" s="245">
        <f t="shared" si="26"/>
        <v>3</v>
      </c>
      <c r="BO64">
        <f t="shared" si="1"/>
        <v>-705</v>
      </c>
    </row>
    <row r="65" spans="1:67" ht="12.75" customHeight="1" thickBot="1">
      <c r="A65" s="390">
        <f t="shared" si="2"/>
        <v>45</v>
      </c>
      <c r="B65" s="391" t="str">
        <f>VLOOKUP(A65,Sheet3!$A$2:$E$61,4,FALSE)</f>
        <v>wùshēn (戊申)</v>
      </c>
      <c r="C65" s="391" t="str">
        <f>VLOOKUP(A65,Sheet3!$A$2:$E$61,5,FALSE)</f>
        <v>Earth Monkey</v>
      </c>
      <c r="D65" s="399">
        <f t="shared" si="3"/>
        <v>1148</v>
      </c>
      <c r="E65" s="399">
        <f t="shared" si="4"/>
        <v>1087</v>
      </c>
      <c r="F65" s="12">
        <f t="shared" si="27"/>
        <v>208.28571428571428</v>
      </c>
      <c r="G65" s="410"/>
      <c r="H65" s="187">
        <f t="shared" si="28"/>
        <v>1453</v>
      </c>
      <c r="I65" s="1">
        <f t="shared" si="28"/>
        <v>1452</v>
      </c>
      <c r="J65" s="187">
        <f t="shared" si="29"/>
        <v>-1452</v>
      </c>
      <c r="K65" s="1">
        <f t="shared" si="29"/>
        <v>-1451</v>
      </c>
      <c r="L65">
        <f t="shared" si="8"/>
        <v>-168</v>
      </c>
      <c r="M65" s="3">
        <f t="shared" si="26"/>
        <v>3</v>
      </c>
      <c r="N65" s="245">
        <f t="shared" si="26"/>
        <v>4</v>
      </c>
      <c r="BO65">
        <f t="shared" si="1"/>
        <v>-704</v>
      </c>
    </row>
    <row r="66" spans="1:67" ht="13.5" thickBot="1">
      <c r="A66" s="390">
        <f t="shared" si="2"/>
        <v>46</v>
      </c>
      <c r="B66" s="391" t="str">
        <f>VLOOKUP(A66,Sheet3!$A$2:$E$61,4,FALSE)</f>
        <v>jǐyǒu (己酉)</v>
      </c>
      <c r="C66" s="391" t="str">
        <f>VLOOKUP(A66,Sheet3!$A$2:$E$61,5,FALSE)</f>
        <v>Earth Rooster</v>
      </c>
      <c r="D66" s="399">
        <f t="shared" si="3"/>
        <v>1149</v>
      </c>
      <c r="E66" s="399">
        <f t="shared" si="4"/>
        <v>1088</v>
      </c>
      <c r="F66" s="12">
        <f t="shared" si="27"/>
        <v>208.14285714285714</v>
      </c>
      <c r="G66" s="410"/>
      <c r="H66" s="187">
        <f t="shared" si="28"/>
        <v>1452</v>
      </c>
      <c r="I66" s="1">
        <f t="shared" si="28"/>
        <v>1451</v>
      </c>
      <c r="J66" s="187">
        <f t="shared" si="29"/>
        <v>-1451</v>
      </c>
      <c r="K66" s="1">
        <f t="shared" si="29"/>
        <v>-1450</v>
      </c>
      <c r="L66">
        <f t="shared" si="8"/>
        <v>-168</v>
      </c>
      <c r="M66" s="3">
        <f t="shared" si="26"/>
        <v>4</v>
      </c>
      <c r="N66" s="245">
        <f t="shared" si="26"/>
        <v>1</v>
      </c>
      <c r="BO66">
        <f t="shared" si="1"/>
        <v>-703</v>
      </c>
    </row>
    <row r="67" spans="1:67" ht="13.5" thickBot="1">
      <c r="A67" s="390">
        <f t="shared" si="2"/>
        <v>47</v>
      </c>
      <c r="B67" s="391" t="str">
        <f>VLOOKUP(A67,Sheet3!$A$2:$E$61,4,FALSE)</f>
        <v>gēngxū (庚戌)</v>
      </c>
      <c r="C67" s="391" t="str">
        <f>VLOOKUP(A67,Sheet3!$A$2:$E$61,5,FALSE)</f>
        <v>Metal Dog</v>
      </c>
      <c r="D67" s="399">
        <f t="shared" si="3"/>
        <v>1150</v>
      </c>
      <c r="E67" s="399">
        <f t="shared" si="4"/>
        <v>1089</v>
      </c>
      <c r="F67" s="14">
        <f t="shared" ref="F67:F73" si="30">(5+H67)/7</f>
        <v>208</v>
      </c>
      <c r="G67" s="409"/>
      <c r="H67" s="270">
        <f t="shared" ref="H67:I73" si="31">H68+1</f>
        <v>1451</v>
      </c>
      <c r="I67" s="16">
        <f t="shared" si="31"/>
        <v>1450</v>
      </c>
      <c r="J67" s="270">
        <f t="shared" ref="J67:K73" si="32">J68-1</f>
        <v>-1450</v>
      </c>
      <c r="K67" s="16">
        <f t="shared" si="32"/>
        <v>-1449</v>
      </c>
      <c r="L67" s="20">
        <f t="shared" si="8"/>
        <v>-167</v>
      </c>
      <c r="M67" s="3">
        <f t="shared" si="26"/>
        <v>1</v>
      </c>
      <c r="N67" s="245">
        <f t="shared" si="26"/>
        <v>2</v>
      </c>
      <c r="BO67">
        <f t="shared" si="1"/>
        <v>-702</v>
      </c>
    </row>
    <row r="68" spans="1:67" ht="13.5" thickBot="1">
      <c r="A68" s="390">
        <f t="shared" si="2"/>
        <v>48</v>
      </c>
      <c r="B68" s="391" t="str">
        <f>VLOOKUP(A68,Sheet3!$A$2:$E$61,4,FALSE)</f>
        <v>xīnhài (辛亥)</v>
      </c>
      <c r="C68" s="391" t="str">
        <f>VLOOKUP(A68,Sheet3!$A$2:$E$61,5,FALSE)</f>
        <v>Metal Pig</v>
      </c>
      <c r="D68" s="399">
        <f t="shared" si="3"/>
        <v>1151</v>
      </c>
      <c r="E68" s="399">
        <f t="shared" si="4"/>
        <v>1090</v>
      </c>
      <c r="F68" s="12">
        <f t="shared" si="30"/>
        <v>207.85714285714286</v>
      </c>
      <c r="G68" s="410"/>
      <c r="H68" s="187">
        <f t="shared" si="31"/>
        <v>1450</v>
      </c>
      <c r="I68" s="1">
        <f t="shared" si="31"/>
        <v>1449</v>
      </c>
      <c r="J68" s="187">
        <f t="shared" si="32"/>
        <v>-1449</v>
      </c>
      <c r="K68" s="1">
        <f t="shared" si="32"/>
        <v>-1448</v>
      </c>
      <c r="L68">
        <f t="shared" si="8"/>
        <v>-167</v>
      </c>
      <c r="M68" s="3">
        <f t="shared" si="26"/>
        <v>2</v>
      </c>
      <c r="N68" s="245">
        <f t="shared" si="26"/>
        <v>3</v>
      </c>
      <c r="BO68">
        <f t="shared" ref="BO68:BO131" si="33">BO69-1</f>
        <v>-701</v>
      </c>
    </row>
    <row r="69" spans="1:67" ht="13.5" thickBot="1">
      <c r="A69" s="390">
        <f t="shared" si="2"/>
        <v>49</v>
      </c>
      <c r="B69" s="391" t="str">
        <f>VLOOKUP(A69,Sheet3!$A$2:$E$61,4,FALSE)</f>
        <v>rénzǐ (壬子)</v>
      </c>
      <c r="C69" s="391" t="str">
        <f>VLOOKUP(A69,Sheet3!$A$2:$E$61,5,FALSE)</f>
        <v>Water Rat</v>
      </c>
      <c r="D69" s="399">
        <f t="shared" si="3"/>
        <v>1152</v>
      </c>
      <c r="E69" s="399">
        <f t="shared" si="4"/>
        <v>1091</v>
      </c>
      <c r="F69" s="12">
        <f t="shared" si="30"/>
        <v>207.71428571428572</v>
      </c>
      <c r="G69" s="410"/>
      <c r="H69" s="187">
        <f t="shared" si="31"/>
        <v>1449</v>
      </c>
      <c r="I69" s="1">
        <f t="shared" si="31"/>
        <v>1448</v>
      </c>
      <c r="J69" s="187">
        <f t="shared" si="32"/>
        <v>-1448</v>
      </c>
      <c r="K69" s="1">
        <f t="shared" si="32"/>
        <v>-1447</v>
      </c>
      <c r="L69">
        <f t="shared" si="8"/>
        <v>-167</v>
      </c>
      <c r="M69" s="3">
        <f t="shared" si="26"/>
        <v>3</v>
      </c>
      <c r="N69" s="245">
        <f t="shared" si="26"/>
        <v>4</v>
      </c>
      <c r="BO69">
        <f t="shared" si="33"/>
        <v>-700</v>
      </c>
    </row>
    <row r="70" spans="1:67" ht="13.5" thickBot="1">
      <c r="A70" s="390">
        <f t="shared" si="2"/>
        <v>50</v>
      </c>
      <c r="B70" s="391" t="str">
        <f>VLOOKUP(A70,Sheet3!$A$2:$E$61,4,FALSE)</f>
        <v>guǐchǒu (癸丑)</v>
      </c>
      <c r="C70" s="391" t="str">
        <f>VLOOKUP(A70,Sheet3!$A$2:$E$61,5,FALSE)</f>
        <v>Water Ox</v>
      </c>
      <c r="D70" s="399">
        <f t="shared" si="3"/>
        <v>1153</v>
      </c>
      <c r="E70" s="399">
        <f t="shared" si="4"/>
        <v>1092</v>
      </c>
      <c r="F70" s="12">
        <f t="shared" si="30"/>
        <v>207.57142857142858</v>
      </c>
      <c r="G70" s="410"/>
      <c r="H70" s="187">
        <f t="shared" si="31"/>
        <v>1448</v>
      </c>
      <c r="I70" s="1">
        <f t="shared" si="31"/>
        <v>1447</v>
      </c>
      <c r="J70" s="187">
        <f t="shared" si="32"/>
        <v>-1447</v>
      </c>
      <c r="K70" s="1">
        <f t="shared" si="32"/>
        <v>-1446</v>
      </c>
      <c r="L70">
        <f t="shared" si="8"/>
        <v>-167</v>
      </c>
      <c r="M70" s="3">
        <f t="shared" si="26"/>
        <v>4</v>
      </c>
      <c r="N70" s="245">
        <f t="shared" si="26"/>
        <v>1</v>
      </c>
      <c r="BO70">
        <f t="shared" si="33"/>
        <v>-699</v>
      </c>
    </row>
    <row r="71" spans="1:67" ht="13.5" thickBot="1">
      <c r="A71" s="390">
        <f t="shared" si="2"/>
        <v>51</v>
      </c>
      <c r="B71" s="391" t="str">
        <f>VLOOKUP(A71,Sheet3!$A$2:$E$61,4,FALSE)</f>
        <v>jiǎyín (甲寅)</v>
      </c>
      <c r="C71" s="391" t="str">
        <f>VLOOKUP(A71,Sheet3!$A$2:$E$61,5,FALSE)</f>
        <v>Wood Tiger</v>
      </c>
      <c r="D71" s="399">
        <f t="shared" si="3"/>
        <v>1154</v>
      </c>
      <c r="E71" s="399">
        <f t="shared" si="4"/>
        <v>1093</v>
      </c>
      <c r="F71" s="12">
        <f t="shared" si="30"/>
        <v>207.42857142857142</v>
      </c>
      <c r="G71" s="410"/>
      <c r="H71" s="187">
        <f t="shared" si="31"/>
        <v>1447</v>
      </c>
      <c r="I71" s="1">
        <f t="shared" si="31"/>
        <v>1446</v>
      </c>
      <c r="J71" s="187">
        <f t="shared" si="32"/>
        <v>-1446</v>
      </c>
      <c r="K71" s="1">
        <f t="shared" si="32"/>
        <v>-1445</v>
      </c>
      <c r="L71">
        <f t="shared" si="8"/>
        <v>-166</v>
      </c>
      <c r="M71" s="3">
        <f t="shared" si="26"/>
        <v>1</v>
      </c>
      <c r="N71" s="245">
        <f t="shared" si="26"/>
        <v>2</v>
      </c>
      <c r="BO71">
        <f t="shared" si="33"/>
        <v>-698</v>
      </c>
    </row>
    <row r="72" spans="1:67" ht="12.75" customHeight="1" thickBot="1">
      <c r="A72" s="390">
        <f t="shared" si="2"/>
        <v>52</v>
      </c>
      <c r="B72" s="391" t="str">
        <f>VLOOKUP(A72,Sheet3!$A$2:$E$61,4,FALSE)</f>
        <v>yǐmǎo (乙卯)</v>
      </c>
      <c r="C72" s="391" t="str">
        <f>VLOOKUP(A72,Sheet3!$A$2:$E$61,5,FALSE)</f>
        <v>Wood Hare</v>
      </c>
      <c r="D72" s="399">
        <f t="shared" si="3"/>
        <v>1155</v>
      </c>
      <c r="E72" s="399">
        <f t="shared" si="4"/>
        <v>1094</v>
      </c>
      <c r="F72" s="12">
        <f t="shared" si="30"/>
        <v>207.28571428571428</v>
      </c>
      <c r="G72" s="410"/>
      <c r="H72" s="187">
        <f t="shared" si="31"/>
        <v>1446</v>
      </c>
      <c r="I72" s="1">
        <f t="shared" si="31"/>
        <v>1445</v>
      </c>
      <c r="J72" s="187">
        <f t="shared" si="32"/>
        <v>-1445</v>
      </c>
      <c r="K72" s="1">
        <f t="shared" si="32"/>
        <v>-1444</v>
      </c>
      <c r="L72">
        <f t="shared" si="8"/>
        <v>-166</v>
      </c>
      <c r="M72" s="3">
        <f t="shared" si="26"/>
        <v>2</v>
      </c>
      <c r="N72" s="245">
        <f t="shared" si="26"/>
        <v>3</v>
      </c>
      <c r="BO72">
        <f t="shared" si="33"/>
        <v>-697</v>
      </c>
    </row>
    <row r="73" spans="1:67" ht="12.75" customHeight="1" thickBot="1">
      <c r="A73" s="390">
        <f t="shared" si="2"/>
        <v>53</v>
      </c>
      <c r="B73" s="391" t="str">
        <f>VLOOKUP(A73,Sheet3!$A$2:$E$61,4,FALSE)</f>
        <v>bǐngchén (丙辰)</v>
      </c>
      <c r="C73" s="391" t="str">
        <f>VLOOKUP(A73,Sheet3!$A$2:$E$61,5,FALSE)</f>
        <v>Fire Dragon</v>
      </c>
      <c r="D73" s="399">
        <f t="shared" si="3"/>
        <v>1156</v>
      </c>
      <c r="E73" s="399">
        <f t="shared" si="4"/>
        <v>1095</v>
      </c>
      <c r="F73" s="12">
        <f t="shared" si="30"/>
        <v>207.14285714285714</v>
      </c>
      <c r="G73" s="410"/>
      <c r="H73" s="187">
        <f t="shared" si="31"/>
        <v>1445</v>
      </c>
      <c r="I73" s="1">
        <f t="shared" si="31"/>
        <v>1444</v>
      </c>
      <c r="J73" s="187">
        <f t="shared" si="32"/>
        <v>-1444</v>
      </c>
      <c r="K73" s="1">
        <f t="shared" si="32"/>
        <v>-1443</v>
      </c>
      <c r="L73">
        <f t="shared" si="8"/>
        <v>-166</v>
      </c>
      <c r="M73" s="3">
        <f t="shared" si="26"/>
        <v>3</v>
      </c>
      <c r="N73" s="245">
        <f t="shared" si="26"/>
        <v>4</v>
      </c>
      <c r="BO73">
        <f t="shared" si="33"/>
        <v>-696</v>
      </c>
    </row>
    <row r="74" spans="1:67" ht="13.5" thickBot="1">
      <c r="A74" s="390">
        <f t="shared" si="2"/>
        <v>54</v>
      </c>
      <c r="B74" s="391" t="str">
        <f>VLOOKUP(A74,Sheet3!$A$2:$E$61,4,FALSE)</f>
        <v>dīngsì (丁巳)</v>
      </c>
      <c r="C74" s="391" t="str">
        <f>VLOOKUP(A74,Sheet3!$A$2:$E$61,5,FALSE)</f>
        <v>Fire Snake</v>
      </c>
      <c r="D74" s="399">
        <f t="shared" si="3"/>
        <v>1157</v>
      </c>
      <c r="E74" s="399">
        <f t="shared" si="4"/>
        <v>1096</v>
      </c>
      <c r="F74" s="14">
        <f t="shared" ref="F74:F80" si="34">(5+H74)/7</f>
        <v>207</v>
      </c>
      <c r="G74" s="409"/>
      <c r="H74" s="270">
        <f t="shared" ref="H74:I80" si="35">H75+1</f>
        <v>1444</v>
      </c>
      <c r="I74" s="16">
        <f t="shared" si="35"/>
        <v>1443</v>
      </c>
      <c r="J74" s="270">
        <f t="shared" ref="J74:K80" si="36">J75-1</f>
        <v>-1443</v>
      </c>
      <c r="K74" s="16">
        <f t="shared" si="36"/>
        <v>-1442</v>
      </c>
      <c r="L74" s="20">
        <f t="shared" si="8"/>
        <v>-166</v>
      </c>
      <c r="M74" s="3">
        <f t="shared" si="26"/>
        <v>4</v>
      </c>
      <c r="N74" s="245">
        <f t="shared" si="26"/>
        <v>1</v>
      </c>
      <c r="BO74">
        <f t="shared" si="33"/>
        <v>-695</v>
      </c>
    </row>
    <row r="75" spans="1:67" ht="13.5" thickBot="1">
      <c r="A75" s="390">
        <f t="shared" si="2"/>
        <v>55</v>
      </c>
      <c r="B75" s="391" t="str">
        <f>VLOOKUP(A75,Sheet3!$A$2:$E$61,4,FALSE)</f>
        <v>wùwǔ (戊午)</v>
      </c>
      <c r="C75" s="391" t="str">
        <f>VLOOKUP(A75,Sheet3!$A$2:$E$61,5,FALSE)</f>
        <v>Earth Horse</v>
      </c>
      <c r="D75" s="399">
        <f t="shared" si="3"/>
        <v>1158</v>
      </c>
      <c r="E75" s="399">
        <f t="shared" si="4"/>
        <v>1097</v>
      </c>
      <c r="F75" s="12">
        <f t="shared" si="34"/>
        <v>206.85714285714286</v>
      </c>
      <c r="G75" s="410"/>
      <c r="H75" s="187">
        <f t="shared" si="35"/>
        <v>1443</v>
      </c>
      <c r="I75" s="1">
        <f t="shared" si="35"/>
        <v>1442</v>
      </c>
      <c r="J75" s="187">
        <f t="shared" si="36"/>
        <v>-1442</v>
      </c>
      <c r="K75" s="1">
        <f t="shared" si="36"/>
        <v>-1441</v>
      </c>
      <c r="L75">
        <f t="shared" si="8"/>
        <v>-165</v>
      </c>
      <c r="M75" s="3">
        <f t="shared" si="26"/>
        <v>1</v>
      </c>
      <c r="N75" s="245">
        <f t="shared" si="26"/>
        <v>2</v>
      </c>
      <c r="BO75">
        <f t="shared" si="33"/>
        <v>-694</v>
      </c>
    </row>
    <row r="76" spans="1:67" ht="13.5" thickBot="1">
      <c r="A76" s="390">
        <f t="shared" si="2"/>
        <v>56</v>
      </c>
      <c r="B76" s="391" t="str">
        <f>VLOOKUP(A76,Sheet3!$A$2:$E$61,4,FALSE)</f>
        <v>jǐwèi (己未)</v>
      </c>
      <c r="C76" s="391" t="str">
        <f>VLOOKUP(A76,Sheet3!$A$2:$E$61,5,FALSE)</f>
        <v>Earth Sheep</v>
      </c>
      <c r="D76" s="399">
        <f t="shared" si="3"/>
        <v>1159</v>
      </c>
      <c r="E76" s="399">
        <f t="shared" si="4"/>
        <v>1098</v>
      </c>
      <c r="F76" s="12">
        <f t="shared" si="34"/>
        <v>206.71428571428572</v>
      </c>
      <c r="G76" s="410"/>
      <c r="H76" s="187">
        <f t="shared" si="35"/>
        <v>1442</v>
      </c>
      <c r="I76" s="1">
        <f t="shared" si="35"/>
        <v>1441</v>
      </c>
      <c r="J76" s="187">
        <f t="shared" si="36"/>
        <v>-1441</v>
      </c>
      <c r="K76" s="1">
        <f t="shared" si="36"/>
        <v>-1440</v>
      </c>
      <c r="L76">
        <f t="shared" si="8"/>
        <v>-165</v>
      </c>
      <c r="M76" s="3">
        <f t="shared" si="26"/>
        <v>2</v>
      </c>
      <c r="N76" s="245">
        <f t="shared" si="26"/>
        <v>3</v>
      </c>
      <c r="BO76">
        <f t="shared" si="33"/>
        <v>-693</v>
      </c>
    </row>
    <row r="77" spans="1:67" ht="12.75" customHeight="1" thickBot="1">
      <c r="A77" s="390">
        <f t="shared" si="2"/>
        <v>57</v>
      </c>
      <c r="B77" s="391" t="str">
        <f>VLOOKUP(A77,Sheet3!$A$2:$E$61,4,FALSE)</f>
        <v>gēngshēn (庚申)</v>
      </c>
      <c r="C77" s="391" t="str">
        <f>VLOOKUP(A77,Sheet3!$A$2:$E$61,5,FALSE)</f>
        <v>Metal Monkey</v>
      </c>
      <c r="D77" s="399">
        <f t="shared" si="3"/>
        <v>1160</v>
      </c>
      <c r="E77" s="399">
        <f t="shared" si="4"/>
        <v>1099</v>
      </c>
      <c r="F77" s="12">
        <f t="shared" si="34"/>
        <v>206.57142857142858</v>
      </c>
      <c r="G77" s="410"/>
      <c r="H77" s="187">
        <f t="shared" si="35"/>
        <v>1441</v>
      </c>
      <c r="I77" s="1">
        <f t="shared" si="35"/>
        <v>1440</v>
      </c>
      <c r="J77" s="187">
        <f t="shared" si="36"/>
        <v>-1440</v>
      </c>
      <c r="K77" s="1">
        <f t="shared" si="36"/>
        <v>-1439</v>
      </c>
      <c r="L77">
        <f t="shared" si="8"/>
        <v>-165</v>
      </c>
      <c r="M77" s="3">
        <f t="shared" si="26"/>
        <v>3</v>
      </c>
      <c r="N77" s="245">
        <f t="shared" si="26"/>
        <v>4</v>
      </c>
      <c r="BO77">
        <f t="shared" si="33"/>
        <v>-692</v>
      </c>
    </row>
    <row r="78" spans="1:67" ht="13.5" customHeight="1" thickBot="1">
      <c r="A78" s="390">
        <f t="shared" si="2"/>
        <v>58</v>
      </c>
      <c r="B78" s="391" t="str">
        <f>VLOOKUP(A78,Sheet3!$A$2:$E$61,4,FALSE)</f>
        <v>xīnyǒu (辛酉)</v>
      </c>
      <c r="C78" s="391" t="str">
        <f>VLOOKUP(A78,Sheet3!$A$2:$E$61,5,FALSE)</f>
        <v>Metal Rooster</v>
      </c>
      <c r="D78" s="399">
        <f t="shared" si="3"/>
        <v>1161</v>
      </c>
      <c r="E78" s="399">
        <f t="shared" si="4"/>
        <v>1100</v>
      </c>
      <c r="F78" s="12">
        <f t="shared" si="34"/>
        <v>206.42857142857142</v>
      </c>
      <c r="G78" s="410"/>
      <c r="H78" s="187">
        <f t="shared" si="35"/>
        <v>1440</v>
      </c>
      <c r="I78" s="1">
        <f t="shared" si="35"/>
        <v>1439</v>
      </c>
      <c r="J78" s="187">
        <f t="shared" si="36"/>
        <v>-1439</v>
      </c>
      <c r="K78" s="1">
        <f t="shared" si="36"/>
        <v>-1438</v>
      </c>
      <c r="L78">
        <f t="shared" si="8"/>
        <v>-165</v>
      </c>
      <c r="M78" s="3">
        <f t="shared" ref="M78:N97" si="37">M82</f>
        <v>4</v>
      </c>
      <c r="N78" s="245">
        <f t="shared" si="37"/>
        <v>1</v>
      </c>
      <c r="BO78">
        <f t="shared" si="33"/>
        <v>-691</v>
      </c>
    </row>
    <row r="79" spans="1:67" ht="12.75" customHeight="1" thickBot="1">
      <c r="A79" s="390">
        <f t="shared" si="2"/>
        <v>59</v>
      </c>
      <c r="B79" s="391" t="str">
        <f>VLOOKUP(A79,Sheet3!$A$2:$E$61,4,FALSE)</f>
        <v>rénxū (壬戌)</v>
      </c>
      <c r="C79" s="391" t="str">
        <f>VLOOKUP(A79,Sheet3!$A$2:$E$61,5,FALSE)</f>
        <v>Water Dog</v>
      </c>
      <c r="D79" s="399">
        <f t="shared" si="3"/>
        <v>1162</v>
      </c>
      <c r="E79" s="399">
        <f t="shared" si="4"/>
        <v>1101</v>
      </c>
      <c r="F79" s="12">
        <f t="shared" si="34"/>
        <v>206.28571428571428</v>
      </c>
      <c r="G79" s="410"/>
      <c r="H79" s="187">
        <f t="shared" si="35"/>
        <v>1439</v>
      </c>
      <c r="I79" s="1">
        <f t="shared" si="35"/>
        <v>1438</v>
      </c>
      <c r="J79" s="187">
        <f t="shared" si="36"/>
        <v>-1438</v>
      </c>
      <c r="K79" s="1">
        <f t="shared" si="36"/>
        <v>-1437</v>
      </c>
      <c r="L79">
        <f t="shared" si="8"/>
        <v>-164</v>
      </c>
      <c r="M79" s="3">
        <f t="shared" si="37"/>
        <v>1</v>
      </c>
      <c r="N79" s="245">
        <f t="shared" si="37"/>
        <v>2</v>
      </c>
      <c r="BO79">
        <f t="shared" si="33"/>
        <v>-690</v>
      </c>
    </row>
    <row r="80" spans="1:67" ht="13.5" thickBot="1">
      <c r="A80" s="390">
        <f t="shared" si="2"/>
        <v>60</v>
      </c>
      <c r="B80" s="391" t="str">
        <f>VLOOKUP(A80,Sheet3!$A$2:$E$61,4,FALSE)</f>
        <v>guǐhài (癸亥)</v>
      </c>
      <c r="C80" s="391" t="str">
        <f>VLOOKUP(A80,Sheet3!$A$2:$E$61,5,FALSE)</f>
        <v>Water Pig</v>
      </c>
      <c r="D80" s="399">
        <f t="shared" si="3"/>
        <v>1163</v>
      </c>
      <c r="E80" s="399">
        <f t="shared" si="4"/>
        <v>1102</v>
      </c>
      <c r="F80" s="12">
        <f t="shared" si="34"/>
        <v>206.14285714285714</v>
      </c>
      <c r="G80" s="410"/>
      <c r="H80" s="187">
        <f t="shared" si="35"/>
        <v>1438</v>
      </c>
      <c r="I80" s="1">
        <f t="shared" si="35"/>
        <v>1437</v>
      </c>
      <c r="J80" s="187">
        <f t="shared" si="36"/>
        <v>-1437</v>
      </c>
      <c r="K80" s="1">
        <f t="shared" si="36"/>
        <v>-1436</v>
      </c>
      <c r="L80">
        <f t="shared" si="8"/>
        <v>-164</v>
      </c>
      <c r="M80" s="3">
        <f t="shared" si="37"/>
        <v>2</v>
      </c>
      <c r="N80" s="245">
        <f t="shared" si="37"/>
        <v>3</v>
      </c>
      <c r="BO80">
        <f t="shared" si="33"/>
        <v>-689</v>
      </c>
    </row>
    <row r="81" spans="1:67" ht="13.5" thickBot="1">
      <c r="A81" s="390">
        <f t="shared" si="2"/>
        <v>1</v>
      </c>
      <c r="B81" s="391" t="str">
        <f>VLOOKUP(A81,Sheet3!$A$2:$E$61,4,FALSE)</f>
        <v>jiǎzǐ (甲子)</v>
      </c>
      <c r="C81" s="391" t="str">
        <f>VLOOKUP(A81,Sheet3!$A$2:$E$61,5,FALSE)</f>
        <v>Wood Rat</v>
      </c>
      <c r="D81" s="399">
        <f t="shared" si="3"/>
        <v>1164</v>
      </c>
      <c r="E81" s="399">
        <f t="shared" si="4"/>
        <v>1103</v>
      </c>
      <c r="F81" s="14">
        <f t="shared" ref="F81:F87" si="38">(5+H81)/7</f>
        <v>206</v>
      </c>
      <c r="G81" s="409"/>
      <c r="H81" s="270">
        <f t="shared" ref="H81:I87" si="39">H82+1</f>
        <v>1437</v>
      </c>
      <c r="I81" s="16">
        <f t="shared" si="39"/>
        <v>1436</v>
      </c>
      <c r="J81" s="270">
        <f t="shared" ref="J81:K87" si="40">J82-1</f>
        <v>-1436</v>
      </c>
      <c r="K81" s="16">
        <f t="shared" si="40"/>
        <v>-1435</v>
      </c>
      <c r="L81" s="20">
        <f t="shared" si="8"/>
        <v>-164</v>
      </c>
      <c r="M81" s="3">
        <f t="shared" si="37"/>
        <v>3</v>
      </c>
      <c r="N81" s="245">
        <f t="shared" si="37"/>
        <v>4</v>
      </c>
      <c r="BO81">
        <f t="shared" si="33"/>
        <v>-688</v>
      </c>
    </row>
    <row r="82" spans="1:67" ht="13.5" thickBot="1">
      <c r="A82" s="390">
        <f t="shared" ref="A82:A145" si="41">IF(A83&gt;1,A83-1,60)</f>
        <v>2</v>
      </c>
      <c r="B82" s="391" t="str">
        <f>VLOOKUP(A82,Sheet3!$A$2:$E$61,4,FALSE)</f>
        <v>yǐchǒu (乙丑)</v>
      </c>
      <c r="C82" s="391" t="str">
        <f>VLOOKUP(A82,Sheet3!$A$2:$E$61,5,FALSE)</f>
        <v>Wood Ox</v>
      </c>
      <c r="D82" s="399">
        <f t="shared" ref="D82:D145" si="42">D83-1</f>
        <v>1165</v>
      </c>
      <c r="E82" s="399">
        <f t="shared" ref="E82:E145" si="43">E83-1</f>
        <v>1104</v>
      </c>
      <c r="F82" s="12">
        <f t="shared" si="38"/>
        <v>205.85714285714286</v>
      </c>
      <c r="G82" s="410"/>
      <c r="H82" s="187">
        <f t="shared" si="39"/>
        <v>1436</v>
      </c>
      <c r="I82" s="1">
        <f t="shared" si="39"/>
        <v>1435</v>
      </c>
      <c r="J82" s="187">
        <f t="shared" si="40"/>
        <v>-1435</v>
      </c>
      <c r="K82" s="1">
        <f t="shared" si="40"/>
        <v>-1434</v>
      </c>
      <c r="L82">
        <f t="shared" ref="L82:L145" si="44">INT(L$1543-($J$1543-$J82)/4)</f>
        <v>-164</v>
      </c>
      <c r="M82" s="3">
        <f t="shared" si="37"/>
        <v>4</v>
      </c>
      <c r="N82" s="245">
        <f t="shared" si="37"/>
        <v>1</v>
      </c>
      <c r="BO82">
        <f t="shared" si="33"/>
        <v>-687</v>
      </c>
    </row>
    <row r="83" spans="1:67" ht="13.5" thickBot="1">
      <c r="A83" s="390">
        <f t="shared" si="41"/>
        <v>3</v>
      </c>
      <c r="B83" s="391" t="str">
        <f>VLOOKUP(A83,Sheet3!$A$2:$E$61,4,FALSE)</f>
        <v>bǐngyín (丙寅)</v>
      </c>
      <c r="C83" s="391" t="str">
        <f>VLOOKUP(A83,Sheet3!$A$2:$E$61,5,FALSE)</f>
        <v>Fire Tiger</v>
      </c>
      <c r="D83" s="399">
        <f t="shared" si="42"/>
        <v>1166</v>
      </c>
      <c r="E83" s="399">
        <f t="shared" si="43"/>
        <v>1105</v>
      </c>
      <c r="F83" s="12">
        <f t="shared" si="38"/>
        <v>205.71428571428572</v>
      </c>
      <c r="G83" s="410"/>
      <c r="H83" s="187">
        <f t="shared" si="39"/>
        <v>1435</v>
      </c>
      <c r="I83" s="1">
        <f t="shared" si="39"/>
        <v>1434</v>
      </c>
      <c r="J83" s="187">
        <f t="shared" si="40"/>
        <v>-1434</v>
      </c>
      <c r="K83" s="1">
        <f t="shared" si="40"/>
        <v>-1433</v>
      </c>
      <c r="L83">
        <f t="shared" si="44"/>
        <v>-163</v>
      </c>
      <c r="M83" s="3">
        <f t="shared" si="37"/>
        <v>1</v>
      </c>
      <c r="N83" s="245">
        <f t="shared" si="37"/>
        <v>2</v>
      </c>
      <c r="BO83">
        <f t="shared" si="33"/>
        <v>-686</v>
      </c>
    </row>
    <row r="84" spans="1:67" ht="13.5" customHeight="1" thickBot="1">
      <c r="A84" s="390">
        <f t="shared" si="41"/>
        <v>4</v>
      </c>
      <c r="B84" s="391" t="str">
        <f>VLOOKUP(A84,Sheet3!$A$2:$E$61,4,FALSE)</f>
        <v>dīngmǎo (丁卯)</v>
      </c>
      <c r="C84" s="391" t="str">
        <f>VLOOKUP(A84,Sheet3!$A$2:$E$61,5,FALSE)</f>
        <v>Fire Hare</v>
      </c>
      <c r="D84" s="399">
        <f t="shared" si="42"/>
        <v>1167</v>
      </c>
      <c r="E84" s="399">
        <f t="shared" si="43"/>
        <v>1106</v>
      </c>
      <c r="F84" s="12">
        <f t="shared" si="38"/>
        <v>205.57142857142858</v>
      </c>
      <c r="G84" s="410"/>
      <c r="H84" s="187">
        <f t="shared" si="39"/>
        <v>1434</v>
      </c>
      <c r="I84" s="1">
        <f t="shared" si="39"/>
        <v>1433</v>
      </c>
      <c r="J84" s="187">
        <f t="shared" si="40"/>
        <v>-1433</v>
      </c>
      <c r="K84" s="1">
        <f t="shared" si="40"/>
        <v>-1432</v>
      </c>
      <c r="L84">
        <f t="shared" si="44"/>
        <v>-163</v>
      </c>
      <c r="M84" s="3">
        <f t="shared" si="37"/>
        <v>2</v>
      </c>
      <c r="N84" s="245">
        <f t="shared" si="37"/>
        <v>3</v>
      </c>
      <c r="BO84">
        <f t="shared" si="33"/>
        <v>-685</v>
      </c>
    </row>
    <row r="85" spans="1:67" ht="13.5" thickBot="1">
      <c r="A85" s="390">
        <f t="shared" si="41"/>
        <v>5</v>
      </c>
      <c r="B85" s="391" t="str">
        <f>VLOOKUP(A85,Sheet3!$A$2:$E$61,4,FALSE)</f>
        <v>wùchén (戊辰)</v>
      </c>
      <c r="C85" s="391" t="str">
        <f>VLOOKUP(A85,Sheet3!$A$2:$E$61,5,FALSE)</f>
        <v>Earth Dragon</v>
      </c>
      <c r="D85" s="399">
        <f t="shared" si="42"/>
        <v>1168</v>
      </c>
      <c r="E85" s="399">
        <f t="shared" si="43"/>
        <v>1107</v>
      </c>
      <c r="F85" s="12">
        <f t="shared" si="38"/>
        <v>205.42857142857142</v>
      </c>
      <c r="G85" s="410"/>
      <c r="H85" s="187">
        <f t="shared" si="39"/>
        <v>1433</v>
      </c>
      <c r="I85" s="1">
        <f t="shared" si="39"/>
        <v>1432</v>
      </c>
      <c r="J85" s="187">
        <f t="shared" si="40"/>
        <v>-1432</v>
      </c>
      <c r="K85" s="1">
        <f t="shared" si="40"/>
        <v>-1431</v>
      </c>
      <c r="L85">
        <f t="shared" si="44"/>
        <v>-163</v>
      </c>
      <c r="M85" s="3">
        <f t="shared" si="37"/>
        <v>3</v>
      </c>
      <c r="N85" s="245">
        <f t="shared" si="37"/>
        <v>4</v>
      </c>
      <c r="BO85">
        <f t="shared" si="33"/>
        <v>-684</v>
      </c>
    </row>
    <row r="86" spans="1:67" ht="13.5" thickBot="1">
      <c r="A86" s="390">
        <f t="shared" si="41"/>
        <v>6</v>
      </c>
      <c r="B86" s="391" t="str">
        <f>VLOOKUP(A86,Sheet3!$A$2:$E$61,4,FALSE)</f>
        <v>jǐsì (己巳)</v>
      </c>
      <c r="C86" s="391" t="str">
        <f>VLOOKUP(A86,Sheet3!$A$2:$E$61,5,FALSE)</f>
        <v>Earth Snake</v>
      </c>
      <c r="D86" s="399">
        <f t="shared" si="42"/>
        <v>1169</v>
      </c>
      <c r="E86" s="399">
        <f t="shared" si="43"/>
        <v>1108</v>
      </c>
      <c r="F86" s="12">
        <f t="shared" si="38"/>
        <v>205.28571428571428</v>
      </c>
      <c r="G86" s="410"/>
      <c r="H86" s="187">
        <f t="shared" si="39"/>
        <v>1432</v>
      </c>
      <c r="I86" s="1">
        <f t="shared" si="39"/>
        <v>1431</v>
      </c>
      <c r="J86" s="187">
        <f t="shared" si="40"/>
        <v>-1431</v>
      </c>
      <c r="K86" s="1">
        <f t="shared" si="40"/>
        <v>-1430</v>
      </c>
      <c r="L86">
        <f t="shared" si="44"/>
        <v>-163</v>
      </c>
      <c r="M86" s="3">
        <f t="shared" si="37"/>
        <v>4</v>
      </c>
      <c r="N86" s="245">
        <f t="shared" si="37"/>
        <v>1</v>
      </c>
      <c r="BO86">
        <f t="shared" si="33"/>
        <v>-683</v>
      </c>
    </row>
    <row r="87" spans="1:67" ht="14.25" customHeight="1" thickBot="1">
      <c r="A87" s="390">
        <f t="shared" si="41"/>
        <v>7</v>
      </c>
      <c r="B87" s="391" t="str">
        <f>VLOOKUP(A87,Sheet3!$A$2:$E$61,4,FALSE)</f>
        <v>gēngwǔ (庚午)</v>
      </c>
      <c r="C87" s="391" t="str">
        <f>VLOOKUP(A87,Sheet3!$A$2:$E$61,5,FALSE)</f>
        <v>Metal Horse</v>
      </c>
      <c r="D87" s="399">
        <f t="shared" si="42"/>
        <v>1170</v>
      </c>
      <c r="E87" s="399">
        <f t="shared" si="43"/>
        <v>1109</v>
      </c>
      <c r="F87" s="12">
        <f t="shared" si="38"/>
        <v>205.14285714285714</v>
      </c>
      <c r="G87" s="410"/>
      <c r="H87" s="187">
        <f t="shared" si="39"/>
        <v>1431</v>
      </c>
      <c r="I87" s="1">
        <f t="shared" si="39"/>
        <v>1430</v>
      </c>
      <c r="J87" s="187">
        <f t="shared" si="40"/>
        <v>-1430</v>
      </c>
      <c r="K87" s="1">
        <f t="shared" si="40"/>
        <v>-1429</v>
      </c>
      <c r="L87">
        <f t="shared" si="44"/>
        <v>-162</v>
      </c>
      <c r="M87" s="3">
        <f t="shared" si="37"/>
        <v>1</v>
      </c>
      <c r="N87" s="245">
        <f t="shared" si="37"/>
        <v>2</v>
      </c>
      <c r="BO87">
        <f t="shared" si="33"/>
        <v>-682</v>
      </c>
    </row>
    <row r="88" spans="1:67" ht="12.75" customHeight="1" thickBot="1">
      <c r="A88" s="390">
        <f t="shared" si="41"/>
        <v>8</v>
      </c>
      <c r="B88" s="391" t="str">
        <f>VLOOKUP(A88,Sheet3!$A$2:$E$61,4,FALSE)</f>
        <v>xīnwèi (辛未)</v>
      </c>
      <c r="C88" s="391" t="str">
        <f>VLOOKUP(A88,Sheet3!$A$2:$E$61,5,FALSE)</f>
        <v>Metal Sheep</v>
      </c>
      <c r="D88" s="399">
        <f t="shared" si="42"/>
        <v>1171</v>
      </c>
      <c r="E88" s="399">
        <f t="shared" si="43"/>
        <v>1110</v>
      </c>
      <c r="F88" s="14">
        <f t="shared" ref="F88:F94" si="45">(5+H88)/7</f>
        <v>205</v>
      </c>
      <c r="G88" s="409"/>
      <c r="H88" s="270">
        <f t="shared" ref="H88:I94" si="46">H89+1</f>
        <v>1430</v>
      </c>
      <c r="I88" s="16">
        <f t="shared" si="46"/>
        <v>1429</v>
      </c>
      <c r="J88" s="270">
        <f t="shared" ref="J88:K94" si="47">J89-1</f>
        <v>-1429</v>
      </c>
      <c r="K88" s="16">
        <f t="shared" si="47"/>
        <v>-1428</v>
      </c>
      <c r="L88" s="20">
        <f t="shared" si="44"/>
        <v>-162</v>
      </c>
      <c r="M88" s="3">
        <f t="shared" si="37"/>
        <v>2</v>
      </c>
      <c r="N88" s="245">
        <f t="shared" si="37"/>
        <v>3</v>
      </c>
      <c r="BO88">
        <f t="shared" si="33"/>
        <v>-681</v>
      </c>
    </row>
    <row r="89" spans="1:67" ht="13.5" customHeight="1" thickBot="1">
      <c r="A89" s="390">
        <f t="shared" si="41"/>
        <v>9</v>
      </c>
      <c r="B89" s="391" t="str">
        <f>VLOOKUP(A89,Sheet3!$A$2:$E$61,4,FALSE)</f>
        <v>rénshēn (壬申)</v>
      </c>
      <c r="C89" s="391" t="str">
        <f>VLOOKUP(A89,Sheet3!$A$2:$E$61,5,FALSE)</f>
        <v>Water Monkey</v>
      </c>
      <c r="D89" s="399">
        <f t="shared" si="42"/>
        <v>1172</v>
      </c>
      <c r="E89" s="399">
        <f t="shared" si="43"/>
        <v>1111</v>
      </c>
      <c r="F89" s="12">
        <f t="shared" si="45"/>
        <v>204.85714285714286</v>
      </c>
      <c r="G89" s="410"/>
      <c r="H89" s="187">
        <f t="shared" si="46"/>
        <v>1429</v>
      </c>
      <c r="I89" s="1">
        <f t="shared" si="46"/>
        <v>1428</v>
      </c>
      <c r="J89" s="187">
        <f t="shared" si="47"/>
        <v>-1428</v>
      </c>
      <c r="K89" s="1">
        <f t="shared" si="47"/>
        <v>-1427</v>
      </c>
      <c r="L89">
        <f t="shared" si="44"/>
        <v>-162</v>
      </c>
      <c r="M89" s="3">
        <f t="shared" si="37"/>
        <v>3</v>
      </c>
      <c r="N89" s="245">
        <f t="shared" si="37"/>
        <v>4</v>
      </c>
      <c r="BO89">
        <f t="shared" si="33"/>
        <v>-680</v>
      </c>
    </row>
    <row r="90" spans="1:67" ht="23.25" thickBot="1">
      <c r="A90" s="390">
        <f t="shared" si="41"/>
        <v>10</v>
      </c>
      <c r="B90" s="391" t="str">
        <f>VLOOKUP(A90,Sheet3!$A$2:$E$61,4,FALSE)</f>
        <v>guǐyǒu (癸酉)</v>
      </c>
      <c r="C90" s="391" t="str">
        <f>VLOOKUP(A90,Sheet3!$A$2:$E$61,5,FALSE)</f>
        <v>Water Rooster</v>
      </c>
      <c r="D90" s="399">
        <f t="shared" si="42"/>
        <v>1173</v>
      </c>
      <c r="E90" s="399">
        <f t="shared" si="43"/>
        <v>1112</v>
      </c>
      <c r="F90" s="12">
        <f t="shared" si="45"/>
        <v>204.71428571428572</v>
      </c>
      <c r="G90" s="410"/>
      <c r="H90" s="187">
        <f t="shared" si="46"/>
        <v>1428</v>
      </c>
      <c r="I90" s="1">
        <f t="shared" si="46"/>
        <v>1427</v>
      </c>
      <c r="J90" s="187">
        <f t="shared" si="47"/>
        <v>-1427</v>
      </c>
      <c r="K90" s="1">
        <f t="shared" si="47"/>
        <v>-1426</v>
      </c>
      <c r="L90">
        <f t="shared" si="44"/>
        <v>-162</v>
      </c>
      <c r="M90" s="3">
        <f t="shared" si="37"/>
        <v>4</v>
      </c>
      <c r="N90" s="245">
        <f t="shared" si="37"/>
        <v>1</v>
      </c>
      <c r="BO90">
        <f t="shared" si="33"/>
        <v>-679</v>
      </c>
    </row>
    <row r="91" spans="1:67" ht="13.5" thickBot="1">
      <c r="A91" s="390">
        <f t="shared" si="41"/>
        <v>11</v>
      </c>
      <c r="B91" s="391" t="str">
        <f>VLOOKUP(A91,Sheet3!$A$2:$E$61,4,FALSE)</f>
        <v>jiǎxū (甲戌)</v>
      </c>
      <c r="C91" s="391" t="str">
        <f>VLOOKUP(A91,Sheet3!$A$2:$E$61,5,FALSE)</f>
        <v>Wood Dog</v>
      </c>
      <c r="D91" s="399">
        <f t="shared" si="42"/>
        <v>1174</v>
      </c>
      <c r="E91" s="399">
        <f t="shared" si="43"/>
        <v>1113</v>
      </c>
      <c r="F91" s="12">
        <f t="shared" si="45"/>
        <v>204.57142857142858</v>
      </c>
      <c r="G91" s="410"/>
      <c r="H91" s="187">
        <f t="shared" si="46"/>
        <v>1427</v>
      </c>
      <c r="I91" s="1">
        <f t="shared" si="46"/>
        <v>1426</v>
      </c>
      <c r="J91" s="187">
        <f t="shared" si="47"/>
        <v>-1426</v>
      </c>
      <c r="K91" s="1">
        <f t="shared" si="47"/>
        <v>-1425</v>
      </c>
      <c r="L91">
        <f t="shared" si="44"/>
        <v>-161</v>
      </c>
      <c r="M91" s="3">
        <f t="shared" si="37"/>
        <v>1</v>
      </c>
      <c r="N91" s="245">
        <f t="shared" si="37"/>
        <v>2</v>
      </c>
      <c r="BO91">
        <f t="shared" si="33"/>
        <v>-678</v>
      </c>
    </row>
    <row r="92" spans="1:67" ht="13.5" thickBot="1">
      <c r="A92" s="390">
        <f t="shared" si="41"/>
        <v>12</v>
      </c>
      <c r="B92" s="391" t="str">
        <f>VLOOKUP(A92,Sheet3!$A$2:$E$61,4,FALSE)</f>
        <v>yǐhài (乙亥)</v>
      </c>
      <c r="C92" s="391" t="str">
        <f>VLOOKUP(A92,Sheet3!$A$2:$E$61,5,FALSE)</f>
        <v>Wood Pig</v>
      </c>
      <c r="D92" s="399">
        <f t="shared" si="42"/>
        <v>1175</v>
      </c>
      <c r="E92" s="399">
        <f t="shared" si="43"/>
        <v>1114</v>
      </c>
      <c r="F92" s="12">
        <f t="shared" si="45"/>
        <v>204.42857142857142</v>
      </c>
      <c r="G92" s="410"/>
      <c r="H92" s="187">
        <f t="shared" si="46"/>
        <v>1426</v>
      </c>
      <c r="I92" s="1">
        <f t="shared" si="46"/>
        <v>1425</v>
      </c>
      <c r="J92" s="187">
        <f t="shared" si="47"/>
        <v>-1425</v>
      </c>
      <c r="K92" s="1">
        <f t="shared" si="47"/>
        <v>-1424</v>
      </c>
      <c r="L92">
        <f t="shared" si="44"/>
        <v>-161</v>
      </c>
      <c r="M92" s="3">
        <f t="shared" si="37"/>
        <v>2</v>
      </c>
      <c r="N92" s="245">
        <f t="shared" si="37"/>
        <v>3</v>
      </c>
      <c r="BO92">
        <f t="shared" si="33"/>
        <v>-677</v>
      </c>
    </row>
    <row r="93" spans="1:67" ht="13.5" thickBot="1">
      <c r="A93" s="390">
        <f t="shared" si="41"/>
        <v>13</v>
      </c>
      <c r="B93" s="391" t="str">
        <f>VLOOKUP(A93,Sheet3!$A$2:$E$61,4,FALSE)</f>
        <v>bǐngzǐ (丙子)</v>
      </c>
      <c r="C93" s="391" t="str">
        <f>VLOOKUP(A93,Sheet3!$A$2:$E$61,5,FALSE)</f>
        <v>Fire Rat</v>
      </c>
      <c r="D93" s="399">
        <f t="shared" si="42"/>
        <v>1176</v>
      </c>
      <c r="E93" s="399">
        <f t="shared" si="43"/>
        <v>1115</v>
      </c>
      <c r="F93" s="12">
        <f t="shared" si="45"/>
        <v>204.28571428571428</v>
      </c>
      <c r="G93" s="410"/>
      <c r="H93" s="187">
        <f t="shared" si="46"/>
        <v>1425</v>
      </c>
      <c r="I93" s="1">
        <f t="shared" si="46"/>
        <v>1424</v>
      </c>
      <c r="J93" s="187">
        <f t="shared" si="47"/>
        <v>-1424</v>
      </c>
      <c r="K93" s="1">
        <f t="shared" si="47"/>
        <v>-1423</v>
      </c>
      <c r="L93">
        <f t="shared" si="44"/>
        <v>-161</v>
      </c>
      <c r="M93" s="3">
        <f t="shared" si="37"/>
        <v>3</v>
      </c>
      <c r="N93" s="245">
        <f t="shared" si="37"/>
        <v>4</v>
      </c>
      <c r="BO93">
        <f t="shared" si="33"/>
        <v>-676</v>
      </c>
    </row>
    <row r="94" spans="1:67" ht="13.5" thickBot="1">
      <c r="A94" s="390">
        <f t="shared" si="41"/>
        <v>14</v>
      </c>
      <c r="B94" s="391" t="str">
        <f>VLOOKUP(A94,Sheet3!$A$2:$E$61,4,FALSE)</f>
        <v>dīngchǒu (丁丑)</v>
      </c>
      <c r="C94" s="391" t="str">
        <f>VLOOKUP(A94,Sheet3!$A$2:$E$61,5,FALSE)</f>
        <v>Fire Ox</v>
      </c>
      <c r="D94" s="399">
        <f t="shared" si="42"/>
        <v>1177</v>
      </c>
      <c r="E94" s="399">
        <f t="shared" si="43"/>
        <v>1116</v>
      </c>
      <c r="F94" s="12">
        <f t="shared" si="45"/>
        <v>204.14285714285714</v>
      </c>
      <c r="G94" s="410"/>
      <c r="H94" s="187">
        <f t="shared" si="46"/>
        <v>1424</v>
      </c>
      <c r="I94" s="1">
        <f t="shared" si="46"/>
        <v>1423</v>
      </c>
      <c r="J94" s="187">
        <f t="shared" si="47"/>
        <v>-1423</v>
      </c>
      <c r="K94" s="1">
        <f t="shared" si="47"/>
        <v>-1422</v>
      </c>
      <c r="L94">
        <f t="shared" si="44"/>
        <v>-161</v>
      </c>
      <c r="M94" s="3">
        <f t="shared" si="37"/>
        <v>4</v>
      </c>
      <c r="N94" s="245">
        <f t="shared" si="37"/>
        <v>1</v>
      </c>
      <c r="BO94">
        <f t="shared" si="33"/>
        <v>-675</v>
      </c>
    </row>
    <row r="95" spans="1:67" ht="13.5" thickBot="1">
      <c r="A95" s="390">
        <f t="shared" si="41"/>
        <v>15</v>
      </c>
      <c r="B95" s="391" t="str">
        <f>VLOOKUP(A95,Sheet3!$A$2:$E$61,4,FALSE)</f>
        <v>wùyín (戊寅)</v>
      </c>
      <c r="C95" s="391" t="str">
        <f>VLOOKUP(A95,Sheet3!$A$2:$E$61,5,FALSE)</f>
        <v>Earth Tiger</v>
      </c>
      <c r="D95" s="399">
        <f t="shared" si="42"/>
        <v>1178</v>
      </c>
      <c r="E95" s="399">
        <f t="shared" si="43"/>
        <v>1117</v>
      </c>
      <c r="F95" s="14">
        <f t="shared" ref="F95:F101" si="48">(5+H95)/7</f>
        <v>204</v>
      </c>
      <c r="G95" s="409"/>
      <c r="H95" s="270">
        <f t="shared" ref="H95:I101" si="49">H96+1</f>
        <v>1423</v>
      </c>
      <c r="I95" s="16">
        <f t="shared" si="49"/>
        <v>1422</v>
      </c>
      <c r="J95" s="270">
        <f t="shared" ref="J95:K101" si="50">J96-1</f>
        <v>-1422</v>
      </c>
      <c r="K95" s="16">
        <f t="shared" si="50"/>
        <v>-1421</v>
      </c>
      <c r="L95" s="20">
        <f t="shared" si="44"/>
        <v>-160</v>
      </c>
      <c r="M95" s="3">
        <f t="shared" si="37"/>
        <v>1</v>
      </c>
      <c r="N95" s="245">
        <f t="shared" si="37"/>
        <v>2</v>
      </c>
      <c r="BO95">
        <f t="shared" si="33"/>
        <v>-674</v>
      </c>
    </row>
    <row r="96" spans="1:67" ht="13.5" thickBot="1">
      <c r="A96" s="390">
        <f t="shared" si="41"/>
        <v>16</v>
      </c>
      <c r="B96" s="391" t="str">
        <f>VLOOKUP(A96,Sheet3!$A$2:$E$61,4,FALSE)</f>
        <v>jǐmǎo (己卯)</v>
      </c>
      <c r="C96" s="391" t="str">
        <f>VLOOKUP(A96,Sheet3!$A$2:$E$61,5,FALSE)</f>
        <v>Earth Hare</v>
      </c>
      <c r="D96" s="399">
        <f t="shared" si="42"/>
        <v>1179</v>
      </c>
      <c r="E96" s="399">
        <f t="shared" si="43"/>
        <v>1118</v>
      </c>
      <c r="F96" s="12">
        <f t="shared" si="48"/>
        <v>203.85714285714286</v>
      </c>
      <c r="G96" s="410"/>
      <c r="H96" s="187">
        <f t="shared" si="49"/>
        <v>1422</v>
      </c>
      <c r="I96" s="1">
        <f t="shared" si="49"/>
        <v>1421</v>
      </c>
      <c r="J96" s="187">
        <f t="shared" si="50"/>
        <v>-1421</v>
      </c>
      <c r="K96" s="1">
        <f t="shared" si="50"/>
        <v>-1420</v>
      </c>
      <c r="L96">
        <f t="shared" si="44"/>
        <v>-160</v>
      </c>
      <c r="M96" s="3">
        <f t="shared" si="37"/>
        <v>2</v>
      </c>
      <c r="N96" s="245">
        <f t="shared" si="37"/>
        <v>3</v>
      </c>
      <c r="BO96">
        <f t="shared" si="33"/>
        <v>-673</v>
      </c>
    </row>
    <row r="97" spans="1:67" ht="23.25" thickBot="1">
      <c r="A97" s="390">
        <f t="shared" si="41"/>
        <v>17</v>
      </c>
      <c r="B97" s="391" t="str">
        <f>VLOOKUP(A97,Sheet3!$A$2:$E$61,4,FALSE)</f>
        <v>gēngchén (庚辰)</v>
      </c>
      <c r="C97" s="391" t="str">
        <f>VLOOKUP(A97,Sheet3!$A$2:$E$61,5,FALSE)</f>
        <v>Metal Dragon</v>
      </c>
      <c r="D97" s="399">
        <f t="shared" si="42"/>
        <v>1180</v>
      </c>
      <c r="E97" s="399">
        <f t="shared" si="43"/>
        <v>1119</v>
      </c>
      <c r="F97" s="12">
        <f t="shared" si="48"/>
        <v>203.71428571428572</v>
      </c>
      <c r="G97" s="410"/>
      <c r="H97" s="187">
        <f t="shared" si="49"/>
        <v>1421</v>
      </c>
      <c r="I97" s="1">
        <f t="shared" si="49"/>
        <v>1420</v>
      </c>
      <c r="J97" s="187">
        <f t="shared" si="50"/>
        <v>-1420</v>
      </c>
      <c r="K97" s="1">
        <f t="shared" si="50"/>
        <v>-1419</v>
      </c>
      <c r="L97">
        <f t="shared" si="44"/>
        <v>-160</v>
      </c>
      <c r="M97" s="3">
        <f t="shared" si="37"/>
        <v>3</v>
      </c>
      <c r="N97" s="245">
        <f t="shared" si="37"/>
        <v>4</v>
      </c>
      <c r="BO97">
        <f t="shared" si="33"/>
        <v>-672</v>
      </c>
    </row>
    <row r="98" spans="1:67" ht="13.5" thickBot="1">
      <c r="A98" s="390">
        <f t="shared" si="41"/>
        <v>18</v>
      </c>
      <c r="B98" s="391" t="str">
        <f>VLOOKUP(A98,Sheet3!$A$2:$E$61,4,FALSE)</f>
        <v>xīnsì (辛巳)</v>
      </c>
      <c r="C98" s="391" t="str">
        <f>VLOOKUP(A98,Sheet3!$A$2:$E$61,5,FALSE)</f>
        <v>Metal Snake</v>
      </c>
      <c r="D98" s="399">
        <f t="shared" si="42"/>
        <v>1181</v>
      </c>
      <c r="E98" s="399">
        <f t="shared" si="43"/>
        <v>1120</v>
      </c>
      <c r="F98" s="12">
        <f t="shared" si="48"/>
        <v>203.57142857142858</v>
      </c>
      <c r="G98" s="410"/>
      <c r="H98" s="187">
        <f t="shared" si="49"/>
        <v>1420</v>
      </c>
      <c r="I98" s="1">
        <f t="shared" si="49"/>
        <v>1419</v>
      </c>
      <c r="J98" s="187">
        <f t="shared" si="50"/>
        <v>-1419</v>
      </c>
      <c r="K98" s="1">
        <f t="shared" si="50"/>
        <v>-1418</v>
      </c>
      <c r="L98">
        <f t="shared" si="44"/>
        <v>-160</v>
      </c>
      <c r="M98" s="3">
        <f t="shared" ref="M98:N117" si="51">M102</f>
        <v>4</v>
      </c>
      <c r="N98" s="245">
        <f t="shared" si="51"/>
        <v>1</v>
      </c>
      <c r="BO98">
        <f t="shared" si="33"/>
        <v>-671</v>
      </c>
    </row>
    <row r="99" spans="1:67" ht="13.5" thickBot="1">
      <c r="A99" s="390">
        <f t="shared" si="41"/>
        <v>19</v>
      </c>
      <c r="B99" s="391" t="str">
        <f>VLOOKUP(A99,Sheet3!$A$2:$E$61,4,FALSE)</f>
        <v>rénwǔ (壬午)</v>
      </c>
      <c r="C99" s="391" t="str">
        <f>VLOOKUP(A99,Sheet3!$A$2:$E$61,5,FALSE)</f>
        <v>Water Horse</v>
      </c>
      <c r="D99" s="399">
        <f t="shared" si="42"/>
        <v>1182</v>
      </c>
      <c r="E99" s="399">
        <f t="shared" si="43"/>
        <v>1121</v>
      </c>
      <c r="F99" s="12">
        <f t="shared" si="48"/>
        <v>203.42857142857142</v>
      </c>
      <c r="G99" s="410"/>
      <c r="H99" s="187">
        <f t="shared" si="49"/>
        <v>1419</v>
      </c>
      <c r="I99" s="1">
        <f t="shared" si="49"/>
        <v>1418</v>
      </c>
      <c r="J99" s="187">
        <f t="shared" si="50"/>
        <v>-1418</v>
      </c>
      <c r="K99" s="1">
        <f t="shared" si="50"/>
        <v>-1417</v>
      </c>
      <c r="L99">
        <f t="shared" si="44"/>
        <v>-159</v>
      </c>
      <c r="M99" s="3">
        <f t="shared" si="51"/>
        <v>1</v>
      </c>
      <c r="N99" s="245">
        <f t="shared" si="51"/>
        <v>2</v>
      </c>
      <c r="BO99">
        <f t="shared" si="33"/>
        <v>-670</v>
      </c>
    </row>
    <row r="100" spans="1:67" ht="13.5" thickBot="1">
      <c r="A100" s="390">
        <f t="shared" si="41"/>
        <v>20</v>
      </c>
      <c r="B100" s="391" t="str">
        <f>VLOOKUP(A100,Sheet3!$A$2:$E$61,4,FALSE)</f>
        <v>guǐwèi (癸未)</v>
      </c>
      <c r="C100" s="391" t="str">
        <f>VLOOKUP(A100,Sheet3!$A$2:$E$61,5,FALSE)</f>
        <v>Water Sheep</v>
      </c>
      <c r="D100" s="399">
        <f t="shared" si="42"/>
        <v>1183</v>
      </c>
      <c r="E100" s="399">
        <f t="shared" si="43"/>
        <v>1122</v>
      </c>
      <c r="F100" s="12">
        <f t="shared" si="48"/>
        <v>203.28571428571428</v>
      </c>
      <c r="G100" s="410"/>
      <c r="H100" s="187">
        <f t="shared" si="49"/>
        <v>1418</v>
      </c>
      <c r="I100" s="1">
        <f t="shared" si="49"/>
        <v>1417</v>
      </c>
      <c r="J100" s="187">
        <f t="shared" si="50"/>
        <v>-1417</v>
      </c>
      <c r="K100" s="1">
        <f t="shared" si="50"/>
        <v>-1416</v>
      </c>
      <c r="L100">
        <f t="shared" si="44"/>
        <v>-159</v>
      </c>
      <c r="M100" s="3">
        <f t="shared" si="51"/>
        <v>2</v>
      </c>
      <c r="N100" s="245">
        <f t="shared" si="51"/>
        <v>3</v>
      </c>
      <c r="BO100">
        <f t="shared" si="33"/>
        <v>-669</v>
      </c>
    </row>
    <row r="101" spans="1:67" ht="23.25" thickBot="1">
      <c r="A101" s="390">
        <f t="shared" si="41"/>
        <v>21</v>
      </c>
      <c r="B101" s="391" t="str">
        <f>VLOOKUP(A101,Sheet3!$A$2:$E$61,4,FALSE)</f>
        <v>jiǎshēn (甲申)</v>
      </c>
      <c r="C101" s="391" t="str">
        <f>VLOOKUP(A101,Sheet3!$A$2:$E$61,5,FALSE)</f>
        <v>Wood Monkey</v>
      </c>
      <c r="D101" s="399">
        <f t="shared" si="42"/>
        <v>1184</v>
      </c>
      <c r="E101" s="399">
        <f t="shared" si="43"/>
        <v>1123</v>
      </c>
      <c r="F101" s="12">
        <f t="shared" si="48"/>
        <v>203.14285714285714</v>
      </c>
      <c r="G101" s="410"/>
      <c r="H101" s="187">
        <f t="shared" si="49"/>
        <v>1417</v>
      </c>
      <c r="I101" s="1">
        <f t="shared" si="49"/>
        <v>1416</v>
      </c>
      <c r="J101" s="187">
        <f t="shared" si="50"/>
        <v>-1416</v>
      </c>
      <c r="K101" s="1">
        <f t="shared" si="50"/>
        <v>-1415</v>
      </c>
      <c r="L101">
        <f t="shared" si="44"/>
        <v>-159</v>
      </c>
      <c r="M101" s="3">
        <f t="shared" si="51"/>
        <v>3</v>
      </c>
      <c r="N101" s="245">
        <f t="shared" si="51"/>
        <v>4</v>
      </c>
      <c r="BO101">
        <f t="shared" si="33"/>
        <v>-668</v>
      </c>
    </row>
    <row r="102" spans="1:67" ht="23.25" thickBot="1">
      <c r="A102" s="390">
        <f t="shared" si="41"/>
        <v>22</v>
      </c>
      <c r="B102" s="391" t="str">
        <f>VLOOKUP(A102,Sheet3!$A$2:$E$61,4,FALSE)</f>
        <v>yǐyǒu (乙酉)</v>
      </c>
      <c r="C102" s="391" t="str">
        <f>VLOOKUP(A102,Sheet3!$A$2:$E$61,5,FALSE)</f>
        <v>Wood Rooster</v>
      </c>
      <c r="D102" s="399">
        <f t="shared" si="42"/>
        <v>1185</v>
      </c>
      <c r="E102" s="399">
        <f t="shared" si="43"/>
        <v>1124</v>
      </c>
      <c r="F102" s="14">
        <f t="shared" ref="F102:F108" si="52">(5+H102)/7</f>
        <v>203</v>
      </c>
      <c r="G102" s="409"/>
      <c r="H102" s="270">
        <f t="shared" ref="H102:I108" si="53">H103+1</f>
        <v>1416</v>
      </c>
      <c r="I102" s="16">
        <f t="shared" si="53"/>
        <v>1415</v>
      </c>
      <c r="J102" s="270">
        <f t="shared" ref="J102:K108" si="54">J103-1</f>
        <v>-1415</v>
      </c>
      <c r="K102" s="16">
        <f t="shared" si="54"/>
        <v>-1414</v>
      </c>
      <c r="L102" s="20">
        <f t="shared" si="44"/>
        <v>-159</v>
      </c>
      <c r="M102" s="3">
        <f t="shared" si="51"/>
        <v>4</v>
      </c>
      <c r="N102" s="245">
        <f t="shared" si="51"/>
        <v>1</v>
      </c>
      <c r="BO102">
        <f t="shared" si="33"/>
        <v>-667</v>
      </c>
    </row>
    <row r="103" spans="1:67" ht="13.5" thickBot="1">
      <c r="A103" s="390">
        <f t="shared" si="41"/>
        <v>23</v>
      </c>
      <c r="B103" s="391" t="str">
        <f>VLOOKUP(A103,Sheet3!$A$2:$E$61,4,FALSE)</f>
        <v>bǐngxū (丙戌)</v>
      </c>
      <c r="C103" s="391" t="str">
        <f>VLOOKUP(A103,Sheet3!$A$2:$E$61,5,FALSE)</f>
        <v>Fire Dog</v>
      </c>
      <c r="D103" s="399">
        <f t="shared" si="42"/>
        <v>1186</v>
      </c>
      <c r="E103" s="399">
        <f t="shared" si="43"/>
        <v>1125</v>
      </c>
      <c r="F103" s="12">
        <f t="shared" si="52"/>
        <v>202.85714285714286</v>
      </c>
      <c r="G103" s="410"/>
      <c r="H103" s="187">
        <f t="shared" si="53"/>
        <v>1415</v>
      </c>
      <c r="I103" s="1">
        <f t="shared" si="53"/>
        <v>1414</v>
      </c>
      <c r="J103" s="187">
        <f t="shared" si="54"/>
        <v>-1414</v>
      </c>
      <c r="K103" s="1">
        <f t="shared" si="54"/>
        <v>-1413</v>
      </c>
      <c r="L103">
        <f t="shared" si="44"/>
        <v>-158</v>
      </c>
      <c r="M103" s="3">
        <f t="shared" si="51"/>
        <v>1</v>
      </c>
      <c r="N103" s="245">
        <f t="shared" si="51"/>
        <v>2</v>
      </c>
      <c r="BO103">
        <f t="shared" si="33"/>
        <v>-666</v>
      </c>
    </row>
    <row r="104" spans="1:67" ht="13.5" thickBot="1">
      <c r="A104" s="390">
        <f t="shared" si="41"/>
        <v>24</v>
      </c>
      <c r="B104" s="391" t="str">
        <f>VLOOKUP(A104,Sheet3!$A$2:$E$61,4,FALSE)</f>
        <v>dīnghài (丁亥)</v>
      </c>
      <c r="C104" s="391" t="str">
        <f>VLOOKUP(A104,Sheet3!$A$2:$E$61,5,FALSE)</f>
        <v>Fire Pig</v>
      </c>
      <c r="D104" s="399">
        <f t="shared" si="42"/>
        <v>1187</v>
      </c>
      <c r="E104" s="399">
        <f t="shared" si="43"/>
        <v>1126</v>
      </c>
      <c r="F104" s="12">
        <f t="shared" si="52"/>
        <v>202.71428571428572</v>
      </c>
      <c r="G104" s="410"/>
      <c r="H104" s="187">
        <f t="shared" si="53"/>
        <v>1414</v>
      </c>
      <c r="I104" s="1">
        <f t="shared" si="53"/>
        <v>1413</v>
      </c>
      <c r="J104" s="187">
        <f t="shared" si="54"/>
        <v>-1413</v>
      </c>
      <c r="K104" s="1">
        <f t="shared" si="54"/>
        <v>-1412</v>
      </c>
      <c r="L104">
        <f t="shared" si="44"/>
        <v>-158</v>
      </c>
      <c r="M104" s="3">
        <f t="shared" si="51"/>
        <v>2</v>
      </c>
      <c r="N104" s="245">
        <f t="shared" si="51"/>
        <v>3</v>
      </c>
      <c r="BO104">
        <f t="shared" si="33"/>
        <v>-665</v>
      </c>
    </row>
    <row r="105" spans="1:67" ht="13.5" thickBot="1">
      <c r="A105" s="390">
        <f t="shared" si="41"/>
        <v>25</v>
      </c>
      <c r="B105" s="391" t="str">
        <f>VLOOKUP(A105,Sheet3!$A$2:$E$61,4,FALSE)</f>
        <v>wùzǐ (戊子)</v>
      </c>
      <c r="C105" s="391" t="str">
        <f>VLOOKUP(A105,Sheet3!$A$2:$E$61,5,FALSE)</f>
        <v>Earth Rat</v>
      </c>
      <c r="D105" s="399">
        <f t="shared" si="42"/>
        <v>1188</v>
      </c>
      <c r="E105" s="399">
        <f t="shared" si="43"/>
        <v>1127</v>
      </c>
      <c r="F105" s="12">
        <f t="shared" si="52"/>
        <v>202.57142857142858</v>
      </c>
      <c r="G105" s="410"/>
      <c r="H105" s="187">
        <f t="shared" si="53"/>
        <v>1413</v>
      </c>
      <c r="I105" s="1">
        <f t="shared" si="53"/>
        <v>1412</v>
      </c>
      <c r="J105" s="187">
        <f t="shared" si="54"/>
        <v>-1412</v>
      </c>
      <c r="K105" s="1">
        <f t="shared" si="54"/>
        <v>-1411</v>
      </c>
      <c r="L105">
        <f t="shared" si="44"/>
        <v>-158</v>
      </c>
      <c r="M105" s="3">
        <f t="shared" si="51"/>
        <v>3</v>
      </c>
      <c r="N105" s="245">
        <f t="shared" si="51"/>
        <v>4</v>
      </c>
      <c r="BO105">
        <f t="shared" si="33"/>
        <v>-664</v>
      </c>
    </row>
    <row r="106" spans="1:67" ht="13.5" thickBot="1">
      <c r="A106" s="390">
        <f t="shared" si="41"/>
        <v>26</v>
      </c>
      <c r="B106" s="391" t="str">
        <f>VLOOKUP(A106,Sheet3!$A$2:$E$61,4,FALSE)</f>
        <v>jǐchǒu (己丑)</v>
      </c>
      <c r="C106" s="391" t="str">
        <f>VLOOKUP(A106,Sheet3!$A$2:$E$61,5,FALSE)</f>
        <v>Earth Ox</v>
      </c>
      <c r="D106" s="399">
        <f t="shared" si="42"/>
        <v>1189</v>
      </c>
      <c r="E106" s="399">
        <f t="shared" si="43"/>
        <v>1128</v>
      </c>
      <c r="F106" s="12">
        <f t="shared" si="52"/>
        <v>202.42857142857142</v>
      </c>
      <c r="G106" s="410"/>
      <c r="H106" s="187">
        <f t="shared" si="53"/>
        <v>1412</v>
      </c>
      <c r="I106" s="1">
        <f t="shared" si="53"/>
        <v>1411</v>
      </c>
      <c r="J106" s="187">
        <f t="shared" si="54"/>
        <v>-1411</v>
      </c>
      <c r="K106" s="1">
        <f t="shared" si="54"/>
        <v>-1410</v>
      </c>
      <c r="L106">
        <f t="shared" si="44"/>
        <v>-158</v>
      </c>
      <c r="M106" s="3">
        <f t="shared" si="51"/>
        <v>4</v>
      </c>
      <c r="N106" s="245">
        <f t="shared" si="51"/>
        <v>1</v>
      </c>
      <c r="BO106">
        <f t="shared" si="33"/>
        <v>-663</v>
      </c>
    </row>
    <row r="107" spans="1:67" ht="15.75" customHeight="1" thickBot="1">
      <c r="A107" s="390">
        <f t="shared" si="41"/>
        <v>27</v>
      </c>
      <c r="B107" s="391" t="str">
        <f>VLOOKUP(A107,Sheet3!$A$2:$E$61,4,FALSE)</f>
        <v>gēngyín (庚寅)</v>
      </c>
      <c r="C107" s="391" t="str">
        <f>VLOOKUP(A107,Sheet3!$A$2:$E$61,5,FALSE)</f>
        <v>Metal Tiger</v>
      </c>
      <c r="D107" s="399">
        <f t="shared" si="42"/>
        <v>1190</v>
      </c>
      <c r="E107" s="399">
        <f t="shared" si="43"/>
        <v>1129</v>
      </c>
      <c r="F107" s="12">
        <f t="shared" si="52"/>
        <v>202.28571428571428</v>
      </c>
      <c r="G107" s="410"/>
      <c r="H107" s="187">
        <f t="shared" si="53"/>
        <v>1411</v>
      </c>
      <c r="I107" s="1">
        <f t="shared" si="53"/>
        <v>1410</v>
      </c>
      <c r="J107" s="187">
        <f t="shared" si="54"/>
        <v>-1410</v>
      </c>
      <c r="K107" s="1">
        <f t="shared" si="54"/>
        <v>-1409</v>
      </c>
      <c r="L107">
        <f t="shared" si="44"/>
        <v>-157</v>
      </c>
      <c r="M107" s="3">
        <f t="shared" si="51"/>
        <v>1</v>
      </c>
      <c r="N107" s="245">
        <f t="shared" si="51"/>
        <v>2</v>
      </c>
      <c r="BO107">
        <f t="shared" si="33"/>
        <v>-662</v>
      </c>
    </row>
    <row r="108" spans="1:67" ht="13.5" thickBot="1">
      <c r="A108" s="390">
        <f t="shared" si="41"/>
        <v>28</v>
      </c>
      <c r="B108" s="391" t="str">
        <f>VLOOKUP(A108,Sheet3!$A$2:$E$61,4,FALSE)</f>
        <v>xīnmǎo (辛卯)</v>
      </c>
      <c r="C108" s="391" t="str">
        <f>VLOOKUP(A108,Sheet3!$A$2:$E$61,5,FALSE)</f>
        <v>Metal Hare</v>
      </c>
      <c r="D108" s="399">
        <f t="shared" si="42"/>
        <v>1191</v>
      </c>
      <c r="E108" s="399">
        <f t="shared" si="43"/>
        <v>1130</v>
      </c>
      <c r="F108" s="12">
        <f t="shared" si="52"/>
        <v>202.14285714285714</v>
      </c>
      <c r="G108" s="410"/>
      <c r="H108" s="187">
        <f t="shared" si="53"/>
        <v>1410</v>
      </c>
      <c r="I108" s="1">
        <f t="shared" si="53"/>
        <v>1409</v>
      </c>
      <c r="J108" s="187">
        <f t="shared" si="54"/>
        <v>-1409</v>
      </c>
      <c r="K108" s="1">
        <f t="shared" si="54"/>
        <v>-1408</v>
      </c>
      <c r="L108">
        <f t="shared" si="44"/>
        <v>-157</v>
      </c>
      <c r="M108" s="3">
        <f t="shared" si="51"/>
        <v>2</v>
      </c>
      <c r="N108" s="245">
        <f t="shared" si="51"/>
        <v>3</v>
      </c>
      <c r="BO108">
        <f t="shared" si="33"/>
        <v>-661</v>
      </c>
    </row>
    <row r="109" spans="1:67" ht="13.5" thickBot="1">
      <c r="A109" s="390">
        <f t="shared" si="41"/>
        <v>29</v>
      </c>
      <c r="B109" s="391" t="str">
        <f>VLOOKUP(A109,Sheet3!$A$2:$E$61,4,FALSE)</f>
        <v>rénchén (壬辰)</v>
      </c>
      <c r="C109" s="391" t="str">
        <f>VLOOKUP(A109,Sheet3!$A$2:$E$61,5,FALSE)</f>
        <v>Water Dragon</v>
      </c>
      <c r="D109" s="399">
        <f t="shared" si="42"/>
        <v>1192</v>
      </c>
      <c r="E109" s="399">
        <f t="shared" si="43"/>
        <v>1131</v>
      </c>
      <c r="F109" s="14">
        <f t="shared" ref="F109:F115" si="55">(5+H109)/7</f>
        <v>202</v>
      </c>
      <c r="G109" s="409"/>
      <c r="H109" s="270">
        <f t="shared" ref="H109:I115" si="56">H110+1</f>
        <v>1409</v>
      </c>
      <c r="I109" s="16">
        <f t="shared" si="56"/>
        <v>1408</v>
      </c>
      <c r="J109" s="270">
        <f t="shared" ref="J109:K115" si="57">J110-1</f>
        <v>-1408</v>
      </c>
      <c r="K109" s="16">
        <f t="shared" si="57"/>
        <v>-1407</v>
      </c>
      <c r="L109" s="20">
        <f t="shared" si="44"/>
        <v>-157</v>
      </c>
      <c r="M109" s="3">
        <f t="shared" si="51"/>
        <v>3</v>
      </c>
      <c r="N109" s="245">
        <f t="shared" si="51"/>
        <v>4</v>
      </c>
      <c r="BO109">
        <f t="shared" si="33"/>
        <v>-660</v>
      </c>
    </row>
    <row r="110" spans="1:67" ht="13.5" thickBot="1">
      <c r="A110" s="390">
        <f t="shared" si="41"/>
        <v>30</v>
      </c>
      <c r="B110" s="391" t="str">
        <f>VLOOKUP(A110,Sheet3!$A$2:$E$61,4,FALSE)</f>
        <v>guǐsì (癸巳)</v>
      </c>
      <c r="C110" s="391" t="str">
        <f>VLOOKUP(A110,Sheet3!$A$2:$E$61,5,FALSE)</f>
        <v>Water Snake</v>
      </c>
      <c r="D110" s="399">
        <f t="shared" si="42"/>
        <v>1193</v>
      </c>
      <c r="E110" s="399">
        <f t="shared" si="43"/>
        <v>1132</v>
      </c>
      <c r="F110" s="12">
        <f t="shared" si="55"/>
        <v>201.85714285714286</v>
      </c>
      <c r="G110" s="410"/>
      <c r="H110" s="187">
        <f t="shared" si="56"/>
        <v>1408</v>
      </c>
      <c r="I110" s="1">
        <f t="shared" si="56"/>
        <v>1407</v>
      </c>
      <c r="J110" s="187">
        <f t="shared" si="57"/>
        <v>-1407</v>
      </c>
      <c r="K110" s="1">
        <f t="shared" si="57"/>
        <v>-1406</v>
      </c>
      <c r="L110">
        <f t="shared" si="44"/>
        <v>-157</v>
      </c>
      <c r="M110" s="3">
        <f t="shared" si="51"/>
        <v>4</v>
      </c>
      <c r="N110" s="245">
        <f t="shared" si="51"/>
        <v>1</v>
      </c>
      <c r="BO110">
        <f t="shared" si="33"/>
        <v>-659</v>
      </c>
    </row>
    <row r="111" spans="1:67" ht="13.5" thickBot="1">
      <c r="A111" s="390">
        <f t="shared" si="41"/>
        <v>31</v>
      </c>
      <c r="B111" s="391" t="str">
        <f>VLOOKUP(A111,Sheet3!$A$2:$E$61,4,FALSE)</f>
        <v>jiǎwǔ (甲午)</v>
      </c>
      <c r="C111" s="391" t="str">
        <f>VLOOKUP(A111,Sheet3!$A$2:$E$61,5,FALSE)</f>
        <v>Wood Horse</v>
      </c>
      <c r="D111" s="399">
        <f t="shared" si="42"/>
        <v>1194</v>
      </c>
      <c r="E111" s="399">
        <f t="shared" si="43"/>
        <v>1133</v>
      </c>
      <c r="F111" s="12">
        <f t="shared" si="55"/>
        <v>201.71428571428572</v>
      </c>
      <c r="G111" s="410"/>
      <c r="H111" s="187">
        <f t="shared" si="56"/>
        <v>1407</v>
      </c>
      <c r="I111" s="1">
        <f t="shared" si="56"/>
        <v>1406</v>
      </c>
      <c r="J111" s="187">
        <f t="shared" si="57"/>
        <v>-1406</v>
      </c>
      <c r="K111" s="1">
        <f t="shared" si="57"/>
        <v>-1405</v>
      </c>
      <c r="L111">
        <f t="shared" si="44"/>
        <v>-156</v>
      </c>
      <c r="M111" s="3">
        <f t="shared" si="51"/>
        <v>1</v>
      </c>
      <c r="N111" s="245">
        <f t="shared" si="51"/>
        <v>2</v>
      </c>
      <c r="BO111">
        <f t="shared" si="33"/>
        <v>-658</v>
      </c>
    </row>
    <row r="112" spans="1:67" ht="13.5" thickBot="1">
      <c r="A112" s="390">
        <f t="shared" si="41"/>
        <v>32</v>
      </c>
      <c r="B112" s="391" t="str">
        <f>VLOOKUP(A112,Sheet3!$A$2:$E$61,4,FALSE)</f>
        <v>yǐwèi (乙未)</v>
      </c>
      <c r="C112" s="391" t="str">
        <f>VLOOKUP(A112,Sheet3!$A$2:$E$61,5,FALSE)</f>
        <v>Wood Sheep</v>
      </c>
      <c r="D112" s="399">
        <f t="shared" si="42"/>
        <v>1195</v>
      </c>
      <c r="E112" s="399">
        <f t="shared" si="43"/>
        <v>1134</v>
      </c>
      <c r="F112" s="12">
        <f t="shared" si="55"/>
        <v>201.57142857142858</v>
      </c>
      <c r="G112" s="410"/>
      <c r="H112" s="187">
        <f t="shared" si="56"/>
        <v>1406</v>
      </c>
      <c r="I112" s="1">
        <f t="shared" si="56"/>
        <v>1405</v>
      </c>
      <c r="J112" s="187">
        <f t="shared" si="57"/>
        <v>-1405</v>
      </c>
      <c r="K112" s="1">
        <f t="shared" si="57"/>
        <v>-1404</v>
      </c>
      <c r="L112">
        <f t="shared" si="44"/>
        <v>-156</v>
      </c>
      <c r="M112" s="3">
        <f t="shared" si="51"/>
        <v>2</v>
      </c>
      <c r="N112" s="245">
        <f t="shared" si="51"/>
        <v>3</v>
      </c>
      <c r="BO112">
        <f t="shared" si="33"/>
        <v>-657</v>
      </c>
    </row>
    <row r="113" spans="1:67" ht="13.5" thickBot="1">
      <c r="A113" s="390">
        <f t="shared" si="41"/>
        <v>33</v>
      </c>
      <c r="B113" s="391" t="str">
        <f>VLOOKUP(A113,Sheet3!$A$2:$E$61,4,FALSE)</f>
        <v>bǐngshēn (丙申)</v>
      </c>
      <c r="C113" s="391" t="str">
        <f>VLOOKUP(A113,Sheet3!$A$2:$E$61,5,FALSE)</f>
        <v>Fire Monkey</v>
      </c>
      <c r="D113" s="399">
        <f t="shared" si="42"/>
        <v>1196</v>
      </c>
      <c r="E113" s="399">
        <f t="shared" si="43"/>
        <v>1135</v>
      </c>
      <c r="F113" s="12">
        <f t="shared" si="55"/>
        <v>201.42857142857142</v>
      </c>
      <c r="G113" s="410"/>
      <c r="H113" s="187">
        <f t="shared" si="56"/>
        <v>1405</v>
      </c>
      <c r="I113" s="1">
        <f t="shared" si="56"/>
        <v>1404</v>
      </c>
      <c r="J113" s="187">
        <f t="shared" si="57"/>
        <v>-1404</v>
      </c>
      <c r="K113" s="1">
        <f t="shared" si="57"/>
        <v>-1403</v>
      </c>
      <c r="L113">
        <f t="shared" si="44"/>
        <v>-156</v>
      </c>
      <c r="M113" s="3">
        <f t="shared" si="51"/>
        <v>3</v>
      </c>
      <c r="N113" s="245">
        <f t="shared" si="51"/>
        <v>4</v>
      </c>
      <c r="BO113">
        <f t="shared" si="33"/>
        <v>-656</v>
      </c>
    </row>
    <row r="114" spans="1:67" ht="13.5" thickBot="1">
      <c r="A114" s="390">
        <f t="shared" si="41"/>
        <v>34</v>
      </c>
      <c r="B114" s="391" t="str">
        <f>VLOOKUP(A114,Sheet3!$A$2:$E$61,4,FALSE)</f>
        <v>dīngyǒu (丁酉)</v>
      </c>
      <c r="C114" s="391" t="str">
        <f>VLOOKUP(A114,Sheet3!$A$2:$E$61,5,FALSE)</f>
        <v>Fire Rooster</v>
      </c>
      <c r="D114" s="399">
        <f t="shared" si="42"/>
        <v>1197</v>
      </c>
      <c r="E114" s="399">
        <f t="shared" si="43"/>
        <v>1136</v>
      </c>
      <c r="F114" s="12">
        <f t="shared" si="55"/>
        <v>201.28571428571428</v>
      </c>
      <c r="G114" s="410"/>
      <c r="H114" s="187">
        <f t="shared" si="56"/>
        <v>1404</v>
      </c>
      <c r="I114" s="1">
        <f t="shared" si="56"/>
        <v>1403</v>
      </c>
      <c r="J114" s="187">
        <f t="shared" si="57"/>
        <v>-1403</v>
      </c>
      <c r="K114" s="1">
        <f t="shared" si="57"/>
        <v>-1402</v>
      </c>
      <c r="L114">
        <f t="shared" si="44"/>
        <v>-156</v>
      </c>
      <c r="M114" s="3">
        <f t="shared" si="51"/>
        <v>4</v>
      </c>
      <c r="N114" s="245">
        <f t="shared" si="51"/>
        <v>1</v>
      </c>
      <c r="BO114">
        <f t="shared" si="33"/>
        <v>-655</v>
      </c>
    </row>
    <row r="115" spans="1:67" ht="13.5" thickBot="1">
      <c r="A115" s="390">
        <f t="shared" si="41"/>
        <v>35</v>
      </c>
      <c r="B115" s="391" t="str">
        <f>VLOOKUP(A115,Sheet3!$A$2:$E$61,4,FALSE)</f>
        <v>wùxū (戊戌)</v>
      </c>
      <c r="C115" s="391" t="str">
        <f>VLOOKUP(A115,Sheet3!$A$2:$E$61,5,FALSE)</f>
        <v>Earth Dog</v>
      </c>
      <c r="D115" s="399">
        <f t="shared" si="42"/>
        <v>1198</v>
      </c>
      <c r="E115" s="399">
        <f t="shared" si="43"/>
        <v>1137</v>
      </c>
      <c r="F115" s="12">
        <f t="shared" si="55"/>
        <v>201.14285714285714</v>
      </c>
      <c r="G115" s="410"/>
      <c r="H115" s="187">
        <f t="shared" si="56"/>
        <v>1403</v>
      </c>
      <c r="I115" s="1">
        <f t="shared" si="56"/>
        <v>1402</v>
      </c>
      <c r="J115" s="187">
        <f t="shared" si="57"/>
        <v>-1402</v>
      </c>
      <c r="K115" s="1">
        <f t="shared" si="57"/>
        <v>-1401</v>
      </c>
      <c r="L115">
        <f t="shared" si="44"/>
        <v>-155</v>
      </c>
      <c r="M115" s="3">
        <f t="shared" si="51"/>
        <v>1</v>
      </c>
      <c r="N115" s="245">
        <f t="shared" si="51"/>
        <v>2</v>
      </c>
      <c r="BO115">
        <f t="shared" si="33"/>
        <v>-654</v>
      </c>
    </row>
    <row r="116" spans="1:67" ht="13.5" thickBot="1">
      <c r="A116" s="390">
        <f t="shared" si="41"/>
        <v>36</v>
      </c>
      <c r="B116" s="391" t="str">
        <f>VLOOKUP(A116,Sheet3!$A$2:$E$61,4,FALSE)</f>
        <v>jǐhài (己亥)</v>
      </c>
      <c r="C116" s="391" t="str">
        <f>VLOOKUP(A116,Sheet3!$A$2:$E$61,5,FALSE)</f>
        <v>Earth Pig</v>
      </c>
      <c r="D116" s="399">
        <f t="shared" si="42"/>
        <v>1199</v>
      </c>
      <c r="E116" s="399">
        <f t="shared" si="43"/>
        <v>1138</v>
      </c>
      <c r="F116" s="14">
        <f t="shared" ref="F116:F122" si="58">(5+H116)/7</f>
        <v>201</v>
      </c>
      <c r="G116" s="409"/>
      <c r="H116" s="270">
        <f t="shared" ref="H116:I122" si="59">H117+1</f>
        <v>1402</v>
      </c>
      <c r="I116" s="16">
        <f t="shared" si="59"/>
        <v>1401</v>
      </c>
      <c r="J116" s="270">
        <f t="shared" ref="J116:K122" si="60">J117-1</f>
        <v>-1401</v>
      </c>
      <c r="K116" s="16">
        <f t="shared" si="60"/>
        <v>-1400</v>
      </c>
      <c r="L116" s="20">
        <f t="shared" si="44"/>
        <v>-155</v>
      </c>
      <c r="M116" s="3">
        <f t="shared" si="51"/>
        <v>2</v>
      </c>
      <c r="N116" s="245">
        <f t="shared" si="51"/>
        <v>3</v>
      </c>
      <c r="BO116">
        <f t="shared" si="33"/>
        <v>-653</v>
      </c>
    </row>
    <row r="117" spans="1:67" ht="13.5" thickBot="1">
      <c r="A117" s="390">
        <f t="shared" si="41"/>
        <v>37</v>
      </c>
      <c r="B117" s="391" t="str">
        <f>VLOOKUP(A117,Sheet3!$A$2:$E$61,4,FALSE)</f>
        <v>gēngzǐ (庚子)</v>
      </c>
      <c r="C117" s="391" t="str">
        <f>VLOOKUP(A117,Sheet3!$A$2:$E$61,5,FALSE)</f>
        <v>Metal Rat</v>
      </c>
      <c r="D117" s="399">
        <f t="shared" si="42"/>
        <v>1200</v>
      </c>
      <c r="E117" s="399">
        <f t="shared" si="43"/>
        <v>1139</v>
      </c>
      <c r="F117" s="12">
        <f t="shared" si="58"/>
        <v>200.85714285714286</v>
      </c>
      <c r="G117" s="410"/>
      <c r="H117" s="187">
        <f t="shared" si="59"/>
        <v>1401</v>
      </c>
      <c r="I117" s="1">
        <f t="shared" si="59"/>
        <v>1400</v>
      </c>
      <c r="J117" s="187">
        <f t="shared" si="60"/>
        <v>-1400</v>
      </c>
      <c r="K117" s="1">
        <f t="shared" si="60"/>
        <v>-1399</v>
      </c>
      <c r="L117">
        <f t="shared" si="44"/>
        <v>-155</v>
      </c>
      <c r="M117" s="3">
        <f t="shared" si="51"/>
        <v>3</v>
      </c>
      <c r="N117" s="245">
        <f t="shared" si="51"/>
        <v>4</v>
      </c>
      <c r="BO117">
        <f t="shared" si="33"/>
        <v>-652</v>
      </c>
    </row>
    <row r="118" spans="1:67" ht="13.5" thickBot="1">
      <c r="A118" s="390">
        <f t="shared" si="41"/>
        <v>38</v>
      </c>
      <c r="B118" s="391" t="str">
        <f>VLOOKUP(A118,Sheet3!$A$2:$E$61,4,FALSE)</f>
        <v>xīnchǒu (辛丑)</v>
      </c>
      <c r="C118" s="391" t="str">
        <f>VLOOKUP(A118,Sheet3!$A$2:$E$61,5,FALSE)</f>
        <v>Metal Ox</v>
      </c>
      <c r="D118" s="399">
        <f t="shared" si="42"/>
        <v>1201</v>
      </c>
      <c r="E118" s="399">
        <f t="shared" si="43"/>
        <v>1140</v>
      </c>
      <c r="F118" s="12">
        <f t="shared" si="58"/>
        <v>200.71428571428572</v>
      </c>
      <c r="G118" s="410"/>
      <c r="H118" s="187">
        <f t="shared" si="59"/>
        <v>1400</v>
      </c>
      <c r="I118" s="1">
        <f t="shared" si="59"/>
        <v>1399</v>
      </c>
      <c r="J118" s="187">
        <f t="shared" si="60"/>
        <v>-1399</v>
      </c>
      <c r="K118" s="1">
        <f t="shared" si="60"/>
        <v>-1398</v>
      </c>
      <c r="L118">
        <f t="shared" si="44"/>
        <v>-155</v>
      </c>
      <c r="M118" s="3">
        <f t="shared" ref="M118:N137" si="61">M122</f>
        <v>4</v>
      </c>
      <c r="N118" s="245">
        <f t="shared" si="61"/>
        <v>1</v>
      </c>
      <c r="BO118">
        <f t="shared" si="33"/>
        <v>-651</v>
      </c>
    </row>
    <row r="119" spans="1:67" ht="13.5" thickBot="1">
      <c r="A119" s="390">
        <f t="shared" si="41"/>
        <v>39</v>
      </c>
      <c r="B119" s="391" t="str">
        <f>VLOOKUP(A119,Sheet3!$A$2:$E$61,4,FALSE)</f>
        <v>rényín (壬寅)</v>
      </c>
      <c r="C119" s="391" t="str">
        <f>VLOOKUP(A119,Sheet3!$A$2:$E$61,5,FALSE)</f>
        <v>Water Tiger</v>
      </c>
      <c r="D119" s="399">
        <f t="shared" si="42"/>
        <v>1202</v>
      </c>
      <c r="E119" s="399">
        <f t="shared" si="43"/>
        <v>1141</v>
      </c>
      <c r="F119" s="12">
        <f t="shared" si="58"/>
        <v>200.57142857142858</v>
      </c>
      <c r="G119" s="410"/>
      <c r="H119" s="187">
        <f t="shared" si="59"/>
        <v>1399</v>
      </c>
      <c r="I119" s="1">
        <f t="shared" si="59"/>
        <v>1398</v>
      </c>
      <c r="J119" s="187">
        <f t="shared" si="60"/>
        <v>-1398</v>
      </c>
      <c r="K119" s="1">
        <f t="shared" si="60"/>
        <v>-1397</v>
      </c>
      <c r="L119">
        <f t="shared" si="44"/>
        <v>-154</v>
      </c>
      <c r="M119" s="3">
        <f t="shared" si="61"/>
        <v>1</v>
      </c>
      <c r="N119" s="245">
        <f t="shared" si="61"/>
        <v>2</v>
      </c>
      <c r="BO119">
        <f t="shared" si="33"/>
        <v>-650</v>
      </c>
    </row>
    <row r="120" spans="1:67" ht="13.5" thickBot="1">
      <c r="A120" s="390">
        <f t="shared" si="41"/>
        <v>40</v>
      </c>
      <c r="B120" s="391" t="str">
        <f>VLOOKUP(A120,Sheet3!$A$2:$E$61,4,FALSE)</f>
        <v>guǐmǎo (癸卯)</v>
      </c>
      <c r="C120" s="391" t="str">
        <f>VLOOKUP(A120,Sheet3!$A$2:$E$61,5,FALSE)</f>
        <v>Water Hare</v>
      </c>
      <c r="D120" s="399">
        <f t="shared" si="42"/>
        <v>1203</v>
      </c>
      <c r="E120" s="399">
        <f t="shared" si="43"/>
        <v>1142</v>
      </c>
      <c r="F120" s="12">
        <f t="shared" si="58"/>
        <v>200.42857142857142</v>
      </c>
      <c r="G120" s="410"/>
      <c r="H120" s="187">
        <f t="shared" si="59"/>
        <v>1398</v>
      </c>
      <c r="I120" s="1">
        <f t="shared" si="59"/>
        <v>1397</v>
      </c>
      <c r="J120" s="187">
        <f t="shared" si="60"/>
        <v>-1397</v>
      </c>
      <c r="K120" s="1">
        <f t="shared" si="60"/>
        <v>-1396</v>
      </c>
      <c r="L120">
        <f t="shared" si="44"/>
        <v>-154</v>
      </c>
      <c r="M120" s="3">
        <f t="shared" si="61"/>
        <v>2</v>
      </c>
      <c r="N120" s="245">
        <f t="shared" si="61"/>
        <v>3</v>
      </c>
      <c r="BO120">
        <f t="shared" si="33"/>
        <v>-649</v>
      </c>
    </row>
    <row r="121" spans="1:67" ht="12.75" customHeight="1" thickBot="1">
      <c r="A121" s="390">
        <f t="shared" si="41"/>
        <v>41</v>
      </c>
      <c r="B121" s="391" t="str">
        <f>VLOOKUP(A121,Sheet3!$A$2:$E$61,4,FALSE)</f>
        <v>jiǎchén (甲辰)</v>
      </c>
      <c r="C121" s="391" t="str">
        <f>VLOOKUP(A121,Sheet3!$A$2:$E$61,5,FALSE)</f>
        <v>Wood Dragon</v>
      </c>
      <c r="D121" s="399">
        <f t="shared" si="42"/>
        <v>1204</v>
      </c>
      <c r="E121" s="399">
        <f t="shared" si="43"/>
        <v>1143</v>
      </c>
      <c r="F121" s="12">
        <f t="shared" si="58"/>
        <v>200.28571428571428</v>
      </c>
      <c r="G121" s="410"/>
      <c r="H121" s="187">
        <f t="shared" si="59"/>
        <v>1397</v>
      </c>
      <c r="I121" s="1">
        <f t="shared" si="59"/>
        <v>1396</v>
      </c>
      <c r="J121" s="187">
        <f t="shared" si="60"/>
        <v>-1396</v>
      </c>
      <c r="K121" s="1">
        <f t="shared" si="60"/>
        <v>-1395</v>
      </c>
      <c r="L121">
        <f t="shared" si="44"/>
        <v>-154</v>
      </c>
      <c r="M121" s="3">
        <f t="shared" si="61"/>
        <v>3</v>
      </c>
      <c r="N121" s="245">
        <f t="shared" si="61"/>
        <v>4</v>
      </c>
      <c r="BO121">
        <f t="shared" si="33"/>
        <v>-648</v>
      </c>
    </row>
    <row r="122" spans="1:67" ht="13.5" thickBot="1">
      <c r="A122" s="390">
        <f t="shared" si="41"/>
        <v>42</v>
      </c>
      <c r="B122" s="391" t="str">
        <f>VLOOKUP(A122,Sheet3!$A$2:$E$61,4,FALSE)</f>
        <v>yǐsì (乙巳)</v>
      </c>
      <c r="C122" s="391" t="str">
        <f>VLOOKUP(A122,Sheet3!$A$2:$E$61,5,FALSE)</f>
        <v>Wood Snake</v>
      </c>
      <c r="D122" s="399">
        <f t="shared" si="42"/>
        <v>1205</v>
      </c>
      <c r="E122" s="399">
        <f t="shared" si="43"/>
        <v>1144</v>
      </c>
      <c r="F122" s="12">
        <f t="shared" si="58"/>
        <v>200.14285714285714</v>
      </c>
      <c r="G122" s="410"/>
      <c r="H122" s="187">
        <f t="shared" si="59"/>
        <v>1396</v>
      </c>
      <c r="I122" s="1">
        <f t="shared" si="59"/>
        <v>1395</v>
      </c>
      <c r="J122" s="187">
        <f t="shared" si="60"/>
        <v>-1395</v>
      </c>
      <c r="K122" s="1">
        <f t="shared" si="60"/>
        <v>-1394</v>
      </c>
      <c r="L122">
        <f t="shared" si="44"/>
        <v>-154</v>
      </c>
      <c r="M122" s="3">
        <f t="shared" si="61"/>
        <v>4</v>
      </c>
      <c r="N122" s="245">
        <f t="shared" si="61"/>
        <v>1</v>
      </c>
      <c r="BO122">
        <f t="shared" si="33"/>
        <v>-647</v>
      </c>
    </row>
    <row r="123" spans="1:67" ht="12.75" customHeight="1" thickBot="1">
      <c r="A123" s="390">
        <f t="shared" si="41"/>
        <v>43</v>
      </c>
      <c r="B123" s="391" t="str">
        <f>VLOOKUP(A123,Sheet3!$A$2:$E$61,4,FALSE)</f>
        <v>bǐngwǔ (丙午)</v>
      </c>
      <c r="C123" s="391" t="str">
        <f>VLOOKUP(A123,Sheet3!$A$2:$E$61,5,FALSE)</f>
        <v>Fire Horse</v>
      </c>
      <c r="D123" s="399">
        <f t="shared" si="42"/>
        <v>1206</v>
      </c>
      <c r="E123" s="399">
        <f t="shared" si="43"/>
        <v>1145</v>
      </c>
      <c r="F123" s="14">
        <f t="shared" ref="F123:F129" si="62">(5+H123)/7</f>
        <v>200</v>
      </c>
      <c r="G123" s="409"/>
      <c r="H123" s="270">
        <f t="shared" ref="H123:I129" si="63">H124+1</f>
        <v>1395</v>
      </c>
      <c r="I123" s="16">
        <f t="shared" si="63"/>
        <v>1394</v>
      </c>
      <c r="J123" s="270">
        <f t="shared" ref="J123:K129" si="64">J124-1</f>
        <v>-1394</v>
      </c>
      <c r="K123" s="16">
        <f t="shared" si="64"/>
        <v>-1393</v>
      </c>
      <c r="L123" s="20">
        <f t="shared" si="44"/>
        <v>-153</v>
      </c>
      <c r="M123" s="3">
        <f t="shared" si="61"/>
        <v>1</v>
      </c>
      <c r="N123" s="245">
        <f t="shared" si="61"/>
        <v>2</v>
      </c>
      <c r="BO123">
        <f t="shared" si="33"/>
        <v>-646</v>
      </c>
    </row>
    <row r="124" spans="1:67" ht="12.75" customHeight="1" thickBot="1">
      <c r="A124" s="390">
        <f t="shared" si="41"/>
        <v>44</v>
      </c>
      <c r="B124" s="391" t="str">
        <f>VLOOKUP(A124,Sheet3!$A$2:$E$61,4,FALSE)</f>
        <v>dīngwèi (丁未)</v>
      </c>
      <c r="C124" s="391" t="str">
        <f>VLOOKUP(A124,Sheet3!$A$2:$E$61,5,FALSE)</f>
        <v>Fire Sheep</v>
      </c>
      <c r="D124" s="399">
        <f t="shared" si="42"/>
        <v>1207</v>
      </c>
      <c r="E124" s="399">
        <f t="shared" si="43"/>
        <v>1146</v>
      </c>
      <c r="F124" s="12">
        <f t="shared" si="62"/>
        <v>199.85714285714286</v>
      </c>
      <c r="G124" s="410"/>
      <c r="H124" s="187">
        <f t="shared" si="63"/>
        <v>1394</v>
      </c>
      <c r="I124" s="1">
        <f t="shared" si="63"/>
        <v>1393</v>
      </c>
      <c r="J124" s="187">
        <f t="shared" si="64"/>
        <v>-1393</v>
      </c>
      <c r="K124" s="1">
        <f t="shared" si="64"/>
        <v>-1392</v>
      </c>
      <c r="L124">
        <f t="shared" si="44"/>
        <v>-153</v>
      </c>
      <c r="M124" s="3">
        <f t="shared" si="61"/>
        <v>2</v>
      </c>
      <c r="N124" s="245">
        <f t="shared" si="61"/>
        <v>3</v>
      </c>
      <c r="BO124">
        <f t="shared" si="33"/>
        <v>-645</v>
      </c>
    </row>
    <row r="125" spans="1:67" ht="12.75" customHeight="1" thickBot="1">
      <c r="A125" s="390">
        <f t="shared" si="41"/>
        <v>45</v>
      </c>
      <c r="B125" s="391" t="str">
        <f>VLOOKUP(A125,Sheet3!$A$2:$E$61,4,FALSE)</f>
        <v>wùshēn (戊申)</v>
      </c>
      <c r="C125" s="391" t="str">
        <f>VLOOKUP(A125,Sheet3!$A$2:$E$61,5,FALSE)</f>
        <v>Earth Monkey</v>
      </c>
      <c r="D125" s="399">
        <f t="shared" si="42"/>
        <v>1208</v>
      </c>
      <c r="E125" s="399">
        <f t="shared" si="43"/>
        <v>1147</v>
      </c>
      <c r="F125" s="12">
        <f t="shared" si="62"/>
        <v>199.71428571428572</v>
      </c>
      <c r="G125" s="410"/>
      <c r="H125" s="187">
        <f t="shared" si="63"/>
        <v>1393</v>
      </c>
      <c r="I125" s="1">
        <f t="shared" si="63"/>
        <v>1392</v>
      </c>
      <c r="J125" s="187">
        <f t="shared" si="64"/>
        <v>-1392</v>
      </c>
      <c r="K125" s="1">
        <f t="shared" si="64"/>
        <v>-1391</v>
      </c>
      <c r="L125">
        <f t="shared" si="44"/>
        <v>-153</v>
      </c>
      <c r="M125" s="3">
        <f t="shared" si="61"/>
        <v>3</v>
      </c>
      <c r="N125" s="245">
        <f t="shared" si="61"/>
        <v>4</v>
      </c>
      <c r="BO125">
        <f t="shared" si="33"/>
        <v>-644</v>
      </c>
    </row>
    <row r="126" spans="1:67" ht="13.5" thickBot="1">
      <c r="A126" s="390">
        <f t="shared" si="41"/>
        <v>46</v>
      </c>
      <c r="B126" s="391" t="str">
        <f>VLOOKUP(A126,Sheet3!$A$2:$E$61,4,FALSE)</f>
        <v>jǐyǒu (己酉)</v>
      </c>
      <c r="C126" s="391" t="str">
        <f>VLOOKUP(A126,Sheet3!$A$2:$E$61,5,FALSE)</f>
        <v>Earth Rooster</v>
      </c>
      <c r="D126" s="399">
        <f t="shared" si="42"/>
        <v>1209</v>
      </c>
      <c r="E126" s="399">
        <f t="shared" si="43"/>
        <v>1148</v>
      </c>
      <c r="F126" s="12">
        <f t="shared" si="62"/>
        <v>199.57142857142858</v>
      </c>
      <c r="G126" s="410"/>
      <c r="H126" s="187">
        <f t="shared" si="63"/>
        <v>1392</v>
      </c>
      <c r="I126" s="1">
        <f t="shared" si="63"/>
        <v>1391</v>
      </c>
      <c r="J126" s="187">
        <f t="shared" si="64"/>
        <v>-1391</v>
      </c>
      <c r="K126" s="1">
        <f t="shared" si="64"/>
        <v>-1390</v>
      </c>
      <c r="L126">
        <f t="shared" si="44"/>
        <v>-153</v>
      </c>
      <c r="M126" s="3">
        <f t="shared" si="61"/>
        <v>4</v>
      </c>
      <c r="N126" s="245">
        <f t="shared" si="61"/>
        <v>1</v>
      </c>
      <c r="BO126">
        <f t="shared" si="33"/>
        <v>-643</v>
      </c>
    </row>
    <row r="127" spans="1:67" ht="13.5" thickBot="1">
      <c r="A127" s="390">
        <f t="shared" si="41"/>
        <v>47</v>
      </c>
      <c r="B127" s="391" t="str">
        <f>VLOOKUP(A127,Sheet3!$A$2:$E$61,4,FALSE)</f>
        <v>gēngxū (庚戌)</v>
      </c>
      <c r="C127" s="391" t="str">
        <f>VLOOKUP(A127,Sheet3!$A$2:$E$61,5,FALSE)</f>
        <v>Metal Dog</v>
      </c>
      <c r="D127" s="399">
        <f t="shared" si="42"/>
        <v>1210</v>
      </c>
      <c r="E127" s="399">
        <f t="shared" si="43"/>
        <v>1149</v>
      </c>
      <c r="F127" s="12">
        <f t="shared" si="62"/>
        <v>199.42857142857142</v>
      </c>
      <c r="G127" s="410"/>
      <c r="H127" s="187">
        <f t="shared" si="63"/>
        <v>1391</v>
      </c>
      <c r="I127" s="1">
        <f t="shared" si="63"/>
        <v>1390</v>
      </c>
      <c r="J127" s="187">
        <f t="shared" si="64"/>
        <v>-1390</v>
      </c>
      <c r="K127" s="1">
        <f t="shared" si="64"/>
        <v>-1389</v>
      </c>
      <c r="L127">
        <f t="shared" si="44"/>
        <v>-152</v>
      </c>
      <c r="M127" s="3">
        <f t="shared" si="61"/>
        <v>1</v>
      </c>
      <c r="N127" s="245">
        <f t="shared" si="61"/>
        <v>2</v>
      </c>
      <c r="BO127">
        <f t="shared" si="33"/>
        <v>-642</v>
      </c>
    </row>
    <row r="128" spans="1:67" ht="13.5" thickBot="1">
      <c r="A128" s="390">
        <f t="shared" si="41"/>
        <v>48</v>
      </c>
      <c r="B128" s="391" t="str">
        <f>VLOOKUP(A128,Sheet3!$A$2:$E$61,4,FALSE)</f>
        <v>xīnhài (辛亥)</v>
      </c>
      <c r="C128" s="391" t="str">
        <f>VLOOKUP(A128,Sheet3!$A$2:$E$61,5,FALSE)</f>
        <v>Metal Pig</v>
      </c>
      <c r="D128" s="399">
        <f t="shared" si="42"/>
        <v>1211</v>
      </c>
      <c r="E128" s="399">
        <f t="shared" si="43"/>
        <v>1150</v>
      </c>
      <c r="F128" s="12">
        <f t="shared" si="62"/>
        <v>199.28571428571428</v>
      </c>
      <c r="G128" s="410"/>
      <c r="H128" s="187">
        <f t="shared" si="63"/>
        <v>1390</v>
      </c>
      <c r="I128" s="1">
        <f t="shared" si="63"/>
        <v>1389</v>
      </c>
      <c r="J128" s="187">
        <f t="shared" si="64"/>
        <v>-1389</v>
      </c>
      <c r="K128" s="1">
        <f t="shared" si="64"/>
        <v>-1388</v>
      </c>
      <c r="L128">
        <f t="shared" si="44"/>
        <v>-152</v>
      </c>
      <c r="M128" s="3">
        <f t="shared" si="61"/>
        <v>2</v>
      </c>
      <c r="N128" s="245">
        <f t="shared" si="61"/>
        <v>3</v>
      </c>
      <c r="BO128">
        <f t="shared" si="33"/>
        <v>-641</v>
      </c>
    </row>
    <row r="129" spans="1:67" ht="13.5" thickBot="1">
      <c r="A129" s="390">
        <f t="shared" si="41"/>
        <v>49</v>
      </c>
      <c r="B129" s="391" t="str">
        <f>VLOOKUP(A129,Sheet3!$A$2:$E$61,4,FALSE)</f>
        <v>rénzǐ (壬子)</v>
      </c>
      <c r="C129" s="391" t="str">
        <f>VLOOKUP(A129,Sheet3!$A$2:$E$61,5,FALSE)</f>
        <v>Water Rat</v>
      </c>
      <c r="D129" s="399">
        <f t="shared" si="42"/>
        <v>1212</v>
      </c>
      <c r="E129" s="399">
        <f t="shared" si="43"/>
        <v>1151</v>
      </c>
      <c r="F129" s="12">
        <f t="shared" si="62"/>
        <v>199.14285714285714</v>
      </c>
      <c r="G129" s="410"/>
      <c r="H129" s="187">
        <f t="shared" si="63"/>
        <v>1389</v>
      </c>
      <c r="I129" s="1">
        <f t="shared" si="63"/>
        <v>1388</v>
      </c>
      <c r="J129" s="187">
        <f t="shared" si="64"/>
        <v>-1388</v>
      </c>
      <c r="K129" s="1">
        <f t="shared" si="64"/>
        <v>-1387</v>
      </c>
      <c r="L129">
        <f t="shared" si="44"/>
        <v>-152</v>
      </c>
      <c r="M129" s="3">
        <f t="shared" si="61"/>
        <v>3</v>
      </c>
      <c r="N129" s="245">
        <f t="shared" si="61"/>
        <v>4</v>
      </c>
      <c r="BO129">
        <f t="shared" si="33"/>
        <v>-640</v>
      </c>
    </row>
    <row r="130" spans="1:67" ht="13.5" thickBot="1">
      <c r="A130" s="390">
        <f t="shared" si="41"/>
        <v>50</v>
      </c>
      <c r="B130" s="391" t="str">
        <f>VLOOKUP(A130,Sheet3!$A$2:$E$61,4,FALSE)</f>
        <v>guǐchǒu (癸丑)</v>
      </c>
      <c r="C130" s="391" t="str">
        <f>VLOOKUP(A130,Sheet3!$A$2:$E$61,5,FALSE)</f>
        <v>Water Ox</v>
      </c>
      <c r="D130" s="399">
        <f t="shared" si="42"/>
        <v>1213</v>
      </c>
      <c r="E130" s="399">
        <f t="shared" si="43"/>
        <v>1152</v>
      </c>
      <c r="F130" s="14">
        <f t="shared" ref="F130:F136" si="65">(5+H130)/7</f>
        <v>199</v>
      </c>
      <c r="G130" s="409"/>
      <c r="H130" s="270">
        <f t="shared" ref="H130:I136" si="66">H131+1</f>
        <v>1388</v>
      </c>
      <c r="I130" s="16">
        <f t="shared" si="66"/>
        <v>1387</v>
      </c>
      <c r="J130" s="270">
        <f t="shared" ref="J130:K136" si="67">J131-1</f>
        <v>-1387</v>
      </c>
      <c r="K130" s="16">
        <f t="shared" si="67"/>
        <v>-1386</v>
      </c>
      <c r="L130" s="20">
        <f t="shared" si="44"/>
        <v>-152</v>
      </c>
      <c r="M130" s="3">
        <f t="shared" si="61"/>
        <v>4</v>
      </c>
      <c r="N130" s="245">
        <f t="shared" si="61"/>
        <v>1</v>
      </c>
      <c r="BO130">
        <f t="shared" si="33"/>
        <v>-639</v>
      </c>
    </row>
    <row r="131" spans="1:67" ht="13.5" thickBot="1">
      <c r="A131" s="390">
        <f t="shared" si="41"/>
        <v>51</v>
      </c>
      <c r="B131" s="391" t="str">
        <f>VLOOKUP(A131,Sheet3!$A$2:$E$61,4,FALSE)</f>
        <v>jiǎyín (甲寅)</v>
      </c>
      <c r="C131" s="391" t="str">
        <f>VLOOKUP(A131,Sheet3!$A$2:$E$61,5,FALSE)</f>
        <v>Wood Tiger</v>
      </c>
      <c r="D131" s="399">
        <f t="shared" si="42"/>
        <v>1214</v>
      </c>
      <c r="E131" s="399">
        <f t="shared" si="43"/>
        <v>1153</v>
      </c>
      <c r="F131" s="12">
        <f t="shared" si="65"/>
        <v>198.85714285714286</v>
      </c>
      <c r="G131" s="410"/>
      <c r="H131" s="187">
        <f t="shared" si="66"/>
        <v>1387</v>
      </c>
      <c r="I131" s="1">
        <f t="shared" si="66"/>
        <v>1386</v>
      </c>
      <c r="J131" s="187">
        <f t="shared" si="67"/>
        <v>-1386</v>
      </c>
      <c r="K131" s="1">
        <f t="shared" si="67"/>
        <v>-1385</v>
      </c>
      <c r="L131">
        <f t="shared" si="44"/>
        <v>-151</v>
      </c>
      <c r="M131" s="3">
        <f t="shared" si="61"/>
        <v>1</v>
      </c>
      <c r="N131" s="245">
        <f t="shared" si="61"/>
        <v>2</v>
      </c>
      <c r="BO131">
        <f t="shared" si="33"/>
        <v>-638</v>
      </c>
    </row>
    <row r="132" spans="1:67" ht="13.5" customHeight="1" thickBot="1">
      <c r="A132" s="390">
        <f t="shared" si="41"/>
        <v>52</v>
      </c>
      <c r="B132" s="391" t="str">
        <f>VLOOKUP(A132,Sheet3!$A$2:$E$61,4,FALSE)</f>
        <v>yǐmǎo (乙卯)</v>
      </c>
      <c r="C132" s="391" t="str">
        <f>VLOOKUP(A132,Sheet3!$A$2:$E$61,5,FALSE)</f>
        <v>Wood Hare</v>
      </c>
      <c r="D132" s="399">
        <f t="shared" si="42"/>
        <v>1215</v>
      </c>
      <c r="E132" s="399">
        <f t="shared" si="43"/>
        <v>1154</v>
      </c>
      <c r="F132" s="12">
        <f t="shared" si="65"/>
        <v>198.71428571428572</v>
      </c>
      <c r="G132" s="410"/>
      <c r="H132" s="187">
        <f t="shared" si="66"/>
        <v>1386</v>
      </c>
      <c r="I132" s="1">
        <f t="shared" si="66"/>
        <v>1385</v>
      </c>
      <c r="J132" s="187">
        <f t="shared" si="67"/>
        <v>-1385</v>
      </c>
      <c r="K132" s="1">
        <f t="shared" si="67"/>
        <v>-1384</v>
      </c>
      <c r="L132">
        <f t="shared" si="44"/>
        <v>-151</v>
      </c>
      <c r="M132" s="3">
        <f t="shared" si="61"/>
        <v>2</v>
      </c>
      <c r="N132" s="245">
        <f t="shared" si="61"/>
        <v>3</v>
      </c>
      <c r="BO132">
        <f t="shared" ref="BO132:BO195" si="68">BO133-1</f>
        <v>-637</v>
      </c>
    </row>
    <row r="133" spans="1:67" ht="13.5" customHeight="1" thickBot="1">
      <c r="A133" s="390">
        <f t="shared" si="41"/>
        <v>53</v>
      </c>
      <c r="B133" s="391" t="str">
        <f>VLOOKUP(A133,Sheet3!$A$2:$E$61,4,FALSE)</f>
        <v>bǐngchén (丙辰)</v>
      </c>
      <c r="C133" s="391" t="str">
        <f>VLOOKUP(A133,Sheet3!$A$2:$E$61,5,FALSE)</f>
        <v>Fire Dragon</v>
      </c>
      <c r="D133" s="399">
        <f t="shared" si="42"/>
        <v>1216</v>
      </c>
      <c r="E133" s="399">
        <f t="shared" si="43"/>
        <v>1155</v>
      </c>
      <c r="F133" s="12">
        <f t="shared" si="65"/>
        <v>198.57142857142858</v>
      </c>
      <c r="G133" s="410"/>
      <c r="H133" s="187">
        <f t="shared" si="66"/>
        <v>1385</v>
      </c>
      <c r="I133" s="1">
        <f t="shared" si="66"/>
        <v>1384</v>
      </c>
      <c r="J133" s="187">
        <f t="shared" si="67"/>
        <v>-1384</v>
      </c>
      <c r="K133" s="1">
        <f t="shared" si="67"/>
        <v>-1383</v>
      </c>
      <c r="L133">
        <f t="shared" si="44"/>
        <v>-151</v>
      </c>
      <c r="M133" s="3">
        <f t="shared" si="61"/>
        <v>3</v>
      </c>
      <c r="N133" s="245">
        <f t="shared" si="61"/>
        <v>4</v>
      </c>
      <c r="BO133">
        <f t="shared" si="68"/>
        <v>-636</v>
      </c>
    </row>
    <row r="134" spans="1:67" ht="13.5" thickBot="1">
      <c r="A134" s="390">
        <f t="shared" si="41"/>
        <v>54</v>
      </c>
      <c r="B134" s="391" t="str">
        <f>VLOOKUP(A134,Sheet3!$A$2:$E$61,4,FALSE)</f>
        <v>dīngsì (丁巳)</v>
      </c>
      <c r="C134" s="391" t="str">
        <f>VLOOKUP(A134,Sheet3!$A$2:$E$61,5,FALSE)</f>
        <v>Fire Snake</v>
      </c>
      <c r="D134" s="399">
        <f t="shared" si="42"/>
        <v>1217</v>
      </c>
      <c r="E134" s="399">
        <f t="shared" si="43"/>
        <v>1156</v>
      </c>
      <c r="F134" s="12">
        <f t="shared" si="65"/>
        <v>198.42857142857142</v>
      </c>
      <c r="G134" s="410"/>
      <c r="H134" s="187">
        <f t="shared" si="66"/>
        <v>1384</v>
      </c>
      <c r="I134" s="1">
        <f t="shared" si="66"/>
        <v>1383</v>
      </c>
      <c r="J134" s="187">
        <f t="shared" si="67"/>
        <v>-1383</v>
      </c>
      <c r="K134" s="1">
        <f t="shared" si="67"/>
        <v>-1382</v>
      </c>
      <c r="L134">
        <f t="shared" si="44"/>
        <v>-151</v>
      </c>
      <c r="M134" s="3">
        <f t="shared" si="61"/>
        <v>4</v>
      </c>
      <c r="N134" s="245">
        <f t="shared" si="61"/>
        <v>1</v>
      </c>
      <c r="BO134">
        <f t="shared" si="68"/>
        <v>-635</v>
      </c>
    </row>
    <row r="135" spans="1:67" ht="13.5" thickBot="1">
      <c r="A135" s="390">
        <f t="shared" si="41"/>
        <v>55</v>
      </c>
      <c r="B135" s="391" t="str">
        <f>VLOOKUP(A135,Sheet3!$A$2:$E$61,4,FALSE)</f>
        <v>wùwǔ (戊午)</v>
      </c>
      <c r="C135" s="391" t="str">
        <f>VLOOKUP(A135,Sheet3!$A$2:$E$61,5,FALSE)</f>
        <v>Earth Horse</v>
      </c>
      <c r="D135" s="399">
        <f t="shared" si="42"/>
        <v>1218</v>
      </c>
      <c r="E135" s="399">
        <f t="shared" si="43"/>
        <v>1157</v>
      </c>
      <c r="F135" s="12">
        <f t="shared" si="65"/>
        <v>198.28571428571428</v>
      </c>
      <c r="G135" s="410"/>
      <c r="H135" s="187">
        <f t="shared" si="66"/>
        <v>1383</v>
      </c>
      <c r="I135" s="1">
        <f t="shared" si="66"/>
        <v>1382</v>
      </c>
      <c r="J135" s="187">
        <f t="shared" si="67"/>
        <v>-1382</v>
      </c>
      <c r="K135" s="1">
        <f t="shared" si="67"/>
        <v>-1381</v>
      </c>
      <c r="L135">
        <f t="shared" si="44"/>
        <v>-150</v>
      </c>
      <c r="M135" s="3">
        <f t="shared" si="61"/>
        <v>1</v>
      </c>
      <c r="N135" s="245">
        <f t="shared" si="61"/>
        <v>2</v>
      </c>
      <c r="BO135">
        <f t="shared" si="68"/>
        <v>-634</v>
      </c>
    </row>
    <row r="136" spans="1:67" ht="13.5" thickBot="1">
      <c r="A136" s="390">
        <f t="shared" si="41"/>
        <v>56</v>
      </c>
      <c r="B136" s="391" t="str">
        <f>VLOOKUP(A136,Sheet3!$A$2:$E$61,4,FALSE)</f>
        <v>jǐwèi (己未)</v>
      </c>
      <c r="C136" s="391" t="str">
        <f>VLOOKUP(A136,Sheet3!$A$2:$E$61,5,FALSE)</f>
        <v>Earth Sheep</v>
      </c>
      <c r="D136" s="399">
        <f t="shared" si="42"/>
        <v>1219</v>
      </c>
      <c r="E136" s="399">
        <f t="shared" si="43"/>
        <v>1158</v>
      </c>
      <c r="F136" s="12">
        <f t="shared" si="65"/>
        <v>198.14285714285714</v>
      </c>
      <c r="G136" s="410"/>
      <c r="H136" s="187">
        <f t="shared" si="66"/>
        <v>1382</v>
      </c>
      <c r="I136" s="1">
        <f t="shared" si="66"/>
        <v>1381</v>
      </c>
      <c r="J136" s="187">
        <f t="shared" si="67"/>
        <v>-1381</v>
      </c>
      <c r="K136" s="1">
        <f t="shared" si="67"/>
        <v>-1380</v>
      </c>
      <c r="L136">
        <f t="shared" si="44"/>
        <v>-150</v>
      </c>
      <c r="M136" s="3">
        <f t="shared" si="61"/>
        <v>2</v>
      </c>
      <c r="N136" s="245">
        <f t="shared" si="61"/>
        <v>3</v>
      </c>
      <c r="BO136">
        <f t="shared" si="68"/>
        <v>-633</v>
      </c>
    </row>
    <row r="137" spans="1:67" ht="23.25" thickBot="1">
      <c r="A137" s="390">
        <f t="shared" si="41"/>
        <v>57</v>
      </c>
      <c r="B137" s="391" t="str">
        <f>VLOOKUP(A137,Sheet3!$A$2:$E$61,4,FALSE)</f>
        <v>gēngshēn (庚申)</v>
      </c>
      <c r="C137" s="391" t="str">
        <f>VLOOKUP(A137,Sheet3!$A$2:$E$61,5,FALSE)</f>
        <v>Metal Monkey</v>
      </c>
      <c r="D137" s="399">
        <f t="shared" si="42"/>
        <v>1220</v>
      </c>
      <c r="E137" s="399">
        <f t="shared" si="43"/>
        <v>1159</v>
      </c>
      <c r="F137" s="14">
        <f t="shared" ref="F137:F143" si="69">(5+H137)/7</f>
        <v>198</v>
      </c>
      <c r="G137" s="409"/>
      <c r="H137" s="270">
        <f t="shared" ref="H137:I143" si="70">H138+1</f>
        <v>1381</v>
      </c>
      <c r="I137" s="16">
        <f t="shared" si="70"/>
        <v>1380</v>
      </c>
      <c r="J137" s="270">
        <f t="shared" ref="J137:K143" si="71">J138-1</f>
        <v>-1380</v>
      </c>
      <c r="K137" s="16">
        <f t="shared" si="71"/>
        <v>-1379</v>
      </c>
      <c r="L137" s="20">
        <f t="shared" si="44"/>
        <v>-150</v>
      </c>
      <c r="M137" s="3">
        <f t="shared" si="61"/>
        <v>3</v>
      </c>
      <c r="N137" s="245">
        <f t="shared" si="61"/>
        <v>4</v>
      </c>
      <c r="BO137">
        <f t="shared" si="68"/>
        <v>-632</v>
      </c>
    </row>
    <row r="138" spans="1:67" ht="13.5" thickBot="1">
      <c r="A138" s="390">
        <f t="shared" si="41"/>
        <v>58</v>
      </c>
      <c r="B138" s="391" t="str">
        <f>VLOOKUP(A138,Sheet3!$A$2:$E$61,4,FALSE)</f>
        <v>xīnyǒu (辛酉)</v>
      </c>
      <c r="C138" s="391" t="str">
        <f>VLOOKUP(A138,Sheet3!$A$2:$E$61,5,FALSE)</f>
        <v>Metal Rooster</v>
      </c>
      <c r="D138" s="399">
        <f t="shared" si="42"/>
        <v>1221</v>
      </c>
      <c r="E138" s="399">
        <f t="shared" si="43"/>
        <v>1160</v>
      </c>
      <c r="F138" s="12">
        <f t="shared" si="69"/>
        <v>197.85714285714286</v>
      </c>
      <c r="G138" s="410"/>
      <c r="H138" s="187">
        <f t="shared" si="70"/>
        <v>1380</v>
      </c>
      <c r="I138" s="1">
        <f t="shared" si="70"/>
        <v>1379</v>
      </c>
      <c r="J138" s="187">
        <f t="shared" si="71"/>
        <v>-1379</v>
      </c>
      <c r="K138" s="1">
        <f t="shared" si="71"/>
        <v>-1378</v>
      </c>
      <c r="L138">
        <f t="shared" si="44"/>
        <v>-150</v>
      </c>
      <c r="M138" s="3">
        <f t="shared" ref="M138:N157" si="72">M142</f>
        <v>4</v>
      </c>
      <c r="N138" s="245">
        <f t="shared" si="72"/>
        <v>1</v>
      </c>
      <c r="BO138">
        <f t="shared" si="68"/>
        <v>-631</v>
      </c>
    </row>
    <row r="139" spans="1:67" ht="13.5" thickBot="1">
      <c r="A139" s="390">
        <f t="shared" si="41"/>
        <v>59</v>
      </c>
      <c r="B139" s="391" t="str">
        <f>VLOOKUP(A139,Sheet3!$A$2:$E$61,4,FALSE)</f>
        <v>rénxū (壬戌)</v>
      </c>
      <c r="C139" s="391" t="str">
        <f>VLOOKUP(A139,Sheet3!$A$2:$E$61,5,FALSE)</f>
        <v>Water Dog</v>
      </c>
      <c r="D139" s="399">
        <f t="shared" si="42"/>
        <v>1222</v>
      </c>
      <c r="E139" s="399">
        <f t="shared" si="43"/>
        <v>1161</v>
      </c>
      <c r="F139" s="12">
        <f t="shared" si="69"/>
        <v>197.71428571428572</v>
      </c>
      <c r="G139" s="410"/>
      <c r="H139" s="187">
        <f t="shared" si="70"/>
        <v>1379</v>
      </c>
      <c r="I139" s="1">
        <f t="shared" si="70"/>
        <v>1378</v>
      </c>
      <c r="J139" s="187">
        <f t="shared" si="71"/>
        <v>-1378</v>
      </c>
      <c r="K139" s="1">
        <f t="shared" si="71"/>
        <v>-1377</v>
      </c>
      <c r="L139">
        <f t="shared" si="44"/>
        <v>-149</v>
      </c>
      <c r="M139" s="3">
        <f t="shared" si="72"/>
        <v>1</v>
      </c>
      <c r="N139" s="245">
        <f t="shared" si="72"/>
        <v>2</v>
      </c>
      <c r="BO139">
        <f t="shared" si="68"/>
        <v>-630</v>
      </c>
    </row>
    <row r="140" spans="1:67" ht="13.5" thickBot="1">
      <c r="A140" s="390">
        <f t="shared" si="41"/>
        <v>60</v>
      </c>
      <c r="B140" s="391" t="str">
        <f>VLOOKUP(A140,Sheet3!$A$2:$E$61,4,FALSE)</f>
        <v>guǐhài (癸亥)</v>
      </c>
      <c r="C140" s="391" t="str">
        <f>VLOOKUP(A140,Sheet3!$A$2:$E$61,5,FALSE)</f>
        <v>Water Pig</v>
      </c>
      <c r="D140" s="399">
        <f t="shared" si="42"/>
        <v>1223</v>
      </c>
      <c r="E140" s="399">
        <f t="shared" si="43"/>
        <v>1162</v>
      </c>
      <c r="F140" s="12">
        <f t="shared" si="69"/>
        <v>197.57142857142858</v>
      </c>
      <c r="G140" s="410"/>
      <c r="H140" s="187">
        <f t="shared" si="70"/>
        <v>1378</v>
      </c>
      <c r="I140" s="1">
        <f t="shared" si="70"/>
        <v>1377</v>
      </c>
      <c r="J140" s="187">
        <f t="shared" si="71"/>
        <v>-1377</v>
      </c>
      <c r="K140" s="1">
        <f t="shared" si="71"/>
        <v>-1376</v>
      </c>
      <c r="L140">
        <f t="shared" si="44"/>
        <v>-149</v>
      </c>
      <c r="M140" s="3">
        <f t="shared" si="72"/>
        <v>2</v>
      </c>
      <c r="N140" s="245">
        <f t="shared" si="72"/>
        <v>3</v>
      </c>
      <c r="BO140">
        <f t="shared" si="68"/>
        <v>-629</v>
      </c>
    </row>
    <row r="141" spans="1:67" ht="13.5" thickBot="1">
      <c r="A141" s="390">
        <f t="shared" si="41"/>
        <v>1</v>
      </c>
      <c r="B141" s="391" t="str">
        <f>VLOOKUP(A141,Sheet3!$A$2:$E$61,4,FALSE)</f>
        <v>jiǎzǐ (甲子)</v>
      </c>
      <c r="C141" s="391" t="str">
        <f>VLOOKUP(A141,Sheet3!$A$2:$E$61,5,FALSE)</f>
        <v>Wood Rat</v>
      </c>
      <c r="D141" s="399">
        <f t="shared" si="42"/>
        <v>1224</v>
      </c>
      <c r="E141" s="399">
        <f t="shared" si="43"/>
        <v>1163</v>
      </c>
      <c r="F141" s="12">
        <f t="shared" si="69"/>
        <v>197.42857142857142</v>
      </c>
      <c r="G141" s="410"/>
      <c r="H141" s="187">
        <f t="shared" si="70"/>
        <v>1377</v>
      </c>
      <c r="I141" s="1">
        <f t="shared" si="70"/>
        <v>1376</v>
      </c>
      <c r="J141" s="187">
        <f t="shared" si="71"/>
        <v>-1376</v>
      </c>
      <c r="K141" s="1">
        <f t="shared" si="71"/>
        <v>-1375</v>
      </c>
      <c r="L141">
        <f t="shared" si="44"/>
        <v>-149</v>
      </c>
      <c r="M141" s="3">
        <f t="shared" si="72"/>
        <v>3</v>
      </c>
      <c r="N141" s="245">
        <f t="shared" si="72"/>
        <v>4</v>
      </c>
      <c r="BO141">
        <f t="shared" si="68"/>
        <v>-628</v>
      </c>
    </row>
    <row r="142" spans="1:67" ht="13.5" thickBot="1">
      <c r="A142" s="390">
        <f t="shared" si="41"/>
        <v>2</v>
      </c>
      <c r="B142" s="391" t="str">
        <f>VLOOKUP(A142,Sheet3!$A$2:$E$61,4,FALSE)</f>
        <v>yǐchǒu (乙丑)</v>
      </c>
      <c r="C142" s="391" t="str">
        <f>VLOOKUP(A142,Sheet3!$A$2:$E$61,5,FALSE)</f>
        <v>Wood Ox</v>
      </c>
      <c r="D142" s="399">
        <f t="shared" si="42"/>
        <v>1225</v>
      </c>
      <c r="E142" s="399">
        <f t="shared" si="43"/>
        <v>1164</v>
      </c>
      <c r="F142" s="12">
        <f t="shared" si="69"/>
        <v>197.28571428571428</v>
      </c>
      <c r="G142" s="410"/>
      <c r="H142" s="187">
        <f t="shared" si="70"/>
        <v>1376</v>
      </c>
      <c r="I142" s="1">
        <f t="shared" si="70"/>
        <v>1375</v>
      </c>
      <c r="J142" s="187">
        <f t="shared" si="71"/>
        <v>-1375</v>
      </c>
      <c r="K142" s="1">
        <f t="shared" si="71"/>
        <v>-1374</v>
      </c>
      <c r="L142">
        <f t="shared" si="44"/>
        <v>-149</v>
      </c>
      <c r="M142" s="3">
        <f t="shared" si="72"/>
        <v>4</v>
      </c>
      <c r="N142" s="245">
        <f t="shared" si="72"/>
        <v>1</v>
      </c>
      <c r="BO142">
        <f t="shared" si="68"/>
        <v>-627</v>
      </c>
    </row>
    <row r="143" spans="1:67" ht="13.5" thickBot="1">
      <c r="A143" s="390">
        <f t="shared" si="41"/>
        <v>3</v>
      </c>
      <c r="B143" s="391" t="str">
        <f>VLOOKUP(A143,Sheet3!$A$2:$E$61,4,FALSE)</f>
        <v>bǐngyín (丙寅)</v>
      </c>
      <c r="C143" s="391" t="str">
        <f>VLOOKUP(A143,Sheet3!$A$2:$E$61,5,FALSE)</f>
        <v>Fire Tiger</v>
      </c>
      <c r="D143" s="399">
        <f t="shared" si="42"/>
        <v>1226</v>
      </c>
      <c r="E143" s="399">
        <f t="shared" si="43"/>
        <v>1165</v>
      </c>
      <c r="F143" s="12">
        <f t="shared" si="69"/>
        <v>197.14285714285714</v>
      </c>
      <c r="G143" s="410"/>
      <c r="H143" s="187">
        <f t="shared" si="70"/>
        <v>1375</v>
      </c>
      <c r="I143" s="1">
        <f t="shared" si="70"/>
        <v>1374</v>
      </c>
      <c r="J143" s="187">
        <f t="shared" si="71"/>
        <v>-1374</v>
      </c>
      <c r="K143" s="1">
        <f t="shared" si="71"/>
        <v>-1373</v>
      </c>
      <c r="L143">
        <f t="shared" si="44"/>
        <v>-148</v>
      </c>
      <c r="M143" s="3">
        <f t="shared" si="72"/>
        <v>1</v>
      </c>
      <c r="N143" s="245">
        <f t="shared" si="72"/>
        <v>2</v>
      </c>
      <c r="BO143">
        <f t="shared" si="68"/>
        <v>-626</v>
      </c>
    </row>
    <row r="144" spans="1:67" ht="13.5" thickBot="1">
      <c r="A144" s="390">
        <f t="shared" si="41"/>
        <v>4</v>
      </c>
      <c r="B144" s="391" t="str">
        <f>VLOOKUP(A144,Sheet3!$A$2:$E$61,4,FALSE)</f>
        <v>dīngmǎo (丁卯)</v>
      </c>
      <c r="C144" s="391" t="str">
        <f>VLOOKUP(A144,Sheet3!$A$2:$E$61,5,FALSE)</f>
        <v>Fire Hare</v>
      </c>
      <c r="D144" s="399">
        <f t="shared" si="42"/>
        <v>1227</v>
      </c>
      <c r="E144" s="399">
        <f t="shared" si="43"/>
        <v>1166</v>
      </c>
      <c r="F144" s="14">
        <f t="shared" ref="F144:F150" si="73">(5+H144)/7</f>
        <v>197</v>
      </c>
      <c r="G144" s="409"/>
      <c r="H144" s="270">
        <f t="shared" ref="H144:I150" si="74">H145+1</f>
        <v>1374</v>
      </c>
      <c r="I144" s="16">
        <f t="shared" si="74"/>
        <v>1373</v>
      </c>
      <c r="J144" s="270">
        <f t="shared" ref="J144:K150" si="75">J145-1</f>
        <v>-1373</v>
      </c>
      <c r="K144" s="16">
        <f t="shared" si="75"/>
        <v>-1372</v>
      </c>
      <c r="L144" s="20">
        <f t="shared" si="44"/>
        <v>-148</v>
      </c>
      <c r="M144" s="3">
        <f t="shared" si="72"/>
        <v>2</v>
      </c>
      <c r="N144" s="245">
        <f t="shared" si="72"/>
        <v>3</v>
      </c>
      <c r="BO144">
        <f t="shared" si="68"/>
        <v>-625</v>
      </c>
    </row>
    <row r="145" spans="1:67" ht="13.5" thickBot="1">
      <c r="A145" s="390">
        <f t="shared" si="41"/>
        <v>5</v>
      </c>
      <c r="B145" s="391" t="str">
        <f>VLOOKUP(A145,Sheet3!$A$2:$E$61,4,FALSE)</f>
        <v>wùchén (戊辰)</v>
      </c>
      <c r="C145" s="391" t="str">
        <f>VLOOKUP(A145,Sheet3!$A$2:$E$61,5,FALSE)</f>
        <v>Earth Dragon</v>
      </c>
      <c r="D145" s="399">
        <f t="shared" si="42"/>
        <v>1228</v>
      </c>
      <c r="E145" s="399">
        <f t="shared" si="43"/>
        <v>1167</v>
      </c>
      <c r="F145" s="12">
        <f t="shared" si="73"/>
        <v>196.85714285714286</v>
      </c>
      <c r="G145" s="410"/>
      <c r="H145" s="187">
        <f t="shared" si="74"/>
        <v>1373</v>
      </c>
      <c r="I145" s="1">
        <f t="shared" si="74"/>
        <v>1372</v>
      </c>
      <c r="J145" s="187">
        <f t="shared" si="75"/>
        <v>-1372</v>
      </c>
      <c r="K145" s="1">
        <f t="shared" si="75"/>
        <v>-1371</v>
      </c>
      <c r="L145">
        <f t="shared" si="44"/>
        <v>-148</v>
      </c>
      <c r="M145" s="3">
        <f t="shared" si="72"/>
        <v>3</v>
      </c>
      <c r="N145" s="245">
        <f t="shared" si="72"/>
        <v>4</v>
      </c>
      <c r="BO145">
        <f t="shared" si="68"/>
        <v>-624</v>
      </c>
    </row>
    <row r="146" spans="1:67" ht="12.75" customHeight="1" thickBot="1">
      <c r="A146" s="390">
        <f t="shared" ref="A146:A209" si="76">IF(A147&gt;1,A147-1,60)</f>
        <v>6</v>
      </c>
      <c r="B146" s="391" t="str">
        <f>VLOOKUP(A146,Sheet3!$A$2:$E$61,4,FALSE)</f>
        <v>jǐsì (己巳)</v>
      </c>
      <c r="C146" s="391" t="str">
        <f>VLOOKUP(A146,Sheet3!$A$2:$E$61,5,FALSE)</f>
        <v>Earth Snake</v>
      </c>
      <c r="D146" s="399">
        <f t="shared" ref="D146:D209" si="77">D147-1</f>
        <v>1229</v>
      </c>
      <c r="E146" s="399">
        <f t="shared" ref="E146:E209" si="78">E147-1</f>
        <v>1168</v>
      </c>
      <c r="F146" s="12">
        <f t="shared" si="73"/>
        <v>196.71428571428572</v>
      </c>
      <c r="G146" s="410"/>
      <c r="H146" s="187">
        <f t="shared" si="74"/>
        <v>1372</v>
      </c>
      <c r="I146" s="1">
        <f t="shared" si="74"/>
        <v>1371</v>
      </c>
      <c r="J146" s="187">
        <f t="shared" si="75"/>
        <v>-1371</v>
      </c>
      <c r="K146" s="1">
        <f t="shared" si="75"/>
        <v>-1370</v>
      </c>
      <c r="L146">
        <f t="shared" ref="L146:L209" si="79">INT(L$1543-($J$1543-$J146)/4)</f>
        <v>-148</v>
      </c>
      <c r="M146" s="3">
        <f t="shared" si="72"/>
        <v>4</v>
      </c>
      <c r="N146" s="245">
        <f t="shared" si="72"/>
        <v>1</v>
      </c>
      <c r="BO146">
        <f t="shared" si="68"/>
        <v>-623</v>
      </c>
    </row>
    <row r="147" spans="1:67" ht="12.75" customHeight="1" thickBot="1">
      <c r="A147" s="390">
        <f t="shared" si="76"/>
        <v>7</v>
      </c>
      <c r="B147" s="391" t="str">
        <f>VLOOKUP(A147,Sheet3!$A$2:$E$61,4,FALSE)</f>
        <v>gēngwǔ (庚午)</v>
      </c>
      <c r="C147" s="391" t="str">
        <f>VLOOKUP(A147,Sheet3!$A$2:$E$61,5,FALSE)</f>
        <v>Metal Horse</v>
      </c>
      <c r="D147" s="399">
        <f t="shared" si="77"/>
        <v>1230</v>
      </c>
      <c r="E147" s="399">
        <f t="shared" si="78"/>
        <v>1169</v>
      </c>
      <c r="F147" s="12">
        <f t="shared" si="73"/>
        <v>196.57142857142858</v>
      </c>
      <c r="G147" s="410"/>
      <c r="H147" s="187">
        <f t="shared" si="74"/>
        <v>1371</v>
      </c>
      <c r="I147" s="1">
        <f t="shared" si="74"/>
        <v>1370</v>
      </c>
      <c r="J147" s="187">
        <f t="shared" si="75"/>
        <v>-1370</v>
      </c>
      <c r="K147" s="1">
        <f t="shared" si="75"/>
        <v>-1369</v>
      </c>
      <c r="L147">
        <f t="shared" si="79"/>
        <v>-147</v>
      </c>
      <c r="M147" s="3">
        <f t="shared" si="72"/>
        <v>1</v>
      </c>
      <c r="N147" s="245">
        <f t="shared" si="72"/>
        <v>2</v>
      </c>
      <c r="BO147">
        <f t="shared" si="68"/>
        <v>-622</v>
      </c>
    </row>
    <row r="148" spans="1:67" ht="12.75" customHeight="1" thickBot="1">
      <c r="A148" s="390">
        <f t="shared" si="76"/>
        <v>8</v>
      </c>
      <c r="B148" s="391" t="str">
        <f>VLOOKUP(A148,Sheet3!$A$2:$E$61,4,FALSE)</f>
        <v>xīnwèi (辛未)</v>
      </c>
      <c r="C148" s="391" t="str">
        <f>VLOOKUP(A148,Sheet3!$A$2:$E$61,5,FALSE)</f>
        <v>Metal Sheep</v>
      </c>
      <c r="D148" s="399">
        <f t="shared" si="77"/>
        <v>1231</v>
      </c>
      <c r="E148" s="399">
        <f t="shared" si="78"/>
        <v>1170</v>
      </c>
      <c r="F148" s="12">
        <f t="shared" si="73"/>
        <v>196.42857142857142</v>
      </c>
      <c r="G148" s="410"/>
      <c r="H148" s="187">
        <f t="shared" si="74"/>
        <v>1370</v>
      </c>
      <c r="I148" s="1">
        <f t="shared" si="74"/>
        <v>1369</v>
      </c>
      <c r="J148" s="187">
        <f t="shared" si="75"/>
        <v>-1369</v>
      </c>
      <c r="K148" s="1">
        <f t="shared" si="75"/>
        <v>-1368</v>
      </c>
      <c r="L148">
        <f t="shared" si="79"/>
        <v>-147</v>
      </c>
      <c r="M148" s="3">
        <f t="shared" si="72"/>
        <v>2</v>
      </c>
      <c r="N148" s="245">
        <f t="shared" si="72"/>
        <v>3</v>
      </c>
      <c r="BO148">
        <f t="shared" si="68"/>
        <v>-621</v>
      </c>
    </row>
    <row r="149" spans="1:67" ht="12.75" customHeight="1" thickBot="1">
      <c r="A149" s="390">
        <f t="shared" si="76"/>
        <v>9</v>
      </c>
      <c r="B149" s="391" t="str">
        <f>VLOOKUP(A149,Sheet3!$A$2:$E$61,4,FALSE)</f>
        <v>rénshēn (壬申)</v>
      </c>
      <c r="C149" s="391" t="str">
        <f>VLOOKUP(A149,Sheet3!$A$2:$E$61,5,FALSE)</f>
        <v>Water Monkey</v>
      </c>
      <c r="D149" s="399">
        <f t="shared" si="77"/>
        <v>1232</v>
      </c>
      <c r="E149" s="399">
        <f t="shared" si="78"/>
        <v>1171</v>
      </c>
      <c r="F149" s="12">
        <f t="shared" si="73"/>
        <v>196.28571428571428</v>
      </c>
      <c r="G149" s="410"/>
      <c r="H149" s="187">
        <f t="shared" si="74"/>
        <v>1369</v>
      </c>
      <c r="I149" s="1">
        <f t="shared" si="74"/>
        <v>1368</v>
      </c>
      <c r="J149" s="187">
        <f t="shared" si="75"/>
        <v>-1368</v>
      </c>
      <c r="K149" s="1">
        <f t="shared" si="75"/>
        <v>-1367</v>
      </c>
      <c r="L149">
        <f t="shared" si="79"/>
        <v>-147</v>
      </c>
      <c r="M149" s="3">
        <f t="shared" si="72"/>
        <v>3</v>
      </c>
      <c r="N149" s="245">
        <f t="shared" si="72"/>
        <v>4</v>
      </c>
      <c r="BO149">
        <f t="shared" si="68"/>
        <v>-620</v>
      </c>
    </row>
    <row r="150" spans="1:67" ht="23.25" thickBot="1">
      <c r="A150" s="390">
        <f t="shared" si="76"/>
        <v>10</v>
      </c>
      <c r="B150" s="391" t="str">
        <f>VLOOKUP(A150,Sheet3!$A$2:$E$61,4,FALSE)</f>
        <v>guǐyǒu (癸酉)</v>
      </c>
      <c r="C150" s="391" t="str">
        <f>VLOOKUP(A150,Sheet3!$A$2:$E$61,5,FALSE)</f>
        <v>Water Rooster</v>
      </c>
      <c r="D150" s="399">
        <f t="shared" si="77"/>
        <v>1233</v>
      </c>
      <c r="E150" s="399">
        <f t="shared" si="78"/>
        <v>1172</v>
      </c>
      <c r="F150" s="12">
        <f t="shared" si="73"/>
        <v>196.14285714285714</v>
      </c>
      <c r="G150" s="410"/>
      <c r="H150" s="187">
        <f t="shared" si="74"/>
        <v>1368</v>
      </c>
      <c r="I150" s="1">
        <f t="shared" si="74"/>
        <v>1367</v>
      </c>
      <c r="J150" s="187">
        <f t="shared" si="75"/>
        <v>-1367</v>
      </c>
      <c r="K150" s="1">
        <f t="shared" si="75"/>
        <v>-1366</v>
      </c>
      <c r="L150">
        <f t="shared" si="79"/>
        <v>-147</v>
      </c>
      <c r="M150" s="3">
        <f t="shared" si="72"/>
        <v>4</v>
      </c>
      <c r="N150" s="245">
        <f t="shared" si="72"/>
        <v>1</v>
      </c>
      <c r="BO150">
        <f t="shared" si="68"/>
        <v>-619</v>
      </c>
    </row>
    <row r="151" spans="1:67" ht="13.5" thickBot="1">
      <c r="A151" s="390">
        <f t="shared" si="76"/>
        <v>11</v>
      </c>
      <c r="B151" s="391" t="str">
        <f>VLOOKUP(A151,Sheet3!$A$2:$E$61,4,FALSE)</f>
        <v>jiǎxū (甲戌)</v>
      </c>
      <c r="C151" s="391" t="str">
        <f>VLOOKUP(A151,Sheet3!$A$2:$E$61,5,FALSE)</f>
        <v>Wood Dog</v>
      </c>
      <c r="D151" s="399">
        <f t="shared" si="77"/>
        <v>1234</v>
      </c>
      <c r="E151" s="399">
        <f t="shared" si="78"/>
        <v>1173</v>
      </c>
      <c r="F151" s="14">
        <f t="shared" ref="F151:F157" si="80">(5+H151)/7</f>
        <v>196</v>
      </c>
      <c r="G151" s="409"/>
      <c r="H151" s="270">
        <f t="shared" ref="H151:I157" si="81">H152+1</f>
        <v>1367</v>
      </c>
      <c r="I151" s="16">
        <f t="shared" si="81"/>
        <v>1366</v>
      </c>
      <c r="J151" s="270">
        <f t="shared" ref="J151:K157" si="82">J152-1</f>
        <v>-1366</v>
      </c>
      <c r="K151" s="16">
        <f t="shared" si="82"/>
        <v>-1365</v>
      </c>
      <c r="L151" s="20">
        <f t="shared" si="79"/>
        <v>-146</v>
      </c>
      <c r="M151" s="3">
        <f t="shared" si="72"/>
        <v>1</v>
      </c>
      <c r="N151" s="245">
        <f t="shared" si="72"/>
        <v>2</v>
      </c>
      <c r="BO151">
        <f t="shared" si="68"/>
        <v>-618</v>
      </c>
    </row>
    <row r="152" spans="1:67" ht="13.5" thickBot="1">
      <c r="A152" s="390">
        <f t="shared" si="76"/>
        <v>12</v>
      </c>
      <c r="B152" s="391" t="str">
        <f>VLOOKUP(A152,Sheet3!$A$2:$E$61,4,FALSE)</f>
        <v>yǐhài (乙亥)</v>
      </c>
      <c r="C152" s="391" t="str">
        <f>VLOOKUP(A152,Sheet3!$A$2:$E$61,5,FALSE)</f>
        <v>Wood Pig</v>
      </c>
      <c r="D152" s="399">
        <f t="shared" si="77"/>
        <v>1235</v>
      </c>
      <c r="E152" s="399">
        <f t="shared" si="78"/>
        <v>1174</v>
      </c>
      <c r="F152" s="12">
        <f t="shared" si="80"/>
        <v>195.85714285714286</v>
      </c>
      <c r="G152" s="410"/>
      <c r="H152" s="187">
        <f t="shared" si="81"/>
        <v>1366</v>
      </c>
      <c r="I152" s="1">
        <f t="shared" si="81"/>
        <v>1365</v>
      </c>
      <c r="J152" s="187">
        <f t="shared" si="82"/>
        <v>-1365</v>
      </c>
      <c r="K152" s="1">
        <f t="shared" si="82"/>
        <v>-1364</v>
      </c>
      <c r="L152">
        <f t="shared" si="79"/>
        <v>-146</v>
      </c>
      <c r="M152" s="3">
        <f t="shared" si="72"/>
        <v>2</v>
      </c>
      <c r="N152" s="245">
        <f t="shared" si="72"/>
        <v>3</v>
      </c>
      <c r="BO152">
        <f t="shared" si="68"/>
        <v>-617</v>
      </c>
    </row>
    <row r="153" spans="1:67" ht="13.5" thickBot="1">
      <c r="A153" s="390">
        <f t="shared" si="76"/>
        <v>13</v>
      </c>
      <c r="B153" s="391" t="str">
        <f>VLOOKUP(A153,Sheet3!$A$2:$E$61,4,FALSE)</f>
        <v>bǐngzǐ (丙子)</v>
      </c>
      <c r="C153" s="391" t="str">
        <f>VLOOKUP(A153,Sheet3!$A$2:$E$61,5,FALSE)</f>
        <v>Fire Rat</v>
      </c>
      <c r="D153" s="399">
        <f t="shared" si="77"/>
        <v>1236</v>
      </c>
      <c r="E153" s="399">
        <f t="shared" si="78"/>
        <v>1175</v>
      </c>
      <c r="F153" s="12">
        <f t="shared" si="80"/>
        <v>195.71428571428572</v>
      </c>
      <c r="G153" s="410"/>
      <c r="H153" s="187">
        <f t="shared" si="81"/>
        <v>1365</v>
      </c>
      <c r="I153" s="1">
        <f t="shared" si="81"/>
        <v>1364</v>
      </c>
      <c r="J153" s="187">
        <f t="shared" si="82"/>
        <v>-1364</v>
      </c>
      <c r="K153" s="1">
        <f t="shared" si="82"/>
        <v>-1363</v>
      </c>
      <c r="L153">
        <f t="shared" si="79"/>
        <v>-146</v>
      </c>
      <c r="M153" s="3">
        <f t="shared" si="72"/>
        <v>3</v>
      </c>
      <c r="N153" s="245">
        <f t="shared" si="72"/>
        <v>4</v>
      </c>
      <c r="BO153">
        <f t="shared" si="68"/>
        <v>-616</v>
      </c>
    </row>
    <row r="154" spans="1:67" ht="13.5" thickBot="1">
      <c r="A154" s="390">
        <f t="shared" si="76"/>
        <v>14</v>
      </c>
      <c r="B154" s="391" t="str">
        <f>VLOOKUP(A154,Sheet3!$A$2:$E$61,4,FALSE)</f>
        <v>dīngchǒu (丁丑)</v>
      </c>
      <c r="C154" s="391" t="str">
        <f>VLOOKUP(A154,Sheet3!$A$2:$E$61,5,FALSE)</f>
        <v>Fire Ox</v>
      </c>
      <c r="D154" s="399">
        <f t="shared" si="77"/>
        <v>1237</v>
      </c>
      <c r="E154" s="399">
        <f t="shared" si="78"/>
        <v>1176</v>
      </c>
      <c r="F154" s="12">
        <f t="shared" si="80"/>
        <v>195.57142857142858</v>
      </c>
      <c r="G154" s="410"/>
      <c r="H154" s="187">
        <f t="shared" si="81"/>
        <v>1364</v>
      </c>
      <c r="I154" s="1">
        <f t="shared" si="81"/>
        <v>1363</v>
      </c>
      <c r="J154" s="187">
        <f t="shared" si="82"/>
        <v>-1363</v>
      </c>
      <c r="K154" s="1">
        <f t="shared" si="82"/>
        <v>-1362</v>
      </c>
      <c r="L154">
        <f t="shared" si="79"/>
        <v>-146</v>
      </c>
      <c r="M154" s="3">
        <f t="shared" si="72"/>
        <v>4</v>
      </c>
      <c r="N154" s="245">
        <f t="shared" si="72"/>
        <v>1</v>
      </c>
      <c r="BO154">
        <f t="shared" si="68"/>
        <v>-615</v>
      </c>
    </row>
    <row r="155" spans="1:67" ht="13.5" thickBot="1">
      <c r="A155" s="390">
        <f t="shared" si="76"/>
        <v>15</v>
      </c>
      <c r="B155" s="391" t="str">
        <f>VLOOKUP(A155,Sheet3!$A$2:$E$61,4,FALSE)</f>
        <v>wùyín (戊寅)</v>
      </c>
      <c r="C155" s="391" t="str">
        <f>VLOOKUP(A155,Sheet3!$A$2:$E$61,5,FALSE)</f>
        <v>Earth Tiger</v>
      </c>
      <c r="D155" s="399">
        <f t="shared" si="77"/>
        <v>1238</v>
      </c>
      <c r="E155" s="399">
        <f t="shared" si="78"/>
        <v>1177</v>
      </c>
      <c r="F155" s="12">
        <f t="shared" si="80"/>
        <v>195.42857142857142</v>
      </c>
      <c r="G155" s="410"/>
      <c r="H155" s="187">
        <f t="shared" si="81"/>
        <v>1363</v>
      </c>
      <c r="I155" s="1">
        <f t="shared" si="81"/>
        <v>1362</v>
      </c>
      <c r="J155" s="187">
        <f t="shared" si="82"/>
        <v>-1362</v>
      </c>
      <c r="K155" s="1">
        <f t="shared" si="82"/>
        <v>-1361</v>
      </c>
      <c r="L155">
        <f t="shared" si="79"/>
        <v>-145</v>
      </c>
      <c r="M155" s="3">
        <f t="shared" si="72"/>
        <v>1</v>
      </c>
      <c r="N155" s="245">
        <f t="shared" si="72"/>
        <v>2</v>
      </c>
      <c r="BO155">
        <f t="shared" si="68"/>
        <v>-614</v>
      </c>
    </row>
    <row r="156" spans="1:67" ht="12.75" customHeight="1" thickBot="1">
      <c r="A156" s="390">
        <f t="shared" si="76"/>
        <v>16</v>
      </c>
      <c r="B156" s="391" t="str">
        <f>VLOOKUP(A156,Sheet3!$A$2:$E$61,4,FALSE)</f>
        <v>jǐmǎo (己卯)</v>
      </c>
      <c r="C156" s="391" t="str">
        <f>VLOOKUP(A156,Sheet3!$A$2:$E$61,5,FALSE)</f>
        <v>Earth Hare</v>
      </c>
      <c r="D156" s="399">
        <f t="shared" si="77"/>
        <v>1239</v>
      </c>
      <c r="E156" s="399">
        <f t="shared" si="78"/>
        <v>1178</v>
      </c>
      <c r="F156" s="12">
        <f t="shared" si="80"/>
        <v>195.28571428571428</v>
      </c>
      <c r="G156" s="410"/>
      <c r="H156" s="187">
        <f t="shared" si="81"/>
        <v>1362</v>
      </c>
      <c r="I156" s="1">
        <f t="shared" si="81"/>
        <v>1361</v>
      </c>
      <c r="J156" s="187">
        <f t="shared" si="82"/>
        <v>-1361</v>
      </c>
      <c r="K156" s="1">
        <f t="shared" si="82"/>
        <v>-1360</v>
      </c>
      <c r="L156">
        <f t="shared" si="79"/>
        <v>-145</v>
      </c>
      <c r="M156" s="3">
        <f t="shared" si="72"/>
        <v>2</v>
      </c>
      <c r="N156" s="245">
        <f t="shared" si="72"/>
        <v>3</v>
      </c>
      <c r="BO156">
        <f t="shared" si="68"/>
        <v>-613</v>
      </c>
    </row>
    <row r="157" spans="1:67" ht="23.25" thickBot="1">
      <c r="A157" s="390">
        <f t="shared" si="76"/>
        <v>17</v>
      </c>
      <c r="B157" s="391" t="str">
        <f>VLOOKUP(A157,Sheet3!$A$2:$E$61,4,FALSE)</f>
        <v>gēngchén (庚辰)</v>
      </c>
      <c r="C157" s="391" t="str">
        <f>VLOOKUP(A157,Sheet3!$A$2:$E$61,5,FALSE)</f>
        <v>Metal Dragon</v>
      </c>
      <c r="D157" s="399">
        <f t="shared" si="77"/>
        <v>1240</v>
      </c>
      <c r="E157" s="399">
        <f t="shared" si="78"/>
        <v>1179</v>
      </c>
      <c r="F157" s="12">
        <f t="shared" si="80"/>
        <v>195.14285714285714</v>
      </c>
      <c r="G157" s="410"/>
      <c r="H157" s="187">
        <f t="shared" si="81"/>
        <v>1361</v>
      </c>
      <c r="I157" s="1">
        <f t="shared" si="81"/>
        <v>1360</v>
      </c>
      <c r="J157" s="187">
        <f t="shared" si="82"/>
        <v>-1360</v>
      </c>
      <c r="K157" s="1">
        <f t="shared" si="82"/>
        <v>-1359</v>
      </c>
      <c r="L157">
        <f t="shared" si="79"/>
        <v>-145</v>
      </c>
      <c r="M157" s="3">
        <f t="shared" si="72"/>
        <v>3</v>
      </c>
      <c r="N157" s="245">
        <f t="shared" si="72"/>
        <v>4</v>
      </c>
      <c r="BO157">
        <f t="shared" si="68"/>
        <v>-612</v>
      </c>
    </row>
    <row r="158" spans="1:67" ht="13.5" thickBot="1">
      <c r="A158" s="390">
        <f t="shared" si="76"/>
        <v>18</v>
      </c>
      <c r="B158" s="391" t="str">
        <f>VLOOKUP(A158,Sheet3!$A$2:$E$61,4,FALSE)</f>
        <v>xīnsì (辛巳)</v>
      </c>
      <c r="C158" s="391" t="str">
        <f>VLOOKUP(A158,Sheet3!$A$2:$E$61,5,FALSE)</f>
        <v>Metal Snake</v>
      </c>
      <c r="D158" s="399">
        <f t="shared" si="77"/>
        <v>1241</v>
      </c>
      <c r="E158" s="399">
        <f t="shared" si="78"/>
        <v>1180</v>
      </c>
      <c r="F158" s="14">
        <f t="shared" ref="F158:F164" si="83">(5+H158)/7</f>
        <v>195</v>
      </c>
      <c r="G158" s="409"/>
      <c r="H158" s="270">
        <f t="shared" ref="H158:I164" si="84">H159+1</f>
        <v>1360</v>
      </c>
      <c r="I158" s="16">
        <f t="shared" si="84"/>
        <v>1359</v>
      </c>
      <c r="J158" s="270">
        <f t="shared" ref="J158:K164" si="85">J159-1</f>
        <v>-1359</v>
      </c>
      <c r="K158" s="16">
        <f t="shared" si="85"/>
        <v>-1358</v>
      </c>
      <c r="L158" s="20">
        <f t="shared" si="79"/>
        <v>-145</v>
      </c>
      <c r="M158" s="3">
        <f t="shared" ref="M158:N177" si="86">M162</f>
        <v>4</v>
      </c>
      <c r="N158" s="245">
        <f t="shared" si="86"/>
        <v>1</v>
      </c>
      <c r="BO158">
        <f t="shared" si="68"/>
        <v>-611</v>
      </c>
    </row>
    <row r="159" spans="1:67" ht="13.5" thickBot="1">
      <c r="A159" s="390">
        <f t="shared" si="76"/>
        <v>19</v>
      </c>
      <c r="B159" s="391" t="str">
        <f>VLOOKUP(A159,Sheet3!$A$2:$E$61,4,FALSE)</f>
        <v>rénwǔ (壬午)</v>
      </c>
      <c r="C159" s="391" t="str">
        <f>VLOOKUP(A159,Sheet3!$A$2:$E$61,5,FALSE)</f>
        <v>Water Horse</v>
      </c>
      <c r="D159" s="399">
        <f t="shared" si="77"/>
        <v>1242</v>
      </c>
      <c r="E159" s="399">
        <f t="shared" si="78"/>
        <v>1181</v>
      </c>
      <c r="F159" s="12">
        <f t="shared" si="83"/>
        <v>194.85714285714286</v>
      </c>
      <c r="G159" s="410"/>
      <c r="H159" s="187">
        <f t="shared" si="84"/>
        <v>1359</v>
      </c>
      <c r="I159" s="1">
        <f t="shared" si="84"/>
        <v>1358</v>
      </c>
      <c r="J159" s="187">
        <f t="shared" si="85"/>
        <v>-1358</v>
      </c>
      <c r="K159" s="1">
        <f t="shared" si="85"/>
        <v>-1357</v>
      </c>
      <c r="L159">
        <f t="shared" si="79"/>
        <v>-144</v>
      </c>
      <c r="M159" s="3">
        <f t="shared" si="86"/>
        <v>1</v>
      </c>
      <c r="N159" s="245">
        <f t="shared" si="86"/>
        <v>2</v>
      </c>
      <c r="BO159">
        <f t="shared" si="68"/>
        <v>-610</v>
      </c>
    </row>
    <row r="160" spans="1:67" ht="13.5" thickBot="1">
      <c r="A160" s="390">
        <f t="shared" si="76"/>
        <v>20</v>
      </c>
      <c r="B160" s="391" t="str">
        <f>VLOOKUP(A160,Sheet3!$A$2:$E$61,4,FALSE)</f>
        <v>guǐwèi (癸未)</v>
      </c>
      <c r="C160" s="391" t="str">
        <f>VLOOKUP(A160,Sheet3!$A$2:$E$61,5,FALSE)</f>
        <v>Water Sheep</v>
      </c>
      <c r="D160" s="399">
        <f t="shared" si="77"/>
        <v>1243</v>
      </c>
      <c r="E160" s="399">
        <f t="shared" si="78"/>
        <v>1182</v>
      </c>
      <c r="F160" s="12">
        <f t="shared" si="83"/>
        <v>194.71428571428572</v>
      </c>
      <c r="G160" s="410"/>
      <c r="H160" s="187">
        <f t="shared" si="84"/>
        <v>1358</v>
      </c>
      <c r="I160" s="1">
        <f t="shared" si="84"/>
        <v>1357</v>
      </c>
      <c r="J160" s="187">
        <f t="shared" si="85"/>
        <v>-1357</v>
      </c>
      <c r="K160" s="1">
        <f t="shared" si="85"/>
        <v>-1356</v>
      </c>
      <c r="L160">
        <f t="shared" si="79"/>
        <v>-144</v>
      </c>
      <c r="M160" s="3">
        <f t="shared" si="86"/>
        <v>2</v>
      </c>
      <c r="N160" s="245">
        <f t="shared" si="86"/>
        <v>3</v>
      </c>
      <c r="BO160">
        <f t="shared" si="68"/>
        <v>-609</v>
      </c>
    </row>
    <row r="161" spans="1:67" ht="23.25" thickBot="1">
      <c r="A161" s="390">
        <f t="shared" si="76"/>
        <v>21</v>
      </c>
      <c r="B161" s="391" t="str">
        <f>VLOOKUP(A161,Sheet3!$A$2:$E$61,4,FALSE)</f>
        <v>jiǎshēn (甲申)</v>
      </c>
      <c r="C161" s="391" t="str">
        <f>VLOOKUP(A161,Sheet3!$A$2:$E$61,5,FALSE)</f>
        <v>Wood Monkey</v>
      </c>
      <c r="D161" s="399">
        <f t="shared" si="77"/>
        <v>1244</v>
      </c>
      <c r="E161" s="399">
        <f t="shared" si="78"/>
        <v>1183</v>
      </c>
      <c r="F161" s="12">
        <f t="shared" si="83"/>
        <v>194.57142857142858</v>
      </c>
      <c r="G161" s="410"/>
      <c r="H161" s="187">
        <f t="shared" si="84"/>
        <v>1357</v>
      </c>
      <c r="I161" s="1">
        <f t="shared" si="84"/>
        <v>1356</v>
      </c>
      <c r="J161" s="187">
        <f t="shared" si="85"/>
        <v>-1356</v>
      </c>
      <c r="K161" s="1">
        <f t="shared" si="85"/>
        <v>-1355</v>
      </c>
      <c r="L161">
        <f t="shared" si="79"/>
        <v>-144</v>
      </c>
      <c r="M161" s="3">
        <f t="shared" si="86"/>
        <v>3</v>
      </c>
      <c r="N161" s="245">
        <f t="shared" si="86"/>
        <v>4</v>
      </c>
      <c r="BO161">
        <f t="shared" si="68"/>
        <v>-608</v>
      </c>
    </row>
    <row r="162" spans="1:67" ht="23.25" thickBot="1">
      <c r="A162" s="390">
        <f t="shared" si="76"/>
        <v>22</v>
      </c>
      <c r="B162" s="391" t="str">
        <f>VLOOKUP(A162,Sheet3!$A$2:$E$61,4,FALSE)</f>
        <v>yǐyǒu (乙酉)</v>
      </c>
      <c r="C162" s="391" t="str">
        <f>VLOOKUP(A162,Sheet3!$A$2:$E$61,5,FALSE)</f>
        <v>Wood Rooster</v>
      </c>
      <c r="D162" s="399">
        <f t="shared" si="77"/>
        <v>1245</v>
      </c>
      <c r="E162" s="399">
        <f t="shared" si="78"/>
        <v>1184</v>
      </c>
      <c r="F162" s="12">
        <f t="shared" si="83"/>
        <v>194.42857142857142</v>
      </c>
      <c r="G162" s="410"/>
      <c r="H162" s="187">
        <f t="shared" si="84"/>
        <v>1356</v>
      </c>
      <c r="I162" s="1">
        <f t="shared" si="84"/>
        <v>1355</v>
      </c>
      <c r="J162" s="187">
        <f t="shared" si="85"/>
        <v>-1355</v>
      </c>
      <c r="K162" s="1">
        <f t="shared" si="85"/>
        <v>-1354</v>
      </c>
      <c r="L162">
        <f t="shared" si="79"/>
        <v>-144</v>
      </c>
      <c r="M162" s="3">
        <f t="shared" si="86"/>
        <v>4</v>
      </c>
      <c r="N162" s="245">
        <f t="shared" si="86"/>
        <v>1</v>
      </c>
      <c r="BO162">
        <f t="shared" si="68"/>
        <v>-607</v>
      </c>
    </row>
    <row r="163" spans="1:67" ht="13.5" thickBot="1">
      <c r="A163" s="390">
        <f t="shared" si="76"/>
        <v>23</v>
      </c>
      <c r="B163" s="391" t="str">
        <f>VLOOKUP(A163,Sheet3!$A$2:$E$61,4,FALSE)</f>
        <v>bǐngxū (丙戌)</v>
      </c>
      <c r="C163" s="391" t="str">
        <f>VLOOKUP(A163,Sheet3!$A$2:$E$61,5,FALSE)</f>
        <v>Fire Dog</v>
      </c>
      <c r="D163" s="399">
        <f t="shared" si="77"/>
        <v>1246</v>
      </c>
      <c r="E163" s="399">
        <f t="shared" si="78"/>
        <v>1185</v>
      </c>
      <c r="F163" s="12">
        <f t="shared" si="83"/>
        <v>194.28571428571428</v>
      </c>
      <c r="G163" s="410"/>
      <c r="H163" s="187">
        <f t="shared" si="84"/>
        <v>1355</v>
      </c>
      <c r="I163" s="1">
        <f t="shared" si="84"/>
        <v>1354</v>
      </c>
      <c r="J163" s="187">
        <f t="shared" si="85"/>
        <v>-1354</v>
      </c>
      <c r="K163" s="1">
        <f t="shared" si="85"/>
        <v>-1353</v>
      </c>
      <c r="L163">
        <f t="shared" si="79"/>
        <v>-143</v>
      </c>
      <c r="M163" s="3">
        <f t="shared" si="86"/>
        <v>1</v>
      </c>
      <c r="N163" s="245">
        <f t="shared" si="86"/>
        <v>2</v>
      </c>
      <c r="BO163">
        <f t="shared" si="68"/>
        <v>-606</v>
      </c>
    </row>
    <row r="164" spans="1:67" ht="12.75" customHeight="1" thickBot="1">
      <c r="A164" s="390">
        <f t="shared" si="76"/>
        <v>24</v>
      </c>
      <c r="B164" s="391" t="str">
        <f>VLOOKUP(A164,Sheet3!$A$2:$E$61,4,FALSE)</f>
        <v>dīnghài (丁亥)</v>
      </c>
      <c r="C164" s="391" t="str">
        <f>VLOOKUP(A164,Sheet3!$A$2:$E$61,5,FALSE)</f>
        <v>Fire Pig</v>
      </c>
      <c r="D164" s="399">
        <f t="shared" si="77"/>
        <v>1247</v>
      </c>
      <c r="E164" s="399">
        <f t="shared" si="78"/>
        <v>1186</v>
      </c>
      <c r="F164" s="12">
        <f t="shared" si="83"/>
        <v>194.14285714285714</v>
      </c>
      <c r="G164" s="410"/>
      <c r="H164" s="187">
        <f t="shared" si="84"/>
        <v>1354</v>
      </c>
      <c r="I164" s="1">
        <f t="shared" si="84"/>
        <v>1353</v>
      </c>
      <c r="J164" s="187">
        <f t="shared" si="85"/>
        <v>-1353</v>
      </c>
      <c r="K164" s="1">
        <f t="shared" si="85"/>
        <v>-1352</v>
      </c>
      <c r="L164">
        <f t="shared" si="79"/>
        <v>-143</v>
      </c>
      <c r="M164" s="3">
        <f t="shared" si="86"/>
        <v>2</v>
      </c>
      <c r="N164" s="245">
        <f t="shared" si="86"/>
        <v>3</v>
      </c>
      <c r="BO164">
        <f t="shared" si="68"/>
        <v>-605</v>
      </c>
    </row>
    <row r="165" spans="1:67" ht="12.75" customHeight="1" thickBot="1">
      <c r="A165" s="390">
        <f t="shared" si="76"/>
        <v>25</v>
      </c>
      <c r="B165" s="391" t="str">
        <f>VLOOKUP(A165,Sheet3!$A$2:$E$61,4,FALSE)</f>
        <v>wùzǐ (戊子)</v>
      </c>
      <c r="C165" s="391" t="str">
        <f>VLOOKUP(A165,Sheet3!$A$2:$E$61,5,FALSE)</f>
        <v>Earth Rat</v>
      </c>
      <c r="D165" s="399">
        <f t="shared" si="77"/>
        <v>1248</v>
      </c>
      <c r="E165" s="399">
        <f t="shared" si="78"/>
        <v>1187</v>
      </c>
      <c r="F165" s="14">
        <f t="shared" ref="F165:F171" si="87">(5+H165)/7</f>
        <v>194</v>
      </c>
      <c r="G165" s="409"/>
      <c r="H165" s="270">
        <f t="shared" ref="H165:I171" si="88">H166+1</f>
        <v>1353</v>
      </c>
      <c r="I165" s="16">
        <f t="shared" si="88"/>
        <v>1352</v>
      </c>
      <c r="J165" s="270">
        <f t="shared" ref="J165:K171" si="89">J166-1</f>
        <v>-1352</v>
      </c>
      <c r="K165" s="16">
        <f t="shared" si="89"/>
        <v>-1351</v>
      </c>
      <c r="L165" s="20">
        <f t="shared" si="79"/>
        <v>-143</v>
      </c>
      <c r="M165" s="3">
        <f t="shared" si="86"/>
        <v>3</v>
      </c>
      <c r="N165" s="245">
        <f t="shared" si="86"/>
        <v>4</v>
      </c>
      <c r="BO165">
        <f t="shared" si="68"/>
        <v>-604</v>
      </c>
    </row>
    <row r="166" spans="1:67" ht="12.75" customHeight="1" thickBot="1">
      <c r="A166" s="390">
        <f t="shared" si="76"/>
        <v>26</v>
      </c>
      <c r="B166" s="391" t="str">
        <f>VLOOKUP(A166,Sheet3!$A$2:$E$61,4,FALSE)</f>
        <v>jǐchǒu (己丑)</v>
      </c>
      <c r="C166" s="391" t="str">
        <f>VLOOKUP(A166,Sheet3!$A$2:$E$61,5,FALSE)</f>
        <v>Earth Ox</v>
      </c>
      <c r="D166" s="399">
        <f t="shared" si="77"/>
        <v>1249</v>
      </c>
      <c r="E166" s="399">
        <f t="shared" si="78"/>
        <v>1188</v>
      </c>
      <c r="F166" s="12">
        <f t="shared" si="87"/>
        <v>193.85714285714286</v>
      </c>
      <c r="G166" s="410"/>
      <c r="H166" s="187">
        <f t="shared" si="88"/>
        <v>1352</v>
      </c>
      <c r="I166" s="1">
        <f t="shared" si="88"/>
        <v>1351</v>
      </c>
      <c r="J166" s="187">
        <f t="shared" si="89"/>
        <v>-1351</v>
      </c>
      <c r="K166" s="1">
        <f t="shared" si="89"/>
        <v>-1350</v>
      </c>
      <c r="L166">
        <f t="shared" si="79"/>
        <v>-143</v>
      </c>
      <c r="M166" s="3">
        <f t="shared" si="86"/>
        <v>4</v>
      </c>
      <c r="N166" s="245">
        <f t="shared" si="86"/>
        <v>1</v>
      </c>
      <c r="BO166">
        <f t="shared" si="68"/>
        <v>-603</v>
      </c>
    </row>
    <row r="167" spans="1:67" ht="13.5" thickBot="1">
      <c r="A167" s="390">
        <f t="shared" si="76"/>
        <v>27</v>
      </c>
      <c r="B167" s="391" t="str">
        <f>VLOOKUP(A167,Sheet3!$A$2:$E$61,4,FALSE)</f>
        <v>gēngyín (庚寅)</v>
      </c>
      <c r="C167" s="391" t="str">
        <f>VLOOKUP(A167,Sheet3!$A$2:$E$61,5,FALSE)</f>
        <v>Metal Tiger</v>
      </c>
      <c r="D167" s="399">
        <f t="shared" si="77"/>
        <v>1250</v>
      </c>
      <c r="E167" s="399">
        <f t="shared" si="78"/>
        <v>1189</v>
      </c>
      <c r="F167" s="12">
        <f t="shared" si="87"/>
        <v>193.71428571428572</v>
      </c>
      <c r="G167" s="410"/>
      <c r="H167" s="187">
        <f t="shared" si="88"/>
        <v>1351</v>
      </c>
      <c r="I167" s="1">
        <f t="shared" si="88"/>
        <v>1350</v>
      </c>
      <c r="J167" s="187">
        <f t="shared" si="89"/>
        <v>-1350</v>
      </c>
      <c r="K167" s="1">
        <f t="shared" si="89"/>
        <v>-1349</v>
      </c>
      <c r="L167">
        <f t="shared" si="79"/>
        <v>-142</v>
      </c>
      <c r="M167" s="3">
        <f t="shared" si="86"/>
        <v>1</v>
      </c>
      <c r="N167" s="245">
        <f t="shared" si="86"/>
        <v>2</v>
      </c>
      <c r="BO167">
        <f t="shared" si="68"/>
        <v>-602</v>
      </c>
    </row>
    <row r="168" spans="1:67" ht="13.5" thickBot="1">
      <c r="A168" s="390">
        <f t="shared" si="76"/>
        <v>28</v>
      </c>
      <c r="B168" s="391" t="str">
        <f>VLOOKUP(A168,Sheet3!$A$2:$E$61,4,FALSE)</f>
        <v>xīnmǎo (辛卯)</v>
      </c>
      <c r="C168" s="391" t="str">
        <f>VLOOKUP(A168,Sheet3!$A$2:$E$61,5,FALSE)</f>
        <v>Metal Hare</v>
      </c>
      <c r="D168" s="399">
        <f t="shared" si="77"/>
        <v>1251</v>
      </c>
      <c r="E168" s="399">
        <f t="shared" si="78"/>
        <v>1190</v>
      </c>
      <c r="F168" s="12">
        <f t="shared" si="87"/>
        <v>193.57142857142858</v>
      </c>
      <c r="G168" s="410"/>
      <c r="H168" s="187">
        <f t="shared" si="88"/>
        <v>1350</v>
      </c>
      <c r="I168" s="1">
        <f t="shared" si="88"/>
        <v>1349</v>
      </c>
      <c r="J168" s="187">
        <f t="shared" si="89"/>
        <v>-1349</v>
      </c>
      <c r="K168" s="1">
        <f t="shared" si="89"/>
        <v>-1348</v>
      </c>
      <c r="L168">
        <f t="shared" si="79"/>
        <v>-142</v>
      </c>
      <c r="M168" s="3">
        <f t="shared" si="86"/>
        <v>2</v>
      </c>
      <c r="N168" s="245">
        <f t="shared" si="86"/>
        <v>3</v>
      </c>
      <c r="BO168">
        <f t="shared" si="68"/>
        <v>-601</v>
      </c>
    </row>
    <row r="169" spans="1:67" ht="13.5" thickBot="1">
      <c r="A169" s="390">
        <f t="shared" si="76"/>
        <v>29</v>
      </c>
      <c r="B169" s="391" t="str">
        <f>VLOOKUP(A169,Sheet3!$A$2:$E$61,4,FALSE)</f>
        <v>rénchén (壬辰)</v>
      </c>
      <c r="C169" s="391" t="str">
        <f>VLOOKUP(A169,Sheet3!$A$2:$E$61,5,FALSE)</f>
        <v>Water Dragon</v>
      </c>
      <c r="D169" s="399">
        <f t="shared" si="77"/>
        <v>1252</v>
      </c>
      <c r="E169" s="399">
        <f t="shared" si="78"/>
        <v>1191</v>
      </c>
      <c r="F169" s="12">
        <f t="shared" si="87"/>
        <v>193.42857142857142</v>
      </c>
      <c r="G169" s="410"/>
      <c r="H169" s="187">
        <f t="shared" si="88"/>
        <v>1349</v>
      </c>
      <c r="I169" s="1">
        <f t="shared" si="88"/>
        <v>1348</v>
      </c>
      <c r="J169" s="187">
        <f t="shared" si="89"/>
        <v>-1348</v>
      </c>
      <c r="K169" s="1">
        <f t="shared" si="89"/>
        <v>-1347</v>
      </c>
      <c r="L169">
        <f t="shared" si="79"/>
        <v>-142</v>
      </c>
      <c r="M169" s="3">
        <f t="shared" si="86"/>
        <v>3</v>
      </c>
      <c r="N169" s="245">
        <f t="shared" si="86"/>
        <v>4</v>
      </c>
      <c r="BO169">
        <f t="shared" si="68"/>
        <v>-600</v>
      </c>
    </row>
    <row r="170" spans="1:67" ht="12.75" customHeight="1" thickBot="1">
      <c r="A170" s="390">
        <f t="shared" si="76"/>
        <v>30</v>
      </c>
      <c r="B170" s="391" t="str">
        <f>VLOOKUP(A170,Sheet3!$A$2:$E$61,4,FALSE)</f>
        <v>guǐsì (癸巳)</v>
      </c>
      <c r="C170" s="391" t="str">
        <f>VLOOKUP(A170,Sheet3!$A$2:$E$61,5,FALSE)</f>
        <v>Water Snake</v>
      </c>
      <c r="D170" s="399">
        <f t="shared" si="77"/>
        <v>1253</v>
      </c>
      <c r="E170" s="399">
        <f t="shared" si="78"/>
        <v>1192</v>
      </c>
      <c r="F170" s="12">
        <f t="shared" si="87"/>
        <v>193.28571428571428</v>
      </c>
      <c r="G170" s="410"/>
      <c r="H170" s="187">
        <f t="shared" si="88"/>
        <v>1348</v>
      </c>
      <c r="I170" s="1">
        <f t="shared" si="88"/>
        <v>1347</v>
      </c>
      <c r="J170" s="187">
        <f t="shared" si="89"/>
        <v>-1347</v>
      </c>
      <c r="K170" s="1">
        <f t="shared" si="89"/>
        <v>-1346</v>
      </c>
      <c r="L170">
        <f t="shared" si="79"/>
        <v>-142</v>
      </c>
      <c r="M170" s="3">
        <f t="shared" si="86"/>
        <v>4</v>
      </c>
      <c r="N170" s="245">
        <f t="shared" si="86"/>
        <v>1</v>
      </c>
      <c r="BO170">
        <f t="shared" si="68"/>
        <v>-599</v>
      </c>
    </row>
    <row r="171" spans="1:67" ht="13.5" thickBot="1">
      <c r="A171" s="390">
        <f t="shared" si="76"/>
        <v>31</v>
      </c>
      <c r="B171" s="391" t="str">
        <f>VLOOKUP(A171,Sheet3!$A$2:$E$61,4,FALSE)</f>
        <v>jiǎwǔ (甲午)</v>
      </c>
      <c r="C171" s="391" t="str">
        <f>VLOOKUP(A171,Sheet3!$A$2:$E$61,5,FALSE)</f>
        <v>Wood Horse</v>
      </c>
      <c r="D171" s="399">
        <f t="shared" si="77"/>
        <v>1254</v>
      </c>
      <c r="E171" s="399">
        <f t="shared" si="78"/>
        <v>1193</v>
      </c>
      <c r="F171" s="12">
        <f t="shared" si="87"/>
        <v>193.14285714285714</v>
      </c>
      <c r="G171" s="410"/>
      <c r="H171" s="187">
        <f t="shared" si="88"/>
        <v>1347</v>
      </c>
      <c r="I171" s="1">
        <f t="shared" si="88"/>
        <v>1346</v>
      </c>
      <c r="J171" s="187">
        <f t="shared" si="89"/>
        <v>-1346</v>
      </c>
      <c r="K171" s="1">
        <f t="shared" si="89"/>
        <v>-1345</v>
      </c>
      <c r="L171">
        <f t="shared" si="79"/>
        <v>-141</v>
      </c>
      <c r="M171" s="3">
        <f t="shared" si="86"/>
        <v>1</v>
      </c>
      <c r="N171" s="245">
        <f t="shared" si="86"/>
        <v>2</v>
      </c>
      <c r="BO171">
        <f t="shared" si="68"/>
        <v>-598</v>
      </c>
    </row>
    <row r="172" spans="1:67" ht="13.5" thickBot="1">
      <c r="A172" s="390">
        <f t="shared" si="76"/>
        <v>32</v>
      </c>
      <c r="B172" s="391" t="str">
        <f>VLOOKUP(A172,Sheet3!$A$2:$E$61,4,FALSE)</f>
        <v>yǐwèi (乙未)</v>
      </c>
      <c r="C172" s="391" t="str">
        <f>VLOOKUP(A172,Sheet3!$A$2:$E$61,5,FALSE)</f>
        <v>Wood Sheep</v>
      </c>
      <c r="D172" s="399">
        <f t="shared" si="77"/>
        <v>1255</v>
      </c>
      <c r="E172" s="399">
        <f t="shared" si="78"/>
        <v>1194</v>
      </c>
      <c r="F172" s="14">
        <f t="shared" ref="F172:F178" si="90">(5+H172)/7</f>
        <v>193</v>
      </c>
      <c r="G172" s="409"/>
      <c r="H172" s="270">
        <f t="shared" ref="H172:I178" si="91">H173+1</f>
        <v>1346</v>
      </c>
      <c r="I172" s="16">
        <f t="shared" si="91"/>
        <v>1345</v>
      </c>
      <c r="J172" s="270">
        <f t="shared" ref="J172:K178" si="92">J173-1</f>
        <v>-1345</v>
      </c>
      <c r="K172" s="16">
        <f t="shared" si="92"/>
        <v>-1344</v>
      </c>
      <c r="L172" s="20">
        <f t="shared" si="79"/>
        <v>-141</v>
      </c>
      <c r="M172" s="3">
        <f t="shared" si="86"/>
        <v>2</v>
      </c>
      <c r="N172" s="245">
        <f t="shared" si="86"/>
        <v>3</v>
      </c>
      <c r="BO172">
        <f t="shared" si="68"/>
        <v>-597</v>
      </c>
    </row>
    <row r="173" spans="1:67" ht="13.5" thickBot="1">
      <c r="A173" s="390">
        <f t="shared" si="76"/>
        <v>33</v>
      </c>
      <c r="B173" s="391" t="str">
        <f>VLOOKUP(A173,Sheet3!$A$2:$E$61,4,FALSE)</f>
        <v>bǐngshēn (丙申)</v>
      </c>
      <c r="C173" s="391" t="str">
        <f>VLOOKUP(A173,Sheet3!$A$2:$E$61,5,FALSE)</f>
        <v>Fire Monkey</v>
      </c>
      <c r="D173" s="399">
        <f t="shared" si="77"/>
        <v>1256</v>
      </c>
      <c r="E173" s="399">
        <f t="shared" si="78"/>
        <v>1195</v>
      </c>
      <c r="F173" s="12">
        <f t="shared" si="90"/>
        <v>192.85714285714286</v>
      </c>
      <c r="G173" s="410"/>
      <c r="H173" s="187">
        <f t="shared" si="91"/>
        <v>1345</v>
      </c>
      <c r="I173" s="1">
        <f t="shared" si="91"/>
        <v>1344</v>
      </c>
      <c r="J173" s="187">
        <f t="shared" si="92"/>
        <v>-1344</v>
      </c>
      <c r="K173" s="1">
        <f t="shared" si="92"/>
        <v>-1343</v>
      </c>
      <c r="L173">
        <f t="shared" si="79"/>
        <v>-141</v>
      </c>
      <c r="M173" s="3">
        <f t="shared" si="86"/>
        <v>3</v>
      </c>
      <c r="N173" s="245">
        <f t="shared" si="86"/>
        <v>4</v>
      </c>
      <c r="BO173">
        <f t="shared" si="68"/>
        <v>-596</v>
      </c>
    </row>
    <row r="174" spans="1:67" ht="13.5" thickBot="1">
      <c r="A174" s="390">
        <f t="shared" si="76"/>
        <v>34</v>
      </c>
      <c r="B174" s="391" t="str">
        <f>VLOOKUP(A174,Sheet3!$A$2:$E$61,4,FALSE)</f>
        <v>dīngyǒu (丁酉)</v>
      </c>
      <c r="C174" s="391" t="str">
        <f>VLOOKUP(A174,Sheet3!$A$2:$E$61,5,FALSE)</f>
        <v>Fire Rooster</v>
      </c>
      <c r="D174" s="399">
        <f t="shared" si="77"/>
        <v>1257</v>
      </c>
      <c r="E174" s="399">
        <f t="shared" si="78"/>
        <v>1196</v>
      </c>
      <c r="F174" s="12">
        <f t="shared" si="90"/>
        <v>192.71428571428572</v>
      </c>
      <c r="G174" s="410"/>
      <c r="H174" s="187">
        <f t="shared" si="91"/>
        <v>1344</v>
      </c>
      <c r="I174" s="1">
        <f t="shared" si="91"/>
        <v>1343</v>
      </c>
      <c r="J174" s="187">
        <f t="shared" si="92"/>
        <v>-1343</v>
      </c>
      <c r="K174" s="1">
        <f t="shared" si="92"/>
        <v>-1342</v>
      </c>
      <c r="L174">
        <f t="shared" si="79"/>
        <v>-141</v>
      </c>
      <c r="M174" s="3">
        <f t="shared" si="86"/>
        <v>4</v>
      </c>
      <c r="N174" s="245">
        <f t="shared" si="86"/>
        <v>1</v>
      </c>
      <c r="BO174">
        <f t="shared" si="68"/>
        <v>-595</v>
      </c>
    </row>
    <row r="175" spans="1:67" ht="13.5" thickBot="1">
      <c r="A175" s="390">
        <f t="shared" si="76"/>
        <v>35</v>
      </c>
      <c r="B175" s="391" t="str">
        <f>VLOOKUP(A175,Sheet3!$A$2:$E$61,4,FALSE)</f>
        <v>wùxū (戊戌)</v>
      </c>
      <c r="C175" s="391" t="str">
        <f>VLOOKUP(A175,Sheet3!$A$2:$E$61,5,FALSE)</f>
        <v>Earth Dog</v>
      </c>
      <c r="D175" s="399">
        <f t="shared" si="77"/>
        <v>1258</v>
      </c>
      <c r="E175" s="399">
        <f t="shared" si="78"/>
        <v>1197</v>
      </c>
      <c r="F175" s="12">
        <f t="shared" si="90"/>
        <v>192.57142857142858</v>
      </c>
      <c r="G175" s="410"/>
      <c r="H175" s="187">
        <f t="shared" si="91"/>
        <v>1343</v>
      </c>
      <c r="I175" s="1">
        <f t="shared" si="91"/>
        <v>1342</v>
      </c>
      <c r="J175" s="187">
        <f t="shared" si="92"/>
        <v>-1342</v>
      </c>
      <c r="K175" s="1">
        <f t="shared" si="92"/>
        <v>-1341</v>
      </c>
      <c r="L175">
        <f t="shared" si="79"/>
        <v>-140</v>
      </c>
      <c r="M175" s="3">
        <f t="shared" si="86"/>
        <v>1</v>
      </c>
      <c r="N175" s="245">
        <f t="shared" si="86"/>
        <v>2</v>
      </c>
      <c r="BO175">
        <f t="shared" si="68"/>
        <v>-594</v>
      </c>
    </row>
    <row r="176" spans="1:67" ht="13.5" thickBot="1">
      <c r="A176" s="390">
        <f t="shared" si="76"/>
        <v>36</v>
      </c>
      <c r="B176" s="391" t="str">
        <f>VLOOKUP(A176,Sheet3!$A$2:$E$61,4,FALSE)</f>
        <v>jǐhài (己亥)</v>
      </c>
      <c r="C176" s="391" t="str">
        <f>VLOOKUP(A176,Sheet3!$A$2:$E$61,5,FALSE)</f>
        <v>Earth Pig</v>
      </c>
      <c r="D176" s="399">
        <f t="shared" si="77"/>
        <v>1259</v>
      </c>
      <c r="E176" s="399">
        <f t="shared" si="78"/>
        <v>1198</v>
      </c>
      <c r="F176" s="12">
        <f t="shared" si="90"/>
        <v>192.42857142857142</v>
      </c>
      <c r="G176" s="410"/>
      <c r="H176" s="187">
        <f t="shared" si="91"/>
        <v>1342</v>
      </c>
      <c r="I176" s="1">
        <f t="shared" si="91"/>
        <v>1341</v>
      </c>
      <c r="J176" s="187">
        <f t="shared" si="92"/>
        <v>-1341</v>
      </c>
      <c r="K176" s="1">
        <f t="shared" si="92"/>
        <v>-1340</v>
      </c>
      <c r="L176">
        <f t="shared" si="79"/>
        <v>-140</v>
      </c>
      <c r="M176" s="3">
        <f t="shared" si="86"/>
        <v>2</v>
      </c>
      <c r="N176" s="245">
        <f t="shared" si="86"/>
        <v>3</v>
      </c>
      <c r="BO176">
        <f t="shared" si="68"/>
        <v>-593</v>
      </c>
    </row>
    <row r="177" spans="1:67" ht="13.5" thickBot="1">
      <c r="A177" s="390">
        <f t="shared" si="76"/>
        <v>37</v>
      </c>
      <c r="B177" s="391" t="str">
        <f>VLOOKUP(A177,Sheet3!$A$2:$E$61,4,FALSE)</f>
        <v>gēngzǐ (庚子)</v>
      </c>
      <c r="C177" s="391" t="str">
        <f>VLOOKUP(A177,Sheet3!$A$2:$E$61,5,FALSE)</f>
        <v>Metal Rat</v>
      </c>
      <c r="D177" s="399">
        <f t="shared" si="77"/>
        <v>1260</v>
      </c>
      <c r="E177" s="399">
        <f t="shared" si="78"/>
        <v>1199</v>
      </c>
      <c r="F177" s="12">
        <f t="shared" si="90"/>
        <v>192.28571428571428</v>
      </c>
      <c r="G177" s="410"/>
      <c r="H177" s="187">
        <f t="shared" si="91"/>
        <v>1341</v>
      </c>
      <c r="I177" s="1">
        <f t="shared" si="91"/>
        <v>1340</v>
      </c>
      <c r="J177" s="187">
        <f t="shared" si="92"/>
        <v>-1340</v>
      </c>
      <c r="K177" s="1">
        <f t="shared" si="92"/>
        <v>-1339</v>
      </c>
      <c r="L177">
        <f t="shared" si="79"/>
        <v>-140</v>
      </c>
      <c r="M177" s="3">
        <f t="shared" si="86"/>
        <v>3</v>
      </c>
      <c r="N177" s="245">
        <f t="shared" si="86"/>
        <v>4</v>
      </c>
      <c r="BO177">
        <f t="shared" si="68"/>
        <v>-592</v>
      </c>
    </row>
    <row r="178" spans="1:67" ht="13.5" thickBot="1">
      <c r="A178" s="390">
        <f t="shared" si="76"/>
        <v>38</v>
      </c>
      <c r="B178" s="391" t="str">
        <f>VLOOKUP(A178,Sheet3!$A$2:$E$61,4,FALSE)</f>
        <v>xīnchǒu (辛丑)</v>
      </c>
      <c r="C178" s="391" t="str">
        <f>VLOOKUP(A178,Sheet3!$A$2:$E$61,5,FALSE)</f>
        <v>Metal Ox</v>
      </c>
      <c r="D178" s="399">
        <f t="shared" si="77"/>
        <v>1261</v>
      </c>
      <c r="E178" s="399">
        <f t="shared" si="78"/>
        <v>1200</v>
      </c>
      <c r="F178" s="12">
        <f t="shared" si="90"/>
        <v>192.14285714285714</v>
      </c>
      <c r="G178" s="410"/>
      <c r="H178" s="187">
        <f t="shared" si="91"/>
        <v>1340</v>
      </c>
      <c r="I178" s="1">
        <f t="shared" si="91"/>
        <v>1339</v>
      </c>
      <c r="J178" s="187">
        <f t="shared" si="92"/>
        <v>-1339</v>
      </c>
      <c r="K178" s="1">
        <f t="shared" si="92"/>
        <v>-1338</v>
      </c>
      <c r="L178">
        <f t="shared" si="79"/>
        <v>-140</v>
      </c>
      <c r="M178" s="3">
        <f t="shared" ref="M178:N197" si="93">M182</f>
        <v>4</v>
      </c>
      <c r="N178" s="245">
        <f t="shared" si="93"/>
        <v>1</v>
      </c>
      <c r="BO178">
        <f t="shared" si="68"/>
        <v>-591</v>
      </c>
    </row>
    <row r="179" spans="1:67" ht="13.5" thickBot="1">
      <c r="A179" s="390">
        <f t="shared" si="76"/>
        <v>39</v>
      </c>
      <c r="B179" s="391" t="str">
        <f>VLOOKUP(A179,Sheet3!$A$2:$E$61,4,FALSE)</f>
        <v>rényín (壬寅)</v>
      </c>
      <c r="C179" s="391" t="str">
        <f>VLOOKUP(A179,Sheet3!$A$2:$E$61,5,FALSE)</f>
        <v>Water Tiger</v>
      </c>
      <c r="D179" s="399">
        <f t="shared" si="77"/>
        <v>1262</v>
      </c>
      <c r="E179" s="399">
        <f t="shared" si="78"/>
        <v>1201</v>
      </c>
      <c r="F179" s="14">
        <f t="shared" ref="F179:F185" si="94">(5+H179)/7</f>
        <v>192</v>
      </c>
      <c r="G179" s="409"/>
      <c r="H179" s="270">
        <f t="shared" ref="H179:I185" si="95">H180+1</f>
        <v>1339</v>
      </c>
      <c r="I179" s="16">
        <f t="shared" si="95"/>
        <v>1338</v>
      </c>
      <c r="J179" s="270">
        <f t="shared" ref="J179:K185" si="96">J180-1</f>
        <v>-1338</v>
      </c>
      <c r="K179" s="16">
        <f t="shared" si="96"/>
        <v>-1337</v>
      </c>
      <c r="L179" s="20">
        <f t="shared" si="79"/>
        <v>-139</v>
      </c>
      <c r="M179" s="3">
        <f t="shared" si="93"/>
        <v>1</v>
      </c>
      <c r="N179" s="245">
        <f t="shared" si="93"/>
        <v>2</v>
      </c>
      <c r="BO179">
        <f t="shared" si="68"/>
        <v>-590</v>
      </c>
    </row>
    <row r="180" spans="1:67" ht="13.5" thickBot="1">
      <c r="A180" s="390">
        <f t="shared" si="76"/>
        <v>40</v>
      </c>
      <c r="B180" s="391" t="str">
        <f>VLOOKUP(A180,Sheet3!$A$2:$E$61,4,FALSE)</f>
        <v>guǐmǎo (癸卯)</v>
      </c>
      <c r="C180" s="391" t="str">
        <f>VLOOKUP(A180,Sheet3!$A$2:$E$61,5,FALSE)</f>
        <v>Water Hare</v>
      </c>
      <c r="D180" s="399">
        <f t="shared" si="77"/>
        <v>1263</v>
      </c>
      <c r="E180" s="399">
        <f t="shared" si="78"/>
        <v>1202</v>
      </c>
      <c r="F180" s="12">
        <f t="shared" si="94"/>
        <v>191.85714285714286</v>
      </c>
      <c r="G180" s="410"/>
      <c r="H180" s="187">
        <f t="shared" si="95"/>
        <v>1338</v>
      </c>
      <c r="I180" s="1">
        <f t="shared" si="95"/>
        <v>1337</v>
      </c>
      <c r="J180" s="187">
        <f t="shared" si="96"/>
        <v>-1337</v>
      </c>
      <c r="K180" s="1">
        <f t="shared" si="96"/>
        <v>-1336</v>
      </c>
      <c r="L180">
        <f t="shared" si="79"/>
        <v>-139</v>
      </c>
      <c r="M180" s="3">
        <f t="shared" si="93"/>
        <v>2</v>
      </c>
      <c r="N180" s="245">
        <f t="shared" si="93"/>
        <v>3</v>
      </c>
      <c r="BO180">
        <f t="shared" si="68"/>
        <v>-589</v>
      </c>
    </row>
    <row r="181" spans="1:67" ht="13.5" thickBot="1">
      <c r="A181" s="390">
        <f t="shared" si="76"/>
        <v>41</v>
      </c>
      <c r="B181" s="391" t="str">
        <f>VLOOKUP(A181,Sheet3!$A$2:$E$61,4,FALSE)</f>
        <v>jiǎchén (甲辰)</v>
      </c>
      <c r="C181" s="391" t="str">
        <f>VLOOKUP(A181,Sheet3!$A$2:$E$61,5,FALSE)</f>
        <v>Wood Dragon</v>
      </c>
      <c r="D181" s="399">
        <f t="shared" si="77"/>
        <v>1264</v>
      </c>
      <c r="E181" s="399">
        <f t="shared" si="78"/>
        <v>1203</v>
      </c>
      <c r="F181" s="12">
        <f t="shared" si="94"/>
        <v>191.71428571428572</v>
      </c>
      <c r="G181" s="410"/>
      <c r="H181" s="187">
        <f t="shared" si="95"/>
        <v>1337</v>
      </c>
      <c r="I181" s="1">
        <f t="shared" si="95"/>
        <v>1336</v>
      </c>
      <c r="J181" s="187">
        <f t="shared" si="96"/>
        <v>-1336</v>
      </c>
      <c r="K181" s="1">
        <f t="shared" si="96"/>
        <v>-1335</v>
      </c>
      <c r="L181">
        <f t="shared" si="79"/>
        <v>-139</v>
      </c>
      <c r="M181" s="3">
        <f t="shared" si="93"/>
        <v>3</v>
      </c>
      <c r="N181" s="245">
        <f t="shared" si="93"/>
        <v>4</v>
      </c>
      <c r="BO181">
        <f t="shared" si="68"/>
        <v>-588</v>
      </c>
    </row>
    <row r="182" spans="1:67" ht="13.5" thickBot="1">
      <c r="A182" s="390">
        <f t="shared" si="76"/>
        <v>42</v>
      </c>
      <c r="B182" s="391" t="str">
        <f>VLOOKUP(A182,Sheet3!$A$2:$E$61,4,FALSE)</f>
        <v>yǐsì (乙巳)</v>
      </c>
      <c r="C182" s="391" t="str">
        <f>VLOOKUP(A182,Sheet3!$A$2:$E$61,5,FALSE)</f>
        <v>Wood Snake</v>
      </c>
      <c r="D182" s="399">
        <f t="shared" si="77"/>
        <v>1265</v>
      </c>
      <c r="E182" s="399">
        <f t="shared" si="78"/>
        <v>1204</v>
      </c>
      <c r="F182" s="12">
        <f t="shared" si="94"/>
        <v>191.57142857142858</v>
      </c>
      <c r="G182" s="410"/>
      <c r="H182" s="187">
        <f t="shared" si="95"/>
        <v>1336</v>
      </c>
      <c r="I182" s="1">
        <f t="shared" si="95"/>
        <v>1335</v>
      </c>
      <c r="J182" s="187">
        <f t="shared" si="96"/>
        <v>-1335</v>
      </c>
      <c r="K182" s="1">
        <f t="shared" si="96"/>
        <v>-1334</v>
      </c>
      <c r="L182">
        <f t="shared" si="79"/>
        <v>-139</v>
      </c>
      <c r="M182" s="3">
        <f t="shared" si="93"/>
        <v>4</v>
      </c>
      <c r="N182" s="245">
        <f t="shared" si="93"/>
        <v>1</v>
      </c>
      <c r="BO182">
        <f t="shared" si="68"/>
        <v>-587</v>
      </c>
    </row>
    <row r="183" spans="1:67" ht="13.5" thickBot="1">
      <c r="A183" s="390">
        <f t="shared" si="76"/>
        <v>43</v>
      </c>
      <c r="B183" s="391" t="str">
        <f>VLOOKUP(A183,Sheet3!$A$2:$E$61,4,FALSE)</f>
        <v>bǐngwǔ (丙午)</v>
      </c>
      <c r="C183" s="391" t="str">
        <f>VLOOKUP(A183,Sheet3!$A$2:$E$61,5,FALSE)</f>
        <v>Fire Horse</v>
      </c>
      <c r="D183" s="399">
        <f t="shared" si="77"/>
        <v>1266</v>
      </c>
      <c r="E183" s="399">
        <f t="shared" si="78"/>
        <v>1205</v>
      </c>
      <c r="F183" s="12">
        <f t="shared" si="94"/>
        <v>191.42857142857142</v>
      </c>
      <c r="G183" s="410"/>
      <c r="H183" s="187">
        <f t="shared" si="95"/>
        <v>1335</v>
      </c>
      <c r="I183" s="1">
        <f t="shared" si="95"/>
        <v>1334</v>
      </c>
      <c r="J183" s="187">
        <f t="shared" si="96"/>
        <v>-1334</v>
      </c>
      <c r="K183" s="1">
        <f t="shared" si="96"/>
        <v>-1333</v>
      </c>
      <c r="L183">
        <f t="shared" si="79"/>
        <v>-138</v>
      </c>
      <c r="M183" s="3">
        <f t="shared" si="93"/>
        <v>1</v>
      </c>
      <c r="N183" s="245">
        <f t="shared" si="93"/>
        <v>2</v>
      </c>
      <c r="BO183">
        <f t="shared" si="68"/>
        <v>-586</v>
      </c>
    </row>
    <row r="184" spans="1:67" ht="13.5" thickBot="1">
      <c r="A184" s="390">
        <f t="shared" si="76"/>
        <v>44</v>
      </c>
      <c r="B184" s="391" t="str">
        <f>VLOOKUP(A184,Sheet3!$A$2:$E$61,4,FALSE)</f>
        <v>dīngwèi (丁未)</v>
      </c>
      <c r="C184" s="391" t="str">
        <f>VLOOKUP(A184,Sheet3!$A$2:$E$61,5,FALSE)</f>
        <v>Fire Sheep</v>
      </c>
      <c r="D184" s="399">
        <f t="shared" si="77"/>
        <v>1267</v>
      </c>
      <c r="E184" s="399">
        <f t="shared" si="78"/>
        <v>1206</v>
      </c>
      <c r="F184" s="12">
        <f t="shared" si="94"/>
        <v>191.28571428571428</v>
      </c>
      <c r="G184" s="410"/>
      <c r="H184" s="187">
        <f t="shared" si="95"/>
        <v>1334</v>
      </c>
      <c r="I184" s="1">
        <f t="shared" si="95"/>
        <v>1333</v>
      </c>
      <c r="J184" s="187">
        <f t="shared" si="96"/>
        <v>-1333</v>
      </c>
      <c r="K184" s="1">
        <f t="shared" si="96"/>
        <v>-1332</v>
      </c>
      <c r="L184">
        <f t="shared" si="79"/>
        <v>-138</v>
      </c>
      <c r="M184" s="3">
        <f t="shared" si="93"/>
        <v>2</v>
      </c>
      <c r="N184" s="245">
        <f t="shared" si="93"/>
        <v>3</v>
      </c>
      <c r="BO184">
        <f t="shared" si="68"/>
        <v>-585</v>
      </c>
    </row>
    <row r="185" spans="1:67" ht="13.5" thickBot="1">
      <c r="A185" s="390">
        <f t="shared" si="76"/>
        <v>45</v>
      </c>
      <c r="B185" s="391" t="str">
        <f>VLOOKUP(A185,Sheet3!$A$2:$E$61,4,FALSE)</f>
        <v>wùshēn (戊申)</v>
      </c>
      <c r="C185" s="391" t="str">
        <f>VLOOKUP(A185,Sheet3!$A$2:$E$61,5,FALSE)</f>
        <v>Earth Monkey</v>
      </c>
      <c r="D185" s="399">
        <f t="shared" si="77"/>
        <v>1268</v>
      </c>
      <c r="E185" s="399">
        <f t="shared" si="78"/>
        <v>1207</v>
      </c>
      <c r="F185" s="12">
        <f t="shared" si="94"/>
        <v>191.14285714285714</v>
      </c>
      <c r="G185" s="410"/>
      <c r="H185" s="187">
        <f t="shared" si="95"/>
        <v>1333</v>
      </c>
      <c r="I185" s="1">
        <f t="shared" si="95"/>
        <v>1332</v>
      </c>
      <c r="J185" s="187">
        <f t="shared" si="96"/>
        <v>-1332</v>
      </c>
      <c r="K185" s="1">
        <f t="shared" si="96"/>
        <v>-1331</v>
      </c>
      <c r="L185">
        <f t="shared" si="79"/>
        <v>-138</v>
      </c>
      <c r="M185" s="3">
        <f t="shared" si="93"/>
        <v>3</v>
      </c>
      <c r="N185" s="245">
        <f t="shared" si="93"/>
        <v>4</v>
      </c>
      <c r="BO185">
        <f t="shared" si="68"/>
        <v>-584</v>
      </c>
    </row>
    <row r="186" spans="1:67" ht="13.5" thickBot="1">
      <c r="A186" s="390">
        <f t="shared" si="76"/>
        <v>46</v>
      </c>
      <c r="B186" s="391" t="str">
        <f>VLOOKUP(A186,Sheet3!$A$2:$E$61,4,FALSE)</f>
        <v>jǐyǒu (己酉)</v>
      </c>
      <c r="C186" s="391" t="str">
        <f>VLOOKUP(A186,Sheet3!$A$2:$E$61,5,FALSE)</f>
        <v>Earth Rooster</v>
      </c>
      <c r="D186" s="399">
        <f t="shared" si="77"/>
        <v>1269</v>
      </c>
      <c r="E186" s="399">
        <f t="shared" si="78"/>
        <v>1208</v>
      </c>
      <c r="F186" s="14">
        <f t="shared" ref="F186:F192" si="97">(5+H186)/7</f>
        <v>191</v>
      </c>
      <c r="G186" s="409"/>
      <c r="H186" s="270">
        <f t="shared" ref="H186:I192" si="98">H187+1</f>
        <v>1332</v>
      </c>
      <c r="I186" s="16">
        <f t="shared" si="98"/>
        <v>1331</v>
      </c>
      <c r="J186" s="270">
        <f t="shared" ref="J186:K192" si="99">J187-1</f>
        <v>-1331</v>
      </c>
      <c r="K186" s="16">
        <f t="shared" si="99"/>
        <v>-1330</v>
      </c>
      <c r="L186" s="20">
        <f t="shared" si="79"/>
        <v>-138</v>
      </c>
      <c r="M186" s="3">
        <f t="shared" si="93"/>
        <v>4</v>
      </c>
      <c r="N186" s="245">
        <f t="shared" si="93"/>
        <v>1</v>
      </c>
      <c r="BO186">
        <f t="shared" si="68"/>
        <v>-583</v>
      </c>
    </row>
    <row r="187" spans="1:67" ht="13.5" thickBot="1">
      <c r="A187" s="390">
        <f t="shared" si="76"/>
        <v>47</v>
      </c>
      <c r="B187" s="391" t="str">
        <f>VLOOKUP(A187,Sheet3!$A$2:$E$61,4,FALSE)</f>
        <v>gēngxū (庚戌)</v>
      </c>
      <c r="C187" s="391" t="str">
        <f>VLOOKUP(A187,Sheet3!$A$2:$E$61,5,FALSE)</f>
        <v>Metal Dog</v>
      </c>
      <c r="D187" s="399">
        <f t="shared" si="77"/>
        <v>1270</v>
      </c>
      <c r="E187" s="399">
        <f t="shared" si="78"/>
        <v>1209</v>
      </c>
      <c r="F187" s="12">
        <f t="shared" si="97"/>
        <v>190.85714285714286</v>
      </c>
      <c r="G187" s="410"/>
      <c r="H187" s="187">
        <f t="shared" si="98"/>
        <v>1331</v>
      </c>
      <c r="I187" s="1">
        <f t="shared" si="98"/>
        <v>1330</v>
      </c>
      <c r="J187" s="187">
        <f t="shared" si="99"/>
        <v>-1330</v>
      </c>
      <c r="K187" s="1">
        <f t="shared" si="99"/>
        <v>-1329</v>
      </c>
      <c r="L187">
        <f t="shared" si="79"/>
        <v>-137</v>
      </c>
      <c r="M187" s="3">
        <f t="shared" si="93"/>
        <v>1</v>
      </c>
      <c r="N187" s="245">
        <f t="shared" si="93"/>
        <v>2</v>
      </c>
      <c r="BO187">
        <f t="shared" si="68"/>
        <v>-582</v>
      </c>
    </row>
    <row r="188" spans="1:67" ht="13.5" thickBot="1">
      <c r="A188" s="390">
        <f t="shared" si="76"/>
        <v>48</v>
      </c>
      <c r="B188" s="391" t="str">
        <f>VLOOKUP(A188,Sheet3!$A$2:$E$61,4,FALSE)</f>
        <v>xīnhài (辛亥)</v>
      </c>
      <c r="C188" s="391" t="str">
        <f>VLOOKUP(A188,Sheet3!$A$2:$E$61,5,FALSE)</f>
        <v>Metal Pig</v>
      </c>
      <c r="D188" s="399">
        <f t="shared" si="77"/>
        <v>1271</v>
      </c>
      <c r="E188" s="399">
        <f t="shared" si="78"/>
        <v>1210</v>
      </c>
      <c r="F188" s="12">
        <f t="shared" si="97"/>
        <v>190.71428571428572</v>
      </c>
      <c r="G188" s="410"/>
      <c r="H188" s="187">
        <f t="shared" si="98"/>
        <v>1330</v>
      </c>
      <c r="I188" s="1">
        <f t="shared" si="98"/>
        <v>1329</v>
      </c>
      <c r="J188" s="187">
        <f t="shared" si="99"/>
        <v>-1329</v>
      </c>
      <c r="K188" s="1">
        <f t="shared" si="99"/>
        <v>-1328</v>
      </c>
      <c r="L188">
        <f t="shared" si="79"/>
        <v>-137</v>
      </c>
      <c r="M188" s="3">
        <f t="shared" si="93"/>
        <v>2</v>
      </c>
      <c r="N188" s="245">
        <f t="shared" si="93"/>
        <v>3</v>
      </c>
      <c r="BO188">
        <f t="shared" si="68"/>
        <v>-581</v>
      </c>
    </row>
    <row r="189" spans="1:67" ht="13.5" thickBot="1">
      <c r="A189" s="390">
        <f t="shared" si="76"/>
        <v>49</v>
      </c>
      <c r="B189" s="391" t="str">
        <f>VLOOKUP(A189,Sheet3!$A$2:$E$61,4,FALSE)</f>
        <v>rénzǐ (壬子)</v>
      </c>
      <c r="C189" s="391" t="str">
        <f>VLOOKUP(A189,Sheet3!$A$2:$E$61,5,FALSE)</f>
        <v>Water Rat</v>
      </c>
      <c r="D189" s="399">
        <f t="shared" si="77"/>
        <v>1272</v>
      </c>
      <c r="E189" s="399">
        <f t="shared" si="78"/>
        <v>1211</v>
      </c>
      <c r="F189" s="12">
        <f t="shared" si="97"/>
        <v>190.57142857142858</v>
      </c>
      <c r="G189" s="410"/>
      <c r="H189" s="187">
        <f t="shared" si="98"/>
        <v>1329</v>
      </c>
      <c r="I189" s="1">
        <f t="shared" si="98"/>
        <v>1328</v>
      </c>
      <c r="J189" s="187">
        <f t="shared" si="99"/>
        <v>-1328</v>
      </c>
      <c r="K189" s="1">
        <f t="shared" si="99"/>
        <v>-1327</v>
      </c>
      <c r="L189">
        <f t="shared" si="79"/>
        <v>-137</v>
      </c>
      <c r="M189" s="3">
        <f t="shared" si="93"/>
        <v>3</v>
      </c>
      <c r="N189" s="245">
        <f t="shared" si="93"/>
        <v>4</v>
      </c>
      <c r="BO189">
        <f t="shared" si="68"/>
        <v>-580</v>
      </c>
    </row>
    <row r="190" spans="1:67" ht="13.5" thickBot="1">
      <c r="A190" s="390">
        <f t="shared" si="76"/>
        <v>50</v>
      </c>
      <c r="B190" s="391" t="str">
        <f>VLOOKUP(A190,Sheet3!$A$2:$E$61,4,FALSE)</f>
        <v>guǐchǒu (癸丑)</v>
      </c>
      <c r="C190" s="391" t="str">
        <f>VLOOKUP(A190,Sheet3!$A$2:$E$61,5,FALSE)</f>
        <v>Water Ox</v>
      </c>
      <c r="D190" s="399">
        <f t="shared" si="77"/>
        <v>1273</v>
      </c>
      <c r="E190" s="399">
        <f t="shared" si="78"/>
        <v>1212</v>
      </c>
      <c r="F190" s="12">
        <f t="shared" si="97"/>
        <v>190.42857142857142</v>
      </c>
      <c r="G190" s="410"/>
      <c r="H190" s="187">
        <f t="shared" si="98"/>
        <v>1328</v>
      </c>
      <c r="I190" s="1">
        <f t="shared" si="98"/>
        <v>1327</v>
      </c>
      <c r="J190" s="187">
        <f t="shared" si="99"/>
        <v>-1327</v>
      </c>
      <c r="K190" s="1">
        <f t="shared" si="99"/>
        <v>-1326</v>
      </c>
      <c r="L190">
        <f t="shared" si="79"/>
        <v>-137</v>
      </c>
      <c r="M190" s="3">
        <f t="shared" si="93"/>
        <v>4</v>
      </c>
      <c r="N190" s="245">
        <f t="shared" si="93"/>
        <v>1</v>
      </c>
      <c r="BO190">
        <f t="shared" si="68"/>
        <v>-579</v>
      </c>
    </row>
    <row r="191" spans="1:67" ht="13.5" thickBot="1">
      <c r="A191" s="390">
        <f t="shared" si="76"/>
        <v>51</v>
      </c>
      <c r="B191" s="391" t="str">
        <f>VLOOKUP(A191,Sheet3!$A$2:$E$61,4,FALSE)</f>
        <v>jiǎyín (甲寅)</v>
      </c>
      <c r="C191" s="391" t="str">
        <f>VLOOKUP(A191,Sheet3!$A$2:$E$61,5,FALSE)</f>
        <v>Wood Tiger</v>
      </c>
      <c r="D191" s="399">
        <f t="shared" si="77"/>
        <v>1274</v>
      </c>
      <c r="E191" s="399">
        <f t="shared" si="78"/>
        <v>1213</v>
      </c>
      <c r="F191" s="12">
        <f t="shared" si="97"/>
        <v>190.28571428571428</v>
      </c>
      <c r="G191" s="410"/>
      <c r="H191" s="187">
        <f t="shared" si="98"/>
        <v>1327</v>
      </c>
      <c r="I191" s="1">
        <f t="shared" si="98"/>
        <v>1326</v>
      </c>
      <c r="J191" s="187">
        <f t="shared" si="99"/>
        <v>-1326</v>
      </c>
      <c r="K191" s="1">
        <f t="shared" si="99"/>
        <v>-1325</v>
      </c>
      <c r="L191">
        <f t="shared" si="79"/>
        <v>-136</v>
      </c>
      <c r="M191" s="3">
        <f t="shared" si="93"/>
        <v>1</v>
      </c>
      <c r="N191" s="245">
        <f t="shared" si="93"/>
        <v>2</v>
      </c>
      <c r="BO191">
        <f t="shared" si="68"/>
        <v>-578</v>
      </c>
    </row>
    <row r="192" spans="1:67" ht="13.5" thickBot="1">
      <c r="A192" s="390">
        <f t="shared" si="76"/>
        <v>52</v>
      </c>
      <c r="B192" s="391" t="str">
        <f>VLOOKUP(A192,Sheet3!$A$2:$E$61,4,FALSE)</f>
        <v>yǐmǎo (乙卯)</v>
      </c>
      <c r="C192" s="391" t="str">
        <f>VLOOKUP(A192,Sheet3!$A$2:$E$61,5,FALSE)</f>
        <v>Wood Hare</v>
      </c>
      <c r="D192" s="399">
        <f t="shared" si="77"/>
        <v>1275</v>
      </c>
      <c r="E192" s="399">
        <f t="shared" si="78"/>
        <v>1214</v>
      </c>
      <c r="F192" s="12">
        <f t="shared" si="97"/>
        <v>190.14285714285714</v>
      </c>
      <c r="G192" s="410"/>
      <c r="H192" s="187">
        <f t="shared" si="98"/>
        <v>1326</v>
      </c>
      <c r="I192" s="1">
        <f t="shared" si="98"/>
        <v>1325</v>
      </c>
      <c r="J192" s="187">
        <f t="shared" si="99"/>
        <v>-1325</v>
      </c>
      <c r="K192" s="1">
        <f t="shared" si="99"/>
        <v>-1324</v>
      </c>
      <c r="L192">
        <f t="shared" si="79"/>
        <v>-136</v>
      </c>
      <c r="M192" s="3">
        <f t="shared" si="93"/>
        <v>2</v>
      </c>
      <c r="N192" s="245">
        <f t="shared" si="93"/>
        <v>3</v>
      </c>
      <c r="BO192">
        <f t="shared" si="68"/>
        <v>-577</v>
      </c>
    </row>
    <row r="193" spans="1:67" ht="13.5" thickBot="1">
      <c r="A193" s="390">
        <f t="shared" si="76"/>
        <v>53</v>
      </c>
      <c r="B193" s="391" t="str">
        <f>VLOOKUP(A193,Sheet3!$A$2:$E$61,4,FALSE)</f>
        <v>bǐngchén (丙辰)</v>
      </c>
      <c r="C193" s="391" t="str">
        <f>VLOOKUP(A193,Sheet3!$A$2:$E$61,5,FALSE)</f>
        <v>Fire Dragon</v>
      </c>
      <c r="D193" s="399">
        <f t="shared" si="77"/>
        <v>1276</v>
      </c>
      <c r="E193" s="399">
        <f t="shared" si="78"/>
        <v>1215</v>
      </c>
      <c r="F193" s="14">
        <f t="shared" ref="F193:F199" si="100">(5+H193)/7</f>
        <v>190</v>
      </c>
      <c r="G193" s="409"/>
      <c r="H193" s="270">
        <f t="shared" ref="H193:I199" si="101">H194+1</f>
        <v>1325</v>
      </c>
      <c r="I193" s="16">
        <f t="shared" si="101"/>
        <v>1324</v>
      </c>
      <c r="J193" s="270">
        <f t="shared" ref="J193:K199" si="102">J194-1</f>
        <v>-1324</v>
      </c>
      <c r="K193" s="16">
        <f t="shared" si="102"/>
        <v>-1323</v>
      </c>
      <c r="L193" s="20">
        <f t="shared" si="79"/>
        <v>-136</v>
      </c>
      <c r="M193" s="3">
        <f t="shared" si="93"/>
        <v>3</v>
      </c>
      <c r="N193" s="245">
        <f t="shared" si="93"/>
        <v>4</v>
      </c>
      <c r="BO193">
        <f t="shared" si="68"/>
        <v>-576</v>
      </c>
    </row>
    <row r="194" spans="1:67" ht="13.5" thickBot="1">
      <c r="A194" s="390">
        <f t="shared" si="76"/>
        <v>54</v>
      </c>
      <c r="B194" s="391" t="str">
        <f>VLOOKUP(A194,Sheet3!$A$2:$E$61,4,FALSE)</f>
        <v>dīngsì (丁巳)</v>
      </c>
      <c r="C194" s="391" t="str">
        <f>VLOOKUP(A194,Sheet3!$A$2:$E$61,5,FALSE)</f>
        <v>Fire Snake</v>
      </c>
      <c r="D194" s="399">
        <f t="shared" si="77"/>
        <v>1277</v>
      </c>
      <c r="E194" s="399">
        <f t="shared" si="78"/>
        <v>1216</v>
      </c>
      <c r="F194" s="12">
        <f t="shared" si="100"/>
        <v>189.85714285714286</v>
      </c>
      <c r="G194" s="410"/>
      <c r="H194" s="187">
        <f t="shared" si="101"/>
        <v>1324</v>
      </c>
      <c r="I194" s="1">
        <f t="shared" si="101"/>
        <v>1323</v>
      </c>
      <c r="J194" s="187">
        <f t="shared" si="102"/>
        <v>-1323</v>
      </c>
      <c r="K194" s="1">
        <f t="shared" si="102"/>
        <v>-1322</v>
      </c>
      <c r="L194">
        <f t="shared" si="79"/>
        <v>-136</v>
      </c>
      <c r="M194" s="3">
        <f t="shared" si="93"/>
        <v>4</v>
      </c>
      <c r="N194" s="245">
        <f t="shared" si="93"/>
        <v>1</v>
      </c>
      <c r="BO194">
        <f t="shared" si="68"/>
        <v>-575</v>
      </c>
    </row>
    <row r="195" spans="1:67" ht="13.5" thickBot="1">
      <c r="A195" s="390">
        <f t="shared" si="76"/>
        <v>55</v>
      </c>
      <c r="B195" s="391" t="str">
        <f>VLOOKUP(A195,Sheet3!$A$2:$E$61,4,FALSE)</f>
        <v>wùwǔ (戊午)</v>
      </c>
      <c r="C195" s="391" t="str">
        <f>VLOOKUP(A195,Sheet3!$A$2:$E$61,5,FALSE)</f>
        <v>Earth Horse</v>
      </c>
      <c r="D195" s="399">
        <f t="shared" si="77"/>
        <v>1278</v>
      </c>
      <c r="E195" s="399">
        <f t="shared" si="78"/>
        <v>1217</v>
      </c>
      <c r="F195" s="12">
        <f t="shared" si="100"/>
        <v>189.71428571428572</v>
      </c>
      <c r="G195" s="410"/>
      <c r="H195" s="187">
        <f t="shared" si="101"/>
        <v>1323</v>
      </c>
      <c r="I195" s="1">
        <f t="shared" si="101"/>
        <v>1322</v>
      </c>
      <c r="J195" s="187">
        <f t="shared" si="102"/>
        <v>-1322</v>
      </c>
      <c r="K195" s="1">
        <f t="shared" si="102"/>
        <v>-1321</v>
      </c>
      <c r="L195">
        <f t="shared" si="79"/>
        <v>-135</v>
      </c>
      <c r="M195" s="3">
        <f t="shared" si="93"/>
        <v>1</v>
      </c>
      <c r="N195" s="245">
        <f t="shared" si="93"/>
        <v>2</v>
      </c>
      <c r="BO195">
        <f t="shared" si="68"/>
        <v>-574</v>
      </c>
    </row>
    <row r="196" spans="1:67" ht="13.5" thickBot="1">
      <c r="A196" s="390">
        <f t="shared" si="76"/>
        <v>56</v>
      </c>
      <c r="B196" s="391" t="str">
        <f>VLOOKUP(A196,Sheet3!$A$2:$E$61,4,FALSE)</f>
        <v>jǐwèi (己未)</v>
      </c>
      <c r="C196" s="391" t="str">
        <f>VLOOKUP(A196,Sheet3!$A$2:$E$61,5,FALSE)</f>
        <v>Earth Sheep</v>
      </c>
      <c r="D196" s="399">
        <f t="shared" si="77"/>
        <v>1279</v>
      </c>
      <c r="E196" s="399">
        <f t="shared" si="78"/>
        <v>1218</v>
      </c>
      <c r="F196" s="12">
        <f t="shared" si="100"/>
        <v>189.57142857142858</v>
      </c>
      <c r="G196" s="410"/>
      <c r="H196" s="187">
        <f t="shared" si="101"/>
        <v>1322</v>
      </c>
      <c r="I196" s="1">
        <f t="shared" si="101"/>
        <v>1321</v>
      </c>
      <c r="J196" s="187">
        <f t="shared" si="102"/>
        <v>-1321</v>
      </c>
      <c r="K196" s="1">
        <f t="shared" si="102"/>
        <v>-1320</v>
      </c>
      <c r="L196">
        <f t="shared" si="79"/>
        <v>-135</v>
      </c>
      <c r="M196" s="3">
        <f t="shared" si="93"/>
        <v>2</v>
      </c>
      <c r="N196" s="245">
        <f t="shared" si="93"/>
        <v>3</v>
      </c>
      <c r="BO196">
        <f t="shared" ref="BO196:BO259" si="103">BO197-1</f>
        <v>-573</v>
      </c>
    </row>
    <row r="197" spans="1:67" s="32" customFormat="1" ht="23.25" thickBot="1">
      <c r="A197" s="390">
        <f t="shared" si="76"/>
        <v>57</v>
      </c>
      <c r="B197" s="391" t="str">
        <f>VLOOKUP(A197,Sheet3!$A$2:$E$61,4,FALSE)</f>
        <v>gēngshēn (庚申)</v>
      </c>
      <c r="C197" s="391" t="str">
        <f>VLOOKUP(A197,Sheet3!$A$2:$E$61,5,FALSE)</f>
        <v>Metal Monkey</v>
      </c>
      <c r="D197" s="399">
        <f t="shared" si="77"/>
        <v>1280</v>
      </c>
      <c r="E197" s="399">
        <f t="shared" si="78"/>
        <v>1219</v>
      </c>
      <c r="F197" s="12">
        <f t="shared" si="100"/>
        <v>189.42857142857142</v>
      </c>
      <c r="G197" s="410"/>
      <c r="H197" s="187">
        <f t="shared" si="101"/>
        <v>1321</v>
      </c>
      <c r="I197" s="1">
        <f t="shared" si="101"/>
        <v>1320</v>
      </c>
      <c r="J197" s="187">
        <f t="shared" si="102"/>
        <v>-1320</v>
      </c>
      <c r="K197" s="1">
        <f t="shared" si="102"/>
        <v>-1319</v>
      </c>
      <c r="L197">
        <f t="shared" si="79"/>
        <v>-135</v>
      </c>
      <c r="M197" s="3">
        <f t="shared" si="93"/>
        <v>3</v>
      </c>
      <c r="N197" s="245">
        <f t="shared" si="93"/>
        <v>4</v>
      </c>
      <c r="BO197">
        <f t="shared" si="103"/>
        <v>-572</v>
      </c>
    </row>
    <row r="198" spans="1:67" s="32" customFormat="1" ht="13.5" thickBot="1">
      <c r="A198" s="390">
        <f t="shared" si="76"/>
        <v>58</v>
      </c>
      <c r="B198" s="391" t="str">
        <f>VLOOKUP(A198,Sheet3!$A$2:$E$61,4,FALSE)</f>
        <v>xīnyǒu (辛酉)</v>
      </c>
      <c r="C198" s="391" t="str">
        <f>VLOOKUP(A198,Sheet3!$A$2:$E$61,5,FALSE)</f>
        <v>Metal Rooster</v>
      </c>
      <c r="D198" s="399">
        <f t="shared" si="77"/>
        <v>1281</v>
      </c>
      <c r="E198" s="399">
        <f t="shared" si="78"/>
        <v>1220</v>
      </c>
      <c r="F198" s="12">
        <f t="shared" si="100"/>
        <v>189.28571428571428</v>
      </c>
      <c r="G198" s="410"/>
      <c r="H198" s="187">
        <f t="shared" si="101"/>
        <v>1320</v>
      </c>
      <c r="I198" s="1">
        <f t="shared" si="101"/>
        <v>1319</v>
      </c>
      <c r="J198" s="187">
        <f t="shared" si="102"/>
        <v>-1319</v>
      </c>
      <c r="K198" s="1">
        <f t="shared" si="102"/>
        <v>-1318</v>
      </c>
      <c r="L198">
        <f t="shared" si="79"/>
        <v>-135</v>
      </c>
      <c r="M198" s="3">
        <f t="shared" ref="M198:N217" si="104">M202</f>
        <v>4</v>
      </c>
      <c r="N198" s="245">
        <f t="shared" si="104"/>
        <v>1</v>
      </c>
      <c r="BO198">
        <f t="shared" si="103"/>
        <v>-571</v>
      </c>
    </row>
    <row r="199" spans="1:67" s="32" customFormat="1" ht="13.5" thickBot="1">
      <c r="A199" s="390">
        <f t="shared" si="76"/>
        <v>59</v>
      </c>
      <c r="B199" s="391" t="str">
        <f>VLOOKUP(A199,Sheet3!$A$2:$E$61,4,FALSE)</f>
        <v>rénxū (壬戌)</v>
      </c>
      <c r="C199" s="391" t="str">
        <f>VLOOKUP(A199,Sheet3!$A$2:$E$61,5,FALSE)</f>
        <v>Water Dog</v>
      </c>
      <c r="D199" s="399">
        <f t="shared" si="77"/>
        <v>1282</v>
      </c>
      <c r="E199" s="399">
        <f t="shared" si="78"/>
        <v>1221</v>
      </c>
      <c r="F199" s="12">
        <f t="shared" si="100"/>
        <v>189.14285714285714</v>
      </c>
      <c r="G199" s="410"/>
      <c r="H199" s="187">
        <f t="shared" si="101"/>
        <v>1319</v>
      </c>
      <c r="I199" s="1">
        <f t="shared" si="101"/>
        <v>1318</v>
      </c>
      <c r="J199" s="187">
        <f t="shared" si="102"/>
        <v>-1318</v>
      </c>
      <c r="K199" s="1">
        <f t="shared" si="102"/>
        <v>-1317</v>
      </c>
      <c r="L199">
        <f t="shared" si="79"/>
        <v>-134</v>
      </c>
      <c r="M199" s="3">
        <f t="shared" si="104"/>
        <v>1</v>
      </c>
      <c r="N199" s="245">
        <f t="shared" si="104"/>
        <v>2</v>
      </c>
      <c r="BO199">
        <f t="shared" si="103"/>
        <v>-570</v>
      </c>
    </row>
    <row r="200" spans="1:67" s="32" customFormat="1" ht="13.5" thickBot="1">
      <c r="A200" s="390">
        <f t="shared" si="76"/>
        <v>60</v>
      </c>
      <c r="B200" s="391" t="str">
        <f>VLOOKUP(A200,Sheet3!$A$2:$E$61,4,FALSE)</f>
        <v>guǐhài (癸亥)</v>
      </c>
      <c r="C200" s="391" t="str">
        <f>VLOOKUP(A200,Sheet3!$A$2:$E$61,5,FALSE)</f>
        <v>Water Pig</v>
      </c>
      <c r="D200" s="399">
        <f t="shared" si="77"/>
        <v>1283</v>
      </c>
      <c r="E200" s="399">
        <f t="shared" si="78"/>
        <v>1222</v>
      </c>
      <c r="F200" s="14">
        <f t="shared" ref="F200:F206" si="105">(5+H200)/7</f>
        <v>189</v>
      </c>
      <c r="G200" s="409"/>
      <c r="H200" s="270">
        <f t="shared" ref="H200:I206" si="106">H201+1</f>
        <v>1318</v>
      </c>
      <c r="I200" s="16">
        <f t="shared" si="106"/>
        <v>1317</v>
      </c>
      <c r="J200" s="270">
        <f t="shared" ref="J200:K206" si="107">J201-1</f>
        <v>-1317</v>
      </c>
      <c r="K200" s="16">
        <f t="shared" si="107"/>
        <v>-1316</v>
      </c>
      <c r="L200" s="20">
        <f t="shared" si="79"/>
        <v>-134</v>
      </c>
      <c r="M200" s="3">
        <f t="shared" si="104"/>
        <v>2</v>
      </c>
      <c r="N200" s="245">
        <f t="shared" si="104"/>
        <v>3</v>
      </c>
      <c r="BO200">
        <f t="shared" si="103"/>
        <v>-569</v>
      </c>
    </row>
    <row r="201" spans="1:67" s="32" customFormat="1" ht="13.5" thickBot="1">
      <c r="A201" s="390">
        <f t="shared" si="76"/>
        <v>1</v>
      </c>
      <c r="B201" s="391" t="str">
        <f>VLOOKUP(A201,Sheet3!$A$2:$E$61,4,FALSE)</f>
        <v>jiǎzǐ (甲子)</v>
      </c>
      <c r="C201" s="391" t="str">
        <f>VLOOKUP(A201,Sheet3!$A$2:$E$61,5,FALSE)</f>
        <v>Wood Rat</v>
      </c>
      <c r="D201" s="399">
        <f t="shared" si="77"/>
        <v>1284</v>
      </c>
      <c r="E201" s="399">
        <f t="shared" si="78"/>
        <v>1223</v>
      </c>
      <c r="F201" s="12">
        <f t="shared" si="105"/>
        <v>188.85714285714286</v>
      </c>
      <c r="G201" s="410"/>
      <c r="H201" s="187">
        <f t="shared" si="106"/>
        <v>1317</v>
      </c>
      <c r="I201" s="1">
        <f t="shared" si="106"/>
        <v>1316</v>
      </c>
      <c r="J201" s="187">
        <f t="shared" si="107"/>
        <v>-1316</v>
      </c>
      <c r="K201" s="1">
        <f t="shared" si="107"/>
        <v>-1315</v>
      </c>
      <c r="L201">
        <f t="shared" si="79"/>
        <v>-134</v>
      </c>
      <c r="M201" s="3">
        <f t="shared" si="104"/>
        <v>3</v>
      </c>
      <c r="N201" s="245">
        <f t="shared" si="104"/>
        <v>4</v>
      </c>
      <c r="BO201">
        <f t="shared" si="103"/>
        <v>-568</v>
      </c>
    </row>
    <row r="202" spans="1:67" s="32" customFormat="1" ht="13.5" thickBot="1">
      <c r="A202" s="390">
        <f t="shared" si="76"/>
        <v>2</v>
      </c>
      <c r="B202" s="391" t="str">
        <f>VLOOKUP(A202,Sheet3!$A$2:$E$61,4,FALSE)</f>
        <v>yǐchǒu (乙丑)</v>
      </c>
      <c r="C202" s="391" t="str">
        <f>VLOOKUP(A202,Sheet3!$A$2:$E$61,5,FALSE)</f>
        <v>Wood Ox</v>
      </c>
      <c r="D202" s="399">
        <f t="shared" si="77"/>
        <v>1285</v>
      </c>
      <c r="E202" s="399">
        <f t="shared" si="78"/>
        <v>1224</v>
      </c>
      <c r="F202" s="12">
        <f t="shared" si="105"/>
        <v>188.71428571428572</v>
      </c>
      <c r="G202" s="410"/>
      <c r="H202" s="187">
        <f t="shared" si="106"/>
        <v>1316</v>
      </c>
      <c r="I202" s="1">
        <f t="shared" si="106"/>
        <v>1315</v>
      </c>
      <c r="J202" s="187">
        <f t="shared" si="107"/>
        <v>-1315</v>
      </c>
      <c r="K202" s="1">
        <f t="shared" si="107"/>
        <v>-1314</v>
      </c>
      <c r="L202">
        <f t="shared" si="79"/>
        <v>-134</v>
      </c>
      <c r="M202" s="3">
        <f t="shared" si="104"/>
        <v>4</v>
      </c>
      <c r="N202" s="245">
        <f t="shared" si="104"/>
        <v>1</v>
      </c>
      <c r="BO202">
        <f t="shared" si="103"/>
        <v>-567</v>
      </c>
    </row>
    <row r="203" spans="1:67" s="32" customFormat="1" ht="13.5" thickBot="1">
      <c r="A203" s="390">
        <f t="shared" si="76"/>
        <v>3</v>
      </c>
      <c r="B203" s="391" t="str">
        <f>VLOOKUP(A203,Sheet3!$A$2:$E$61,4,FALSE)</f>
        <v>bǐngyín (丙寅)</v>
      </c>
      <c r="C203" s="391" t="str">
        <f>VLOOKUP(A203,Sheet3!$A$2:$E$61,5,FALSE)</f>
        <v>Fire Tiger</v>
      </c>
      <c r="D203" s="399">
        <f t="shared" si="77"/>
        <v>1286</v>
      </c>
      <c r="E203" s="399">
        <f t="shared" si="78"/>
        <v>1225</v>
      </c>
      <c r="F203" s="12">
        <f t="shared" si="105"/>
        <v>188.57142857142858</v>
      </c>
      <c r="G203" s="410"/>
      <c r="H203" s="187">
        <f t="shared" si="106"/>
        <v>1315</v>
      </c>
      <c r="I203" s="1">
        <f t="shared" si="106"/>
        <v>1314</v>
      </c>
      <c r="J203" s="187">
        <f t="shared" si="107"/>
        <v>-1314</v>
      </c>
      <c r="K203" s="1">
        <f t="shared" si="107"/>
        <v>-1313</v>
      </c>
      <c r="L203">
        <f t="shared" si="79"/>
        <v>-133</v>
      </c>
      <c r="M203" s="3">
        <f t="shared" si="104"/>
        <v>1</v>
      </c>
      <c r="N203" s="245">
        <f t="shared" si="104"/>
        <v>2</v>
      </c>
      <c r="BO203">
        <f t="shared" si="103"/>
        <v>-566</v>
      </c>
    </row>
    <row r="204" spans="1:67" s="32" customFormat="1" ht="13.5" thickBot="1">
      <c r="A204" s="390">
        <f t="shared" si="76"/>
        <v>4</v>
      </c>
      <c r="B204" s="391" t="str">
        <f>VLOOKUP(A204,Sheet3!$A$2:$E$61,4,FALSE)</f>
        <v>dīngmǎo (丁卯)</v>
      </c>
      <c r="C204" s="391" t="str">
        <f>VLOOKUP(A204,Sheet3!$A$2:$E$61,5,FALSE)</f>
        <v>Fire Hare</v>
      </c>
      <c r="D204" s="399">
        <f t="shared" si="77"/>
        <v>1287</v>
      </c>
      <c r="E204" s="399">
        <f t="shared" si="78"/>
        <v>1226</v>
      </c>
      <c r="F204" s="12">
        <f t="shared" si="105"/>
        <v>188.42857142857142</v>
      </c>
      <c r="G204" s="410"/>
      <c r="H204" s="187">
        <f t="shared" si="106"/>
        <v>1314</v>
      </c>
      <c r="I204" s="1">
        <f t="shared" si="106"/>
        <v>1313</v>
      </c>
      <c r="J204" s="187">
        <f t="shared" si="107"/>
        <v>-1313</v>
      </c>
      <c r="K204" s="1">
        <f t="shared" si="107"/>
        <v>-1312</v>
      </c>
      <c r="L204">
        <f t="shared" si="79"/>
        <v>-133</v>
      </c>
      <c r="M204" s="3">
        <f t="shared" si="104"/>
        <v>2</v>
      </c>
      <c r="N204" s="245">
        <f t="shared" si="104"/>
        <v>3</v>
      </c>
      <c r="BO204">
        <f t="shared" si="103"/>
        <v>-565</v>
      </c>
    </row>
    <row r="205" spans="1:67" ht="13.5" thickBot="1">
      <c r="A205" s="390">
        <f t="shared" si="76"/>
        <v>5</v>
      </c>
      <c r="B205" s="391" t="str">
        <f>VLOOKUP(A205,Sheet3!$A$2:$E$61,4,FALSE)</f>
        <v>wùchén (戊辰)</v>
      </c>
      <c r="C205" s="391" t="str">
        <f>VLOOKUP(A205,Sheet3!$A$2:$E$61,5,FALSE)</f>
        <v>Earth Dragon</v>
      </c>
      <c r="D205" s="399">
        <f t="shared" si="77"/>
        <v>1288</v>
      </c>
      <c r="E205" s="399">
        <f t="shared" si="78"/>
        <v>1227</v>
      </c>
      <c r="F205" s="12">
        <f t="shared" si="105"/>
        <v>188.28571428571428</v>
      </c>
      <c r="G205" s="410"/>
      <c r="H205" s="187">
        <f t="shared" si="106"/>
        <v>1313</v>
      </c>
      <c r="I205" s="1">
        <f t="shared" si="106"/>
        <v>1312</v>
      </c>
      <c r="J205" s="187">
        <f t="shared" si="107"/>
        <v>-1312</v>
      </c>
      <c r="K205" s="1">
        <f t="shared" si="107"/>
        <v>-1311</v>
      </c>
      <c r="L205">
        <f t="shared" si="79"/>
        <v>-133</v>
      </c>
      <c r="M205" s="3">
        <f t="shared" si="104"/>
        <v>3</v>
      </c>
      <c r="N205" s="245">
        <f t="shared" si="104"/>
        <v>4</v>
      </c>
      <c r="BO205">
        <f t="shared" si="103"/>
        <v>-564</v>
      </c>
    </row>
    <row r="206" spans="1:67" ht="13.5" thickBot="1">
      <c r="A206" s="390">
        <f t="shared" si="76"/>
        <v>6</v>
      </c>
      <c r="B206" s="391" t="str">
        <f>VLOOKUP(A206,Sheet3!$A$2:$E$61,4,FALSE)</f>
        <v>jǐsì (己巳)</v>
      </c>
      <c r="C206" s="391" t="str">
        <f>VLOOKUP(A206,Sheet3!$A$2:$E$61,5,FALSE)</f>
        <v>Earth Snake</v>
      </c>
      <c r="D206" s="399">
        <f t="shared" si="77"/>
        <v>1289</v>
      </c>
      <c r="E206" s="399">
        <f t="shared" si="78"/>
        <v>1228</v>
      </c>
      <c r="F206" s="12">
        <f t="shared" si="105"/>
        <v>188.14285714285714</v>
      </c>
      <c r="G206" s="410"/>
      <c r="H206" s="187">
        <f t="shared" si="106"/>
        <v>1312</v>
      </c>
      <c r="I206" s="1">
        <f t="shared" si="106"/>
        <v>1311</v>
      </c>
      <c r="J206" s="187">
        <f t="shared" si="107"/>
        <v>-1311</v>
      </c>
      <c r="K206" s="1">
        <f t="shared" si="107"/>
        <v>-1310</v>
      </c>
      <c r="L206">
        <f t="shared" si="79"/>
        <v>-133</v>
      </c>
      <c r="M206" s="3">
        <f t="shared" si="104"/>
        <v>4</v>
      </c>
      <c r="N206" s="245">
        <f t="shared" si="104"/>
        <v>1</v>
      </c>
      <c r="BO206">
        <f t="shared" si="103"/>
        <v>-563</v>
      </c>
    </row>
    <row r="207" spans="1:67" ht="13.5" thickBot="1">
      <c r="A207" s="390">
        <f t="shared" si="76"/>
        <v>7</v>
      </c>
      <c r="B207" s="391" t="str">
        <f>VLOOKUP(A207,Sheet3!$A$2:$E$61,4,FALSE)</f>
        <v>gēngwǔ (庚午)</v>
      </c>
      <c r="C207" s="391" t="str">
        <f>VLOOKUP(A207,Sheet3!$A$2:$E$61,5,FALSE)</f>
        <v>Metal Horse</v>
      </c>
      <c r="D207" s="399">
        <f t="shared" si="77"/>
        <v>1290</v>
      </c>
      <c r="E207" s="399">
        <f t="shared" si="78"/>
        <v>1229</v>
      </c>
      <c r="F207" s="14">
        <f t="shared" ref="F207:F213" si="108">(5+H207)/7</f>
        <v>188</v>
      </c>
      <c r="G207" s="409"/>
      <c r="H207" s="270">
        <f t="shared" ref="H207:I213" si="109">H208+1</f>
        <v>1311</v>
      </c>
      <c r="I207" s="16">
        <f t="shared" si="109"/>
        <v>1310</v>
      </c>
      <c r="J207" s="270">
        <f t="shared" ref="J207:K213" si="110">J208-1</f>
        <v>-1310</v>
      </c>
      <c r="K207" s="16">
        <f t="shared" si="110"/>
        <v>-1309</v>
      </c>
      <c r="L207" s="20">
        <f t="shared" si="79"/>
        <v>-132</v>
      </c>
      <c r="M207" s="3">
        <f t="shared" si="104"/>
        <v>1</v>
      </c>
      <c r="N207" s="245">
        <f t="shared" si="104"/>
        <v>2</v>
      </c>
      <c r="BO207">
        <f t="shared" si="103"/>
        <v>-562</v>
      </c>
    </row>
    <row r="208" spans="1:67" ht="13.5" thickBot="1">
      <c r="A208" s="390">
        <f t="shared" si="76"/>
        <v>8</v>
      </c>
      <c r="B208" s="391" t="str">
        <f>VLOOKUP(A208,Sheet3!$A$2:$E$61,4,FALSE)</f>
        <v>xīnwèi (辛未)</v>
      </c>
      <c r="C208" s="391" t="str">
        <f>VLOOKUP(A208,Sheet3!$A$2:$E$61,5,FALSE)</f>
        <v>Metal Sheep</v>
      </c>
      <c r="D208" s="399">
        <f t="shared" si="77"/>
        <v>1291</v>
      </c>
      <c r="E208" s="399">
        <f t="shared" si="78"/>
        <v>1230</v>
      </c>
      <c r="F208" s="12">
        <f t="shared" si="108"/>
        <v>187.85714285714286</v>
      </c>
      <c r="G208" s="410"/>
      <c r="H208" s="187">
        <f t="shared" si="109"/>
        <v>1310</v>
      </c>
      <c r="I208" s="1">
        <f t="shared" si="109"/>
        <v>1309</v>
      </c>
      <c r="J208" s="187">
        <f t="shared" si="110"/>
        <v>-1309</v>
      </c>
      <c r="K208" s="1">
        <f t="shared" si="110"/>
        <v>-1308</v>
      </c>
      <c r="L208">
        <f t="shared" si="79"/>
        <v>-132</v>
      </c>
      <c r="M208" s="3">
        <f t="shared" si="104"/>
        <v>2</v>
      </c>
      <c r="N208" s="245">
        <f t="shared" si="104"/>
        <v>3</v>
      </c>
      <c r="BO208">
        <f t="shared" si="103"/>
        <v>-561</v>
      </c>
    </row>
    <row r="209" spans="1:67" ht="23.25" thickBot="1">
      <c r="A209" s="390">
        <f t="shared" si="76"/>
        <v>9</v>
      </c>
      <c r="B209" s="391" t="str">
        <f>VLOOKUP(A209,Sheet3!$A$2:$E$61,4,FALSE)</f>
        <v>rénshēn (壬申)</v>
      </c>
      <c r="C209" s="391" t="str">
        <f>VLOOKUP(A209,Sheet3!$A$2:$E$61,5,FALSE)</f>
        <v>Water Monkey</v>
      </c>
      <c r="D209" s="399">
        <f t="shared" si="77"/>
        <v>1292</v>
      </c>
      <c r="E209" s="399">
        <f t="shared" si="78"/>
        <v>1231</v>
      </c>
      <c r="F209" s="12">
        <f t="shared" si="108"/>
        <v>187.71428571428572</v>
      </c>
      <c r="G209" s="410"/>
      <c r="H209" s="187">
        <f t="shared" si="109"/>
        <v>1309</v>
      </c>
      <c r="I209" s="1">
        <f t="shared" si="109"/>
        <v>1308</v>
      </c>
      <c r="J209" s="187">
        <f t="shared" si="110"/>
        <v>-1308</v>
      </c>
      <c r="K209" s="1">
        <f t="shared" si="110"/>
        <v>-1307</v>
      </c>
      <c r="L209">
        <f t="shared" si="79"/>
        <v>-132</v>
      </c>
      <c r="M209" s="3">
        <f t="shared" si="104"/>
        <v>3</v>
      </c>
      <c r="N209" s="245">
        <f t="shared" si="104"/>
        <v>4</v>
      </c>
      <c r="BO209">
        <f t="shared" si="103"/>
        <v>-560</v>
      </c>
    </row>
    <row r="210" spans="1:67" ht="23.25" thickBot="1">
      <c r="A210" s="390">
        <f t="shared" ref="A210:A273" si="111">IF(A211&gt;1,A211-1,60)</f>
        <v>10</v>
      </c>
      <c r="B210" s="391" t="str">
        <f>VLOOKUP(A210,Sheet3!$A$2:$E$61,4,FALSE)</f>
        <v>guǐyǒu (癸酉)</v>
      </c>
      <c r="C210" s="391" t="str">
        <f>VLOOKUP(A210,Sheet3!$A$2:$E$61,5,FALSE)</f>
        <v>Water Rooster</v>
      </c>
      <c r="D210" s="399">
        <f t="shared" ref="D210:D273" si="112">D211-1</f>
        <v>1293</v>
      </c>
      <c r="E210" s="399">
        <f t="shared" ref="E210:E273" si="113">E211-1</f>
        <v>1232</v>
      </c>
      <c r="F210" s="12">
        <f t="shared" si="108"/>
        <v>187.57142857142858</v>
      </c>
      <c r="G210" s="410"/>
      <c r="H210" s="187">
        <f t="shared" si="109"/>
        <v>1308</v>
      </c>
      <c r="I210" s="1">
        <f t="shared" si="109"/>
        <v>1307</v>
      </c>
      <c r="J210" s="187">
        <f t="shared" si="110"/>
        <v>-1307</v>
      </c>
      <c r="K210" s="1">
        <f t="shared" si="110"/>
        <v>-1306</v>
      </c>
      <c r="L210">
        <f t="shared" ref="L210:L273" si="114">INT(L$1543-($J$1543-$J210)/4)</f>
        <v>-132</v>
      </c>
      <c r="M210" s="3">
        <f t="shared" si="104"/>
        <v>4</v>
      </c>
      <c r="N210" s="245">
        <f t="shared" si="104"/>
        <v>1</v>
      </c>
      <c r="BO210">
        <f t="shared" si="103"/>
        <v>-559</v>
      </c>
    </row>
    <row r="211" spans="1:67" ht="13.5" thickBot="1">
      <c r="A211" s="390">
        <f t="shared" si="111"/>
        <v>11</v>
      </c>
      <c r="B211" s="391" t="str">
        <f>VLOOKUP(A211,Sheet3!$A$2:$E$61,4,FALSE)</f>
        <v>jiǎxū (甲戌)</v>
      </c>
      <c r="C211" s="391" t="str">
        <f>VLOOKUP(A211,Sheet3!$A$2:$E$61,5,FALSE)</f>
        <v>Wood Dog</v>
      </c>
      <c r="D211" s="399">
        <f t="shared" si="112"/>
        <v>1294</v>
      </c>
      <c r="E211" s="399">
        <f t="shared" si="113"/>
        <v>1233</v>
      </c>
      <c r="F211" s="12">
        <f t="shared" si="108"/>
        <v>187.42857142857142</v>
      </c>
      <c r="G211" s="410"/>
      <c r="H211" s="187">
        <f t="shared" si="109"/>
        <v>1307</v>
      </c>
      <c r="I211" s="1">
        <f t="shared" si="109"/>
        <v>1306</v>
      </c>
      <c r="J211" s="187">
        <f t="shared" si="110"/>
        <v>-1306</v>
      </c>
      <c r="K211" s="1">
        <f t="shared" si="110"/>
        <v>-1305</v>
      </c>
      <c r="L211">
        <f t="shared" si="114"/>
        <v>-131</v>
      </c>
      <c r="M211" s="3">
        <f t="shared" si="104"/>
        <v>1</v>
      </c>
      <c r="N211" s="245">
        <f t="shared" si="104"/>
        <v>2</v>
      </c>
      <c r="BO211">
        <f t="shared" si="103"/>
        <v>-558</v>
      </c>
    </row>
    <row r="212" spans="1:67" ht="13.5" thickBot="1">
      <c r="A212" s="390">
        <f t="shared" si="111"/>
        <v>12</v>
      </c>
      <c r="B212" s="391" t="str">
        <f>VLOOKUP(A212,Sheet3!$A$2:$E$61,4,FALSE)</f>
        <v>yǐhài (乙亥)</v>
      </c>
      <c r="C212" s="391" t="str">
        <f>VLOOKUP(A212,Sheet3!$A$2:$E$61,5,FALSE)</f>
        <v>Wood Pig</v>
      </c>
      <c r="D212" s="399">
        <f t="shared" si="112"/>
        <v>1295</v>
      </c>
      <c r="E212" s="399">
        <f t="shared" si="113"/>
        <v>1234</v>
      </c>
      <c r="F212" s="12">
        <f t="shared" si="108"/>
        <v>187.28571428571428</v>
      </c>
      <c r="G212" s="410"/>
      <c r="H212" s="187">
        <f t="shared" si="109"/>
        <v>1306</v>
      </c>
      <c r="I212" s="1">
        <f t="shared" si="109"/>
        <v>1305</v>
      </c>
      <c r="J212" s="187">
        <f t="shared" si="110"/>
        <v>-1305</v>
      </c>
      <c r="K212" s="1">
        <f t="shared" si="110"/>
        <v>-1304</v>
      </c>
      <c r="L212">
        <f t="shared" si="114"/>
        <v>-131</v>
      </c>
      <c r="M212" s="3">
        <f t="shared" si="104"/>
        <v>2</v>
      </c>
      <c r="N212" s="245">
        <f t="shared" si="104"/>
        <v>3</v>
      </c>
      <c r="BO212">
        <f t="shared" si="103"/>
        <v>-557</v>
      </c>
    </row>
    <row r="213" spans="1:67" ht="12.75" customHeight="1" thickBot="1">
      <c r="A213" s="390">
        <f t="shared" si="111"/>
        <v>13</v>
      </c>
      <c r="B213" s="391" t="str">
        <f>VLOOKUP(A213,Sheet3!$A$2:$E$61,4,FALSE)</f>
        <v>bǐngzǐ (丙子)</v>
      </c>
      <c r="C213" s="391" t="str">
        <f>VLOOKUP(A213,Sheet3!$A$2:$E$61,5,FALSE)</f>
        <v>Fire Rat</v>
      </c>
      <c r="D213" s="399">
        <f t="shared" si="112"/>
        <v>1296</v>
      </c>
      <c r="E213" s="399">
        <f t="shared" si="113"/>
        <v>1235</v>
      </c>
      <c r="F213" s="12">
        <f t="shared" si="108"/>
        <v>187.14285714285714</v>
      </c>
      <c r="G213" s="410"/>
      <c r="H213" s="187">
        <f t="shared" si="109"/>
        <v>1305</v>
      </c>
      <c r="I213" s="1">
        <f t="shared" si="109"/>
        <v>1304</v>
      </c>
      <c r="J213" s="187">
        <f t="shared" si="110"/>
        <v>-1304</v>
      </c>
      <c r="K213" s="1">
        <f t="shared" si="110"/>
        <v>-1303</v>
      </c>
      <c r="L213">
        <f t="shared" si="114"/>
        <v>-131</v>
      </c>
      <c r="M213" s="3">
        <f t="shared" si="104"/>
        <v>3</v>
      </c>
      <c r="N213" s="245">
        <f t="shared" si="104"/>
        <v>4</v>
      </c>
      <c r="BO213">
        <f t="shared" si="103"/>
        <v>-556</v>
      </c>
    </row>
    <row r="214" spans="1:67" ht="13.5" thickBot="1">
      <c r="A214" s="390">
        <f t="shared" si="111"/>
        <v>14</v>
      </c>
      <c r="B214" s="391" t="str">
        <f>VLOOKUP(A214,Sheet3!$A$2:$E$61,4,FALSE)</f>
        <v>dīngchǒu (丁丑)</v>
      </c>
      <c r="C214" s="391" t="str">
        <f>VLOOKUP(A214,Sheet3!$A$2:$E$61,5,FALSE)</f>
        <v>Fire Ox</v>
      </c>
      <c r="D214" s="399">
        <f t="shared" si="112"/>
        <v>1297</v>
      </c>
      <c r="E214" s="399">
        <f t="shared" si="113"/>
        <v>1236</v>
      </c>
      <c r="F214" s="14">
        <f t="shared" ref="F214:F220" si="115">(5+H214)/7</f>
        <v>187</v>
      </c>
      <c r="G214" s="409"/>
      <c r="H214" s="270">
        <f t="shared" ref="H214:I220" si="116">H215+1</f>
        <v>1304</v>
      </c>
      <c r="I214" s="16">
        <f t="shared" si="116"/>
        <v>1303</v>
      </c>
      <c r="J214" s="270">
        <f t="shared" ref="J214:K220" si="117">J215-1</f>
        <v>-1303</v>
      </c>
      <c r="K214" s="16">
        <f t="shared" si="117"/>
        <v>-1302</v>
      </c>
      <c r="L214" s="20">
        <f t="shared" si="114"/>
        <v>-131</v>
      </c>
      <c r="M214" s="3">
        <f t="shared" si="104"/>
        <v>4</v>
      </c>
      <c r="N214" s="245">
        <f t="shared" si="104"/>
        <v>1</v>
      </c>
      <c r="BO214">
        <f t="shared" si="103"/>
        <v>-555</v>
      </c>
    </row>
    <row r="215" spans="1:67" ht="13.5" thickBot="1">
      <c r="A215" s="390">
        <f t="shared" si="111"/>
        <v>15</v>
      </c>
      <c r="B215" s="391" t="str">
        <f>VLOOKUP(A215,Sheet3!$A$2:$E$61,4,FALSE)</f>
        <v>wùyín (戊寅)</v>
      </c>
      <c r="C215" s="391" t="str">
        <f>VLOOKUP(A215,Sheet3!$A$2:$E$61,5,FALSE)</f>
        <v>Earth Tiger</v>
      </c>
      <c r="D215" s="399">
        <f t="shared" si="112"/>
        <v>1298</v>
      </c>
      <c r="E215" s="399">
        <f t="shared" si="113"/>
        <v>1237</v>
      </c>
      <c r="F215" s="12">
        <f t="shared" si="115"/>
        <v>186.85714285714286</v>
      </c>
      <c r="G215" s="410"/>
      <c r="H215" s="187">
        <f t="shared" si="116"/>
        <v>1303</v>
      </c>
      <c r="I215" s="1">
        <f t="shared" si="116"/>
        <v>1302</v>
      </c>
      <c r="J215" s="187">
        <f t="shared" si="117"/>
        <v>-1302</v>
      </c>
      <c r="K215" s="1">
        <f t="shared" si="117"/>
        <v>-1301</v>
      </c>
      <c r="L215">
        <f t="shared" si="114"/>
        <v>-130</v>
      </c>
      <c r="M215" s="3">
        <f t="shared" si="104"/>
        <v>1</v>
      </c>
      <c r="N215" s="245">
        <f t="shared" si="104"/>
        <v>2</v>
      </c>
      <c r="BO215">
        <f t="shared" si="103"/>
        <v>-554</v>
      </c>
    </row>
    <row r="216" spans="1:67" ht="13.5" thickBot="1">
      <c r="A216" s="390">
        <f t="shared" si="111"/>
        <v>16</v>
      </c>
      <c r="B216" s="391" t="str">
        <f>VLOOKUP(A216,Sheet3!$A$2:$E$61,4,FALSE)</f>
        <v>jǐmǎo (己卯)</v>
      </c>
      <c r="C216" s="391" t="str">
        <f>VLOOKUP(A216,Sheet3!$A$2:$E$61,5,FALSE)</f>
        <v>Earth Hare</v>
      </c>
      <c r="D216" s="399">
        <f t="shared" si="112"/>
        <v>1299</v>
      </c>
      <c r="E216" s="399">
        <f t="shared" si="113"/>
        <v>1238</v>
      </c>
      <c r="F216" s="12">
        <f t="shared" si="115"/>
        <v>186.71428571428572</v>
      </c>
      <c r="G216" s="410"/>
      <c r="H216" s="187">
        <f t="shared" si="116"/>
        <v>1302</v>
      </c>
      <c r="I216" s="1">
        <f t="shared" si="116"/>
        <v>1301</v>
      </c>
      <c r="J216" s="187">
        <f t="shared" si="117"/>
        <v>-1301</v>
      </c>
      <c r="K216" s="1">
        <f t="shared" si="117"/>
        <v>-1300</v>
      </c>
      <c r="L216">
        <f t="shared" si="114"/>
        <v>-130</v>
      </c>
      <c r="M216" s="3">
        <f t="shared" si="104"/>
        <v>2</v>
      </c>
      <c r="N216" s="245">
        <f t="shared" si="104"/>
        <v>3</v>
      </c>
      <c r="BO216">
        <f t="shared" si="103"/>
        <v>-553</v>
      </c>
    </row>
    <row r="217" spans="1:67" ht="23.25" thickBot="1">
      <c r="A217" s="390">
        <f t="shared" si="111"/>
        <v>17</v>
      </c>
      <c r="B217" s="391" t="str">
        <f>VLOOKUP(A217,Sheet3!$A$2:$E$61,4,FALSE)</f>
        <v>gēngchén (庚辰)</v>
      </c>
      <c r="C217" s="391" t="str">
        <f>VLOOKUP(A217,Sheet3!$A$2:$E$61,5,FALSE)</f>
        <v>Metal Dragon</v>
      </c>
      <c r="D217" s="399">
        <f t="shared" si="112"/>
        <v>1300</v>
      </c>
      <c r="E217" s="399">
        <f t="shared" si="113"/>
        <v>1239</v>
      </c>
      <c r="F217" s="12">
        <f t="shared" si="115"/>
        <v>186.57142857142858</v>
      </c>
      <c r="G217" s="410"/>
      <c r="H217" s="187">
        <f t="shared" si="116"/>
        <v>1301</v>
      </c>
      <c r="I217" s="1">
        <f t="shared" si="116"/>
        <v>1300</v>
      </c>
      <c r="J217" s="187">
        <f t="shared" si="117"/>
        <v>-1300</v>
      </c>
      <c r="K217" s="1">
        <f t="shared" si="117"/>
        <v>-1299</v>
      </c>
      <c r="L217">
        <f t="shared" si="114"/>
        <v>-130</v>
      </c>
      <c r="M217" s="3">
        <f t="shared" si="104"/>
        <v>3</v>
      </c>
      <c r="N217" s="245">
        <f t="shared" si="104"/>
        <v>4</v>
      </c>
      <c r="BO217">
        <f t="shared" si="103"/>
        <v>-552</v>
      </c>
    </row>
    <row r="218" spans="1:67" ht="13.5" thickBot="1">
      <c r="A218" s="390">
        <f t="shared" si="111"/>
        <v>18</v>
      </c>
      <c r="B218" s="391" t="str">
        <f>VLOOKUP(A218,Sheet3!$A$2:$E$61,4,FALSE)</f>
        <v>xīnsì (辛巳)</v>
      </c>
      <c r="C218" s="391" t="str">
        <f>VLOOKUP(A218,Sheet3!$A$2:$E$61,5,FALSE)</f>
        <v>Metal Snake</v>
      </c>
      <c r="D218" s="399">
        <f t="shared" si="112"/>
        <v>1301</v>
      </c>
      <c r="E218" s="399">
        <f t="shared" si="113"/>
        <v>1240</v>
      </c>
      <c r="F218" s="12">
        <f t="shared" si="115"/>
        <v>186.42857142857142</v>
      </c>
      <c r="G218" s="410"/>
      <c r="H218" s="187">
        <f t="shared" si="116"/>
        <v>1300</v>
      </c>
      <c r="I218" s="1">
        <f t="shared" si="116"/>
        <v>1299</v>
      </c>
      <c r="J218" s="187">
        <f t="shared" si="117"/>
        <v>-1299</v>
      </c>
      <c r="K218" s="1">
        <f t="shared" si="117"/>
        <v>-1298</v>
      </c>
      <c r="L218">
        <f t="shared" si="114"/>
        <v>-130</v>
      </c>
      <c r="M218" s="3">
        <f t="shared" ref="M218:N237" si="118">M222</f>
        <v>4</v>
      </c>
      <c r="N218" s="245">
        <f t="shared" si="118"/>
        <v>1</v>
      </c>
      <c r="BO218">
        <f t="shared" si="103"/>
        <v>-551</v>
      </c>
    </row>
    <row r="219" spans="1:67" ht="13.5" customHeight="1" thickBot="1">
      <c r="A219" s="390">
        <f t="shared" si="111"/>
        <v>19</v>
      </c>
      <c r="B219" s="391" t="str">
        <f>VLOOKUP(A219,Sheet3!$A$2:$E$61,4,FALSE)</f>
        <v>rénwǔ (壬午)</v>
      </c>
      <c r="C219" s="391" t="str">
        <f>VLOOKUP(A219,Sheet3!$A$2:$E$61,5,FALSE)</f>
        <v>Water Horse</v>
      </c>
      <c r="D219" s="399">
        <f t="shared" si="112"/>
        <v>1302</v>
      </c>
      <c r="E219" s="399">
        <f t="shared" si="113"/>
        <v>1241</v>
      </c>
      <c r="F219" s="12">
        <f t="shared" si="115"/>
        <v>186.28571428571428</v>
      </c>
      <c r="G219" s="410"/>
      <c r="H219" s="187">
        <f t="shared" si="116"/>
        <v>1299</v>
      </c>
      <c r="I219" s="1">
        <f t="shared" si="116"/>
        <v>1298</v>
      </c>
      <c r="J219" s="187">
        <f t="shared" si="117"/>
        <v>-1298</v>
      </c>
      <c r="K219" s="1">
        <f t="shared" si="117"/>
        <v>-1297</v>
      </c>
      <c r="L219">
        <f t="shared" si="114"/>
        <v>-129</v>
      </c>
      <c r="M219" s="3">
        <f t="shared" si="118"/>
        <v>1</v>
      </c>
      <c r="N219" s="245">
        <f t="shared" si="118"/>
        <v>2</v>
      </c>
      <c r="BO219">
        <f t="shared" si="103"/>
        <v>-550</v>
      </c>
    </row>
    <row r="220" spans="1:67" ht="13.5" thickBot="1">
      <c r="A220" s="390">
        <f t="shared" si="111"/>
        <v>20</v>
      </c>
      <c r="B220" s="391" t="str">
        <f>VLOOKUP(A220,Sheet3!$A$2:$E$61,4,FALSE)</f>
        <v>guǐwèi (癸未)</v>
      </c>
      <c r="C220" s="391" t="str">
        <f>VLOOKUP(A220,Sheet3!$A$2:$E$61,5,FALSE)</f>
        <v>Water Sheep</v>
      </c>
      <c r="D220" s="399">
        <f t="shared" si="112"/>
        <v>1303</v>
      </c>
      <c r="E220" s="399">
        <f t="shared" si="113"/>
        <v>1242</v>
      </c>
      <c r="F220" s="12">
        <f t="shared" si="115"/>
        <v>186.14285714285714</v>
      </c>
      <c r="G220" s="410"/>
      <c r="H220" s="187">
        <f t="shared" si="116"/>
        <v>1298</v>
      </c>
      <c r="I220" s="1">
        <f t="shared" si="116"/>
        <v>1297</v>
      </c>
      <c r="J220" s="187">
        <f t="shared" si="117"/>
        <v>-1297</v>
      </c>
      <c r="K220" s="1">
        <f t="shared" si="117"/>
        <v>-1296</v>
      </c>
      <c r="L220">
        <f t="shared" si="114"/>
        <v>-129</v>
      </c>
      <c r="M220" s="3">
        <f t="shared" si="118"/>
        <v>2</v>
      </c>
      <c r="N220" s="245">
        <f t="shared" si="118"/>
        <v>3</v>
      </c>
      <c r="BO220">
        <f t="shared" si="103"/>
        <v>-549</v>
      </c>
    </row>
    <row r="221" spans="1:67" ht="23.25" thickBot="1">
      <c r="A221" s="390">
        <f t="shared" si="111"/>
        <v>21</v>
      </c>
      <c r="B221" s="391" t="str">
        <f>VLOOKUP(A221,Sheet3!$A$2:$E$61,4,FALSE)</f>
        <v>jiǎshēn (甲申)</v>
      </c>
      <c r="C221" s="391" t="str">
        <f>VLOOKUP(A221,Sheet3!$A$2:$E$61,5,FALSE)</f>
        <v>Wood Monkey</v>
      </c>
      <c r="D221" s="399">
        <f t="shared" si="112"/>
        <v>1304</v>
      </c>
      <c r="E221" s="399">
        <f t="shared" si="113"/>
        <v>1243</v>
      </c>
      <c r="F221" s="14">
        <f t="shared" ref="F221:F227" si="119">(5+H221)/7</f>
        <v>186</v>
      </c>
      <c r="G221" s="409"/>
      <c r="H221" s="270">
        <f t="shared" ref="H221:I227" si="120">H222+1</f>
        <v>1297</v>
      </c>
      <c r="I221" s="16">
        <f t="shared" si="120"/>
        <v>1296</v>
      </c>
      <c r="J221" s="270">
        <f t="shared" ref="J221:K227" si="121">J222-1</f>
        <v>-1296</v>
      </c>
      <c r="K221" s="16">
        <f t="shared" si="121"/>
        <v>-1295</v>
      </c>
      <c r="L221" s="20">
        <f t="shared" si="114"/>
        <v>-129</v>
      </c>
      <c r="M221" s="3">
        <f t="shared" si="118"/>
        <v>3</v>
      </c>
      <c r="N221" s="245">
        <f t="shared" si="118"/>
        <v>4</v>
      </c>
      <c r="BO221">
        <f t="shared" si="103"/>
        <v>-548</v>
      </c>
    </row>
    <row r="222" spans="1:67" ht="23.25" thickBot="1">
      <c r="A222" s="390">
        <f t="shared" si="111"/>
        <v>22</v>
      </c>
      <c r="B222" s="391" t="str">
        <f>VLOOKUP(A222,Sheet3!$A$2:$E$61,4,FALSE)</f>
        <v>yǐyǒu (乙酉)</v>
      </c>
      <c r="C222" s="391" t="str">
        <f>VLOOKUP(A222,Sheet3!$A$2:$E$61,5,FALSE)</f>
        <v>Wood Rooster</v>
      </c>
      <c r="D222" s="399">
        <f t="shared" si="112"/>
        <v>1305</v>
      </c>
      <c r="E222" s="399">
        <f t="shared" si="113"/>
        <v>1244</v>
      </c>
      <c r="F222" s="12">
        <f t="shared" si="119"/>
        <v>185.85714285714286</v>
      </c>
      <c r="G222" s="410"/>
      <c r="H222" s="187">
        <f t="shared" si="120"/>
        <v>1296</v>
      </c>
      <c r="I222" s="1">
        <f t="shared" si="120"/>
        <v>1295</v>
      </c>
      <c r="J222" s="187">
        <f t="shared" si="121"/>
        <v>-1295</v>
      </c>
      <c r="K222" s="1">
        <f t="shared" si="121"/>
        <v>-1294</v>
      </c>
      <c r="L222">
        <f t="shared" si="114"/>
        <v>-129</v>
      </c>
      <c r="M222" s="3">
        <f t="shared" si="118"/>
        <v>4</v>
      </c>
      <c r="N222" s="245">
        <f t="shared" si="118"/>
        <v>1</v>
      </c>
      <c r="BO222">
        <f t="shared" si="103"/>
        <v>-547</v>
      </c>
    </row>
    <row r="223" spans="1:67" ht="13.5" thickBot="1">
      <c r="A223" s="390">
        <f t="shared" si="111"/>
        <v>23</v>
      </c>
      <c r="B223" s="391" t="str">
        <f>VLOOKUP(A223,Sheet3!$A$2:$E$61,4,FALSE)</f>
        <v>bǐngxū (丙戌)</v>
      </c>
      <c r="C223" s="391" t="str">
        <f>VLOOKUP(A223,Sheet3!$A$2:$E$61,5,FALSE)</f>
        <v>Fire Dog</v>
      </c>
      <c r="D223" s="399">
        <f t="shared" si="112"/>
        <v>1306</v>
      </c>
      <c r="E223" s="399">
        <f t="shared" si="113"/>
        <v>1245</v>
      </c>
      <c r="F223" s="12">
        <f t="shared" si="119"/>
        <v>185.71428571428572</v>
      </c>
      <c r="G223" s="410"/>
      <c r="H223" s="187">
        <f t="shared" si="120"/>
        <v>1295</v>
      </c>
      <c r="I223" s="1">
        <f t="shared" si="120"/>
        <v>1294</v>
      </c>
      <c r="J223" s="187">
        <f t="shared" si="121"/>
        <v>-1294</v>
      </c>
      <c r="K223" s="1">
        <f t="shared" si="121"/>
        <v>-1293</v>
      </c>
      <c r="L223">
        <f t="shared" si="114"/>
        <v>-128</v>
      </c>
      <c r="M223" s="3">
        <f t="shared" si="118"/>
        <v>1</v>
      </c>
      <c r="N223" s="245">
        <f t="shared" si="118"/>
        <v>2</v>
      </c>
      <c r="BO223">
        <f t="shared" si="103"/>
        <v>-546</v>
      </c>
    </row>
    <row r="224" spans="1:67" ht="13.5" thickBot="1">
      <c r="A224" s="390">
        <f t="shared" si="111"/>
        <v>24</v>
      </c>
      <c r="B224" s="391" t="str">
        <f>VLOOKUP(A224,Sheet3!$A$2:$E$61,4,FALSE)</f>
        <v>dīnghài (丁亥)</v>
      </c>
      <c r="C224" s="391" t="str">
        <f>VLOOKUP(A224,Sheet3!$A$2:$E$61,5,FALSE)</f>
        <v>Fire Pig</v>
      </c>
      <c r="D224" s="399">
        <f t="shared" si="112"/>
        <v>1307</v>
      </c>
      <c r="E224" s="399">
        <f t="shared" si="113"/>
        <v>1246</v>
      </c>
      <c r="F224" s="12">
        <f t="shared" si="119"/>
        <v>185.57142857142858</v>
      </c>
      <c r="G224" s="410"/>
      <c r="H224" s="187">
        <f t="shared" si="120"/>
        <v>1294</v>
      </c>
      <c r="I224" s="1">
        <f t="shared" si="120"/>
        <v>1293</v>
      </c>
      <c r="J224" s="187">
        <f t="shared" si="121"/>
        <v>-1293</v>
      </c>
      <c r="K224" s="1">
        <f t="shared" si="121"/>
        <v>-1292</v>
      </c>
      <c r="L224">
        <f t="shared" si="114"/>
        <v>-128</v>
      </c>
      <c r="M224" s="3">
        <f t="shared" si="118"/>
        <v>2</v>
      </c>
      <c r="N224" s="245">
        <f t="shared" si="118"/>
        <v>3</v>
      </c>
      <c r="BO224">
        <f t="shared" si="103"/>
        <v>-545</v>
      </c>
    </row>
    <row r="225" spans="1:67" ht="13.5" thickBot="1">
      <c r="A225" s="390">
        <f t="shared" si="111"/>
        <v>25</v>
      </c>
      <c r="B225" s="391" t="str">
        <f>VLOOKUP(A225,Sheet3!$A$2:$E$61,4,FALSE)</f>
        <v>wùzǐ (戊子)</v>
      </c>
      <c r="C225" s="391" t="str">
        <f>VLOOKUP(A225,Sheet3!$A$2:$E$61,5,FALSE)</f>
        <v>Earth Rat</v>
      </c>
      <c r="D225" s="399">
        <f t="shared" si="112"/>
        <v>1308</v>
      </c>
      <c r="E225" s="399">
        <f t="shared" si="113"/>
        <v>1247</v>
      </c>
      <c r="F225" s="12">
        <f t="shared" si="119"/>
        <v>185.42857142857142</v>
      </c>
      <c r="G225" s="410"/>
      <c r="H225" s="187">
        <f t="shared" si="120"/>
        <v>1293</v>
      </c>
      <c r="I225" s="1">
        <f t="shared" si="120"/>
        <v>1292</v>
      </c>
      <c r="J225" s="187">
        <f t="shared" si="121"/>
        <v>-1292</v>
      </c>
      <c r="K225" s="1">
        <f t="shared" si="121"/>
        <v>-1291</v>
      </c>
      <c r="L225">
        <f t="shared" si="114"/>
        <v>-128</v>
      </c>
      <c r="M225" s="3">
        <f t="shared" si="118"/>
        <v>3</v>
      </c>
      <c r="N225" s="245">
        <f t="shared" si="118"/>
        <v>4</v>
      </c>
      <c r="BO225">
        <f t="shared" si="103"/>
        <v>-544</v>
      </c>
    </row>
    <row r="226" spans="1:67" ht="13.5" thickBot="1">
      <c r="A226" s="390">
        <f t="shared" si="111"/>
        <v>26</v>
      </c>
      <c r="B226" s="391" t="str">
        <f>VLOOKUP(A226,Sheet3!$A$2:$E$61,4,FALSE)</f>
        <v>jǐchǒu (己丑)</v>
      </c>
      <c r="C226" s="391" t="str">
        <f>VLOOKUP(A226,Sheet3!$A$2:$E$61,5,FALSE)</f>
        <v>Earth Ox</v>
      </c>
      <c r="D226" s="399">
        <f t="shared" si="112"/>
        <v>1309</v>
      </c>
      <c r="E226" s="399">
        <f t="shared" si="113"/>
        <v>1248</v>
      </c>
      <c r="F226" s="12">
        <f t="shared" si="119"/>
        <v>185.28571428571428</v>
      </c>
      <c r="G226" s="410"/>
      <c r="H226" s="187">
        <f t="shared" si="120"/>
        <v>1292</v>
      </c>
      <c r="I226" s="1">
        <f t="shared" si="120"/>
        <v>1291</v>
      </c>
      <c r="J226" s="187">
        <f t="shared" si="121"/>
        <v>-1291</v>
      </c>
      <c r="K226" s="1">
        <f t="shared" si="121"/>
        <v>-1290</v>
      </c>
      <c r="L226">
        <f t="shared" si="114"/>
        <v>-128</v>
      </c>
      <c r="M226" s="3">
        <f t="shared" si="118"/>
        <v>4</v>
      </c>
      <c r="N226" s="245">
        <f t="shared" si="118"/>
        <v>1</v>
      </c>
      <c r="BO226">
        <f t="shared" si="103"/>
        <v>-543</v>
      </c>
    </row>
    <row r="227" spans="1:67" ht="13.5" thickBot="1">
      <c r="A227" s="390">
        <f t="shared" si="111"/>
        <v>27</v>
      </c>
      <c r="B227" s="391" t="str">
        <f>VLOOKUP(A227,Sheet3!$A$2:$E$61,4,FALSE)</f>
        <v>gēngyín (庚寅)</v>
      </c>
      <c r="C227" s="391" t="str">
        <f>VLOOKUP(A227,Sheet3!$A$2:$E$61,5,FALSE)</f>
        <v>Metal Tiger</v>
      </c>
      <c r="D227" s="399">
        <f t="shared" si="112"/>
        <v>1310</v>
      </c>
      <c r="E227" s="399">
        <f t="shared" si="113"/>
        <v>1249</v>
      </c>
      <c r="F227" s="12">
        <f t="shared" si="119"/>
        <v>185.14285714285714</v>
      </c>
      <c r="G227" s="410"/>
      <c r="H227" s="187">
        <f t="shared" si="120"/>
        <v>1291</v>
      </c>
      <c r="I227" s="1">
        <f t="shared" si="120"/>
        <v>1290</v>
      </c>
      <c r="J227" s="187">
        <f t="shared" si="121"/>
        <v>-1290</v>
      </c>
      <c r="K227" s="1">
        <f t="shared" si="121"/>
        <v>-1289</v>
      </c>
      <c r="L227">
        <f t="shared" si="114"/>
        <v>-127</v>
      </c>
      <c r="M227" s="3">
        <f t="shared" si="118"/>
        <v>1</v>
      </c>
      <c r="N227" s="245">
        <f t="shared" si="118"/>
        <v>2</v>
      </c>
      <c r="BO227">
        <f t="shared" si="103"/>
        <v>-542</v>
      </c>
    </row>
    <row r="228" spans="1:67" ht="13.5" thickBot="1">
      <c r="A228" s="390">
        <f t="shared" si="111"/>
        <v>28</v>
      </c>
      <c r="B228" s="391" t="str">
        <f>VLOOKUP(A228,Sheet3!$A$2:$E$61,4,FALSE)</f>
        <v>xīnmǎo (辛卯)</v>
      </c>
      <c r="C228" s="391" t="str">
        <f>VLOOKUP(A228,Sheet3!$A$2:$E$61,5,FALSE)</f>
        <v>Metal Hare</v>
      </c>
      <c r="D228" s="399">
        <f t="shared" si="112"/>
        <v>1311</v>
      </c>
      <c r="E228" s="399">
        <f t="shared" si="113"/>
        <v>1250</v>
      </c>
      <c r="F228" s="14">
        <f t="shared" ref="F228:F234" si="122">(5+H228)/7</f>
        <v>185</v>
      </c>
      <c r="G228" s="409"/>
      <c r="H228" s="270">
        <f t="shared" ref="H228:I234" si="123">H229+1</f>
        <v>1290</v>
      </c>
      <c r="I228" s="16">
        <f t="shared" si="123"/>
        <v>1289</v>
      </c>
      <c r="J228" s="270">
        <f t="shared" ref="J228:K234" si="124">J229-1</f>
        <v>-1289</v>
      </c>
      <c r="K228" s="16">
        <f t="shared" si="124"/>
        <v>-1288</v>
      </c>
      <c r="L228" s="20">
        <f t="shared" si="114"/>
        <v>-127</v>
      </c>
      <c r="M228" s="3">
        <f t="shared" si="118"/>
        <v>2</v>
      </c>
      <c r="N228" s="245">
        <f t="shared" si="118"/>
        <v>3</v>
      </c>
      <c r="BO228">
        <f t="shared" si="103"/>
        <v>-541</v>
      </c>
    </row>
    <row r="229" spans="1:67" ht="13.5" thickBot="1">
      <c r="A229" s="390">
        <f t="shared" si="111"/>
        <v>29</v>
      </c>
      <c r="B229" s="391" t="str">
        <f>VLOOKUP(A229,Sheet3!$A$2:$E$61,4,FALSE)</f>
        <v>rénchén (壬辰)</v>
      </c>
      <c r="C229" s="391" t="str">
        <f>VLOOKUP(A229,Sheet3!$A$2:$E$61,5,FALSE)</f>
        <v>Water Dragon</v>
      </c>
      <c r="D229" s="399">
        <f t="shared" si="112"/>
        <v>1312</v>
      </c>
      <c r="E229" s="399">
        <f t="shared" si="113"/>
        <v>1251</v>
      </c>
      <c r="F229" s="12">
        <f t="shared" si="122"/>
        <v>184.85714285714286</v>
      </c>
      <c r="G229" s="410"/>
      <c r="H229" s="187">
        <f t="shared" si="123"/>
        <v>1289</v>
      </c>
      <c r="I229" s="1">
        <f t="shared" si="123"/>
        <v>1288</v>
      </c>
      <c r="J229" s="187">
        <f t="shared" si="124"/>
        <v>-1288</v>
      </c>
      <c r="K229" s="1">
        <f t="shared" si="124"/>
        <v>-1287</v>
      </c>
      <c r="L229">
        <f t="shared" si="114"/>
        <v>-127</v>
      </c>
      <c r="M229" s="3">
        <f t="shared" si="118"/>
        <v>3</v>
      </c>
      <c r="N229" s="245">
        <f t="shared" si="118"/>
        <v>4</v>
      </c>
      <c r="BO229">
        <f t="shared" si="103"/>
        <v>-540</v>
      </c>
    </row>
    <row r="230" spans="1:67" ht="13.5" thickBot="1">
      <c r="A230" s="390">
        <f t="shared" si="111"/>
        <v>30</v>
      </c>
      <c r="B230" s="391" t="str">
        <f>VLOOKUP(A230,Sheet3!$A$2:$E$61,4,FALSE)</f>
        <v>guǐsì (癸巳)</v>
      </c>
      <c r="C230" s="391" t="str">
        <f>VLOOKUP(A230,Sheet3!$A$2:$E$61,5,FALSE)</f>
        <v>Water Snake</v>
      </c>
      <c r="D230" s="399">
        <f t="shared" si="112"/>
        <v>1313</v>
      </c>
      <c r="E230" s="399">
        <f t="shared" si="113"/>
        <v>1252</v>
      </c>
      <c r="F230" s="12">
        <f t="shared" si="122"/>
        <v>184.71428571428572</v>
      </c>
      <c r="G230" s="410"/>
      <c r="H230" s="187">
        <f t="shared" si="123"/>
        <v>1288</v>
      </c>
      <c r="I230" s="1">
        <f t="shared" si="123"/>
        <v>1287</v>
      </c>
      <c r="J230" s="187">
        <f t="shared" si="124"/>
        <v>-1287</v>
      </c>
      <c r="K230" s="1">
        <f t="shared" si="124"/>
        <v>-1286</v>
      </c>
      <c r="L230">
        <f t="shared" si="114"/>
        <v>-127</v>
      </c>
      <c r="M230" s="3">
        <f t="shared" si="118"/>
        <v>4</v>
      </c>
      <c r="N230" s="245">
        <f t="shared" si="118"/>
        <v>1</v>
      </c>
      <c r="BO230">
        <f t="shared" si="103"/>
        <v>-539</v>
      </c>
    </row>
    <row r="231" spans="1:67" ht="13.5" thickBot="1">
      <c r="A231" s="390">
        <f t="shared" si="111"/>
        <v>31</v>
      </c>
      <c r="B231" s="391" t="str">
        <f>VLOOKUP(A231,Sheet3!$A$2:$E$61,4,FALSE)</f>
        <v>jiǎwǔ (甲午)</v>
      </c>
      <c r="C231" s="391" t="str">
        <f>VLOOKUP(A231,Sheet3!$A$2:$E$61,5,FALSE)</f>
        <v>Wood Horse</v>
      </c>
      <c r="D231" s="399">
        <f t="shared" si="112"/>
        <v>1314</v>
      </c>
      <c r="E231" s="399">
        <f t="shared" si="113"/>
        <v>1253</v>
      </c>
      <c r="F231" s="12">
        <f t="shared" si="122"/>
        <v>184.57142857142858</v>
      </c>
      <c r="G231" s="410"/>
      <c r="H231" s="187">
        <f t="shared" si="123"/>
        <v>1287</v>
      </c>
      <c r="I231" s="1">
        <f t="shared" si="123"/>
        <v>1286</v>
      </c>
      <c r="J231" s="187">
        <f t="shared" si="124"/>
        <v>-1286</v>
      </c>
      <c r="K231" s="1">
        <f t="shared" si="124"/>
        <v>-1285</v>
      </c>
      <c r="L231">
        <f t="shared" si="114"/>
        <v>-126</v>
      </c>
      <c r="M231" s="3">
        <f t="shared" si="118"/>
        <v>1</v>
      </c>
      <c r="N231" s="245">
        <f t="shared" si="118"/>
        <v>2</v>
      </c>
      <c r="BO231">
        <f t="shared" si="103"/>
        <v>-538</v>
      </c>
    </row>
    <row r="232" spans="1:67" ht="13.5" thickBot="1">
      <c r="A232" s="390">
        <f t="shared" si="111"/>
        <v>32</v>
      </c>
      <c r="B232" s="391" t="str">
        <f>VLOOKUP(A232,Sheet3!$A$2:$E$61,4,FALSE)</f>
        <v>yǐwèi (乙未)</v>
      </c>
      <c r="C232" s="391" t="str">
        <f>VLOOKUP(A232,Sheet3!$A$2:$E$61,5,FALSE)</f>
        <v>Wood Sheep</v>
      </c>
      <c r="D232" s="399">
        <f t="shared" si="112"/>
        <v>1315</v>
      </c>
      <c r="E232" s="399">
        <f t="shared" si="113"/>
        <v>1254</v>
      </c>
      <c r="F232" s="12">
        <f t="shared" si="122"/>
        <v>184.42857142857142</v>
      </c>
      <c r="G232" s="410"/>
      <c r="H232" s="187">
        <f t="shared" si="123"/>
        <v>1286</v>
      </c>
      <c r="I232" s="1">
        <f t="shared" si="123"/>
        <v>1285</v>
      </c>
      <c r="J232" s="187">
        <f t="shared" si="124"/>
        <v>-1285</v>
      </c>
      <c r="K232" s="1">
        <f t="shared" si="124"/>
        <v>-1284</v>
      </c>
      <c r="L232">
        <f t="shared" si="114"/>
        <v>-126</v>
      </c>
      <c r="M232" s="3">
        <f t="shared" si="118"/>
        <v>2</v>
      </c>
      <c r="N232" s="245">
        <f t="shared" si="118"/>
        <v>3</v>
      </c>
      <c r="BO232">
        <f t="shared" si="103"/>
        <v>-537</v>
      </c>
    </row>
    <row r="233" spans="1:67" ht="13.5" thickBot="1">
      <c r="A233" s="390">
        <f t="shared" si="111"/>
        <v>33</v>
      </c>
      <c r="B233" s="391" t="str">
        <f>VLOOKUP(A233,Sheet3!$A$2:$E$61,4,FALSE)</f>
        <v>bǐngshēn (丙申)</v>
      </c>
      <c r="C233" s="391" t="str">
        <f>VLOOKUP(A233,Sheet3!$A$2:$E$61,5,FALSE)</f>
        <v>Fire Monkey</v>
      </c>
      <c r="D233" s="399">
        <f t="shared" si="112"/>
        <v>1316</v>
      </c>
      <c r="E233" s="399">
        <f t="shared" si="113"/>
        <v>1255</v>
      </c>
      <c r="F233" s="12">
        <f t="shared" si="122"/>
        <v>184.28571428571428</v>
      </c>
      <c r="G233" s="410"/>
      <c r="H233" s="187">
        <f t="shared" si="123"/>
        <v>1285</v>
      </c>
      <c r="I233" s="1">
        <f t="shared" si="123"/>
        <v>1284</v>
      </c>
      <c r="J233" s="187">
        <f t="shared" si="124"/>
        <v>-1284</v>
      </c>
      <c r="K233" s="1">
        <f t="shared" si="124"/>
        <v>-1283</v>
      </c>
      <c r="L233">
        <f t="shared" si="114"/>
        <v>-126</v>
      </c>
      <c r="M233" s="3">
        <f t="shared" si="118"/>
        <v>3</v>
      </c>
      <c r="N233" s="245">
        <f t="shared" si="118"/>
        <v>4</v>
      </c>
      <c r="BO233">
        <f t="shared" si="103"/>
        <v>-536</v>
      </c>
    </row>
    <row r="234" spans="1:67" ht="13.5" thickBot="1">
      <c r="A234" s="390">
        <f t="shared" si="111"/>
        <v>34</v>
      </c>
      <c r="B234" s="391" t="str">
        <f>VLOOKUP(A234,Sheet3!$A$2:$E$61,4,FALSE)</f>
        <v>dīngyǒu (丁酉)</v>
      </c>
      <c r="C234" s="391" t="str">
        <f>VLOOKUP(A234,Sheet3!$A$2:$E$61,5,FALSE)</f>
        <v>Fire Rooster</v>
      </c>
      <c r="D234" s="399">
        <f t="shared" si="112"/>
        <v>1317</v>
      </c>
      <c r="E234" s="399">
        <f t="shared" si="113"/>
        <v>1256</v>
      </c>
      <c r="F234" s="12">
        <f t="shared" si="122"/>
        <v>184.14285714285714</v>
      </c>
      <c r="G234" s="410"/>
      <c r="H234" s="187">
        <f t="shared" si="123"/>
        <v>1284</v>
      </c>
      <c r="I234" s="1">
        <f t="shared" si="123"/>
        <v>1283</v>
      </c>
      <c r="J234" s="187">
        <f t="shared" si="124"/>
        <v>-1283</v>
      </c>
      <c r="K234" s="1">
        <f t="shared" si="124"/>
        <v>-1282</v>
      </c>
      <c r="L234">
        <f t="shared" si="114"/>
        <v>-126</v>
      </c>
      <c r="M234" s="3">
        <f t="shared" si="118"/>
        <v>4</v>
      </c>
      <c r="N234" s="245">
        <f t="shared" si="118"/>
        <v>1</v>
      </c>
      <c r="BO234">
        <f t="shared" si="103"/>
        <v>-535</v>
      </c>
    </row>
    <row r="235" spans="1:67" ht="13.5" thickBot="1">
      <c r="A235" s="390">
        <f t="shared" si="111"/>
        <v>35</v>
      </c>
      <c r="B235" s="391" t="str">
        <f>VLOOKUP(A235,Sheet3!$A$2:$E$61,4,FALSE)</f>
        <v>wùxū (戊戌)</v>
      </c>
      <c r="C235" s="391" t="str">
        <f>VLOOKUP(A235,Sheet3!$A$2:$E$61,5,FALSE)</f>
        <v>Earth Dog</v>
      </c>
      <c r="D235" s="399">
        <f t="shared" si="112"/>
        <v>1318</v>
      </c>
      <c r="E235" s="399">
        <f t="shared" si="113"/>
        <v>1257</v>
      </c>
      <c r="F235" s="14">
        <f t="shared" ref="F235:F241" si="125">(5+H235)/7</f>
        <v>184</v>
      </c>
      <c r="G235" s="409"/>
      <c r="H235" s="270">
        <f t="shared" ref="H235:I241" si="126">H236+1</f>
        <v>1283</v>
      </c>
      <c r="I235" s="16">
        <f t="shared" si="126"/>
        <v>1282</v>
      </c>
      <c r="J235" s="270">
        <f t="shared" ref="J235:K241" si="127">J236-1</f>
        <v>-1282</v>
      </c>
      <c r="K235" s="16">
        <f t="shared" si="127"/>
        <v>-1281</v>
      </c>
      <c r="L235" s="20">
        <f t="shared" si="114"/>
        <v>-125</v>
      </c>
      <c r="M235" s="3">
        <f t="shared" si="118"/>
        <v>1</v>
      </c>
      <c r="N235" s="245">
        <f t="shared" si="118"/>
        <v>2</v>
      </c>
      <c r="BO235">
        <f t="shared" si="103"/>
        <v>-534</v>
      </c>
    </row>
    <row r="236" spans="1:67" ht="13.5" thickBot="1">
      <c r="A236" s="390">
        <f t="shared" si="111"/>
        <v>36</v>
      </c>
      <c r="B236" s="391" t="str">
        <f>VLOOKUP(A236,Sheet3!$A$2:$E$61,4,FALSE)</f>
        <v>jǐhài (己亥)</v>
      </c>
      <c r="C236" s="391" t="str">
        <f>VLOOKUP(A236,Sheet3!$A$2:$E$61,5,FALSE)</f>
        <v>Earth Pig</v>
      </c>
      <c r="D236" s="399">
        <f t="shared" si="112"/>
        <v>1319</v>
      </c>
      <c r="E236" s="399">
        <f t="shared" si="113"/>
        <v>1258</v>
      </c>
      <c r="F236" s="12">
        <f t="shared" si="125"/>
        <v>183.85714285714286</v>
      </c>
      <c r="G236" s="410"/>
      <c r="H236" s="187">
        <f t="shared" si="126"/>
        <v>1282</v>
      </c>
      <c r="I236" s="1">
        <f t="shared" si="126"/>
        <v>1281</v>
      </c>
      <c r="J236" s="187">
        <f t="shared" si="127"/>
        <v>-1281</v>
      </c>
      <c r="K236" s="1">
        <f t="shared" si="127"/>
        <v>-1280</v>
      </c>
      <c r="L236">
        <f t="shared" si="114"/>
        <v>-125</v>
      </c>
      <c r="M236" s="3">
        <f t="shared" si="118"/>
        <v>2</v>
      </c>
      <c r="N236" s="245">
        <f t="shared" si="118"/>
        <v>3</v>
      </c>
      <c r="BO236">
        <f t="shared" si="103"/>
        <v>-533</v>
      </c>
    </row>
    <row r="237" spans="1:67" ht="13.5" thickBot="1">
      <c r="A237" s="390">
        <f t="shared" si="111"/>
        <v>37</v>
      </c>
      <c r="B237" s="391" t="str">
        <f>VLOOKUP(A237,Sheet3!$A$2:$E$61,4,FALSE)</f>
        <v>gēngzǐ (庚子)</v>
      </c>
      <c r="C237" s="391" t="str">
        <f>VLOOKUP(A237,Sheet3!$A$2:$E$61,5,FALSE)</f>
        <v>Metal Rat</v>
      </c>
      <c r="D237" s="399">
        <f t="shared" si="112"/>
        <v>1320</v>
      </c>
      <c r="E237" s="399">
        <f t="shared" si="113"/>
        <v>1259</v>
      </c>
      <c r="F237" s="12">
        <f t="shared" si="125"/>
        <v>183.71428571428572</v>
      </c>
      <c r="G237" s="410"/>
      <c r="H237" s="187">
        <f t="shared" si="126"/>
        <v>1281</v>
      </c>
      <c r="I237" s="1">
        <f t="shared" si="126"/>
        <v>1280</v>
      </c>
      <c r="J237" s="187">
        <f t="shared" si="127"/>
        <v>-1280</v>
      </c>
      <c r="K237" s="1">
        <f t="shared" si="127"/>
        <v>-1279</v>
      </c>
      <c r="L237">
        <f t="shared" si="114"/>
        <v>-125</v>
      </c>
      <c r="M237" s="3">
        <f t="shared" si="118"/>
        <v>3</v>
      </c>
      <c r="N237" s="245">
        <f t="shared" si="118"/>
        <v>4</v>
      </c>
      <c r="BO237">
        <f t="shared" si="103"/>
        <v>-532</v>
      </c>
    </row>
    <row r="238" spans="1:67" ht="13.5" thickBot="1">
      <c r="A238" s="390">
        <f t="shared" si="111"/>
        <v>38</v>
      </c>
      <c r="B238" s="391" t="str">
        <f>VLOOKUP(A238,Sheet3!$A$2:$E$61,4,FALSE)</f>
        <v>xīnchǒu (辛丑)</v>
      </c>
      <c r="C238" s="391" t="str">
        <f>VLOOKUP(A238,Sheet3!$A$2:$E$61,5,FALSE)</f>
        <v>Metal Ox</v>
      </c>
      <c r="D238" s="399">
        <f t="shared" si="112"/>
        <v>1321</v>
      </c>
      <c r="E238" s="399">
        <f t="shared" si="113"/>
        <v>1260</v>
      </c>
      <c r="F238" s="12">
        <f t="shared" si="125"/>
        <v>183.57142857142858</v>
      </c>
      <c r="G238" s="410"/>
      <c r="H238" s="187">
        <f t="shared" si="126"/>
        <v>1280</v>
      </c>
      <c r="I238" s="1">
        <f t="shared" si="126"/>
        <v>1279</v>
      </c>
      <c r="J238" s="187">
        <f t="shared" si="127"/>
        <v>-1279</v>
      </c>
      <c r="K238" s="1">
        <f t="shared" si="127"/>
        <v>-1278</v>
      </c>
      <c r="L238">
        <f t="shared" si="114"/>
        <v>-125</v>
      </c>
      <c r="M238" s="3">
        <f t="shared" ref="M238:N257" si="128">M242</f>
        <v>4</v>
      </c>
      <c r="N238" s="245">
        <f t="shared" si="128"/>
        <v>1</v>
      </c>
      <c r="BO238">
        <f t="shared" si="103"/>
        <v>-531</v>
      </c>
    </row>
    <row r="239" spans="1:67" ht="13.5" thickBot="1">
      <c r="A239" s="390">
        <f t="shared" si="111"/>
        <v>39</v>
      </c>
      <c r="B239" s="391" t="str">
        <f>VLOOKUP(A239,Sheet3!$A$2:$E$61,4,FALSE)</f>
        <v>rényín (壬寅)</v>
      </c>
      <c r="C239" s="391" t="str">
        <f>VLOOKUP(A239,Sheet3!$A$2:$E$61,5,FALSE)</f>
        <v>Water Tiger</v>
      </c>
      <c r="D239" s="399">
        <f t="shared" si="112"/>
        <v>1322</v>
      </c>
      <c r="E239" s="399">
        <f t="shared" si="113"/>
        <v>1261</v>
      </c>
      <c r="F239" s="12">
        <f t="shared" si="125"/>
        <v>183.42857142857142</v>
      </c>
      <c r="G239" s="410"/>
      <c r="H239" s="187">
        <f t="shared" si="126"/>
        <v>1279</v>
      </c>
      <c r="I239" s="1">
        <f t="shared" si="126"/>
        <v>1278</v>
      </c>
      <c r="J239" s="187">
        <f t="shared" si="127"/>
        <v>-1278</v>
      </c>
      <c r="K239" s="1">
        <f t="shared" si="127"/>
        <v>-1277</v>
      </c>
      <c r="L239">
        <f t="shared" si="114"/>
        <v>-124</v>
      </c>
      <c r="M239" s="3">
        <f t="shared" si="128"/>
        <v>1</v>
      </c>
      <c r="N239" s="245">
        <f t="shared" si="128"/>
        <v>2</v>
      </c>
      <c r="BO239">
        <f t="shared" si="103"/>
        <v>-530</v>
      </c>
    </row>
    <row r="240" spans="1:67" ht="13.5" thickBot="1">
      <c r="A240" s="390">
        <f t="shared" si="111"/>
        <v>40</v>
      </c>
      <c r="B240" s="391" t="str">
        <f>VLOOKUP(A240,Sheet3!$A$2:$E$61,4,FALSE)</f>
        <v>guǐmǎo (癸卯)</v>
      </c>
      <c r="C240" s="391" t="str">
        <f>VLOOKUP(A240,Sheet3!$A$2:$E$61,5,FALSE)</f>
        <v>Water Hare</v>
      </c>
      <c r="D240" s="399">
        <f t="shared" si="112"/>
        <v>1323</v>
      </c>
      <c r="E240" s="399">
        <f t="shared" si="113"/>
        <v>1262</v>
      </c>
      <c r="F240" s="12">
        <f t="shared" si="125"/>
        <v>183.28571428571428</v>
      </c>
      <c r="G240" s="410"/>
      <c r="H240" s="187">
        <f t="shared" si="126"/>
        <v>1278</v>
      </c>
      <c r="I240" s="1">
        <f t="shared" si="126"/>
        <v>1277</v>
      </c>
      <c r="J240" s="187">
        <f t="shared" si="127"/>
        <v>-1277</v>
      </c>
      <c r="K240" s="1">
        <f t="shared" si="127"/>
        <v>-1276</v>
      </c>
      <c r="L240">
        <f t="shared" si="114"/>
        <v>-124</v>
      </c>
      <c r="M240" s="3">
        <f t="shared" si="128"/>
        <v>2</v>
      </c>
      <c r="N240" s="245">
        <f t="shared" si="128"/>
        <v>3</v>
      </c>
      <c r="BO240">
        <f t="shared" si="103"/>
        <v>-529</v>
      </c>
    </row>
    <row r="241" spans="1:67" ht="13.5" thickBot="1">
      <c r="A241" s="390">
        <f t="shared" si="111"/>
        <v>41</v>
      </c>
      <c r="B241" s="391" t="str">
        <f>VLOOKUP(A241,Sheet3!$A$2:$E$61,4,FALSE)</f>
        <v>jiǎchén (甲辰)</v>
      </c>
      <c r="C241" s="391" t="str">
        <f>VLOOKUP(A241,Sheet3!$A$2:$E$61,5,FALSE)</f>
        <v>Wood Dragon</v>
      </c>
      <c r="D241" s="399">
        <f t="shared" si="112"/>
        <v>1324</v>
      </c>
      <c r="E241" s="399">
        <f t="shared" si="113"/>
        <v>1263</v>
      </c>
      <c r="F241" s="12">
        <f t="shared" si="125"/>
        <v>183.14285714285714</v>
      </c>
      <c r="G241" s="410"/>
      <c r="H241" s="187">
        <f t="shared" si="126"/>
        <v>1277</v>
      </c>
      <c r="I241" s="1">
        <f t="shared" si="126"/>
        <v>1276</v>
      </c>
      <c r="J241" s="187">
        <f t="shared" si="127"/>
        <v>-1276</v>
      </c>
      <c r="K241" s="1">
        <f t="shared" si="127"/>
        <v>-1275</v>
      </c>
      <c r="L241">
        <f t="shared" si="114"/>
        <v>-124</v>
      </c>
      <c r="M241" s="3">
        <f t="shared" si="128"/>
        <v>3</v>
      </c>
      <c r="N241" s="245">
        <f t="shared" si="128"/>
        <v>4</v>
      </c>
      <c r="BO241">
        <f t="shared" si="103"/>
        <v>-528</v>
      </c>
    </row>
    <row r="242" spans="1:67" ht="13.5" thickBot="1">
      <c r="A242" s="390">
        <f t="shared" si="111"/>
        <v>42</v>
      </c>
      <c r="B242" s="391" t="str">
        <f>VLOOKUP(A242,Sheet3!$A$2:$E$61,4,FALSE)</f>
        <v>yǐsì (乙巳)</v>
      </c>
      <c r="C242" s="391" t="str">
        <f>VLOOKUP(A242,Sheet3!$A$2:$E$61,5,FALSE)</f>
        <v>Wood Snake</v>
      </c>
      <c r="D242" s="399">
        <f t="shared" si="112"/>
        <v>1325</v>
      </c>
      <c r="E242" s="399">
        <f t="shared" si="113"/>
        <v>1264</v>
      </c>
      <c r="F242" s="14">
        <f t="shared" ref="F242:F248" si="129">(5+H242)/7</f>
        <v>183</v>
      </c>
      <c r="G242" s="409"/>
      <c r="H242" s="270">
        <f t="shared" ref="H242:I248" si="130">H243+1</f>
        <v>1276</v>
      </c>
      <c r="I242" s="16">
        <f t="shared" si="130"/>
        <v>1275</v>
      </c>
      <c r="J242" s="270">
        <f t="shared" ref="J242:K248" si="131">J243-1</f>
        <v>-1275</v>
      </c>
      <c r="K242" s="16">
        <f t="shared" si="131"/>
        <v>-1274</v>
      </c>
      <c r="L242" s="20">
        <f t="shared" si="114"/>
        <v>-124</v>
      </c>
      <c r="M242" s="3">
        <f t="shared" si="128"/>
        <v>4</v>
      </c>
      <c r="N242" s="245">
        <f t="shared" si="128"/>
        <v>1</v>
      </c>
      <c r="BO242">
        <f t="shared" si="103"/>
        <v>-527</v>
      </c>
    </row>
    <row r="243" spans="1:67" ht="13.5" thickBot="1">
      <c r="A243" s="390">
        <f t="shared" si="111"/>
        <v>43</v>
      </c>
      <c r="B243" s="391" t="str">
        <f>VLOOKUP(A243,Sheet3!$A$2:$E$61,4,FALSE)</f>
        <v>bǐngwǔ (丙午)</v>
      </c>
      <c r="C243" s="391" t="str">
        <f>VLOOKUP(A243,Sheet3!$A$2:$E$61,5,FALSE)</f>
        <v>Fire Horse</v>
      </c>
      <c r="D243" s="399">
        <f t="shared" si="112"/>
        <v>1326</v>
      </c>
      <c r="E243" s="399">
        <f t="shared" si="113"/>
        <v>1265</v>
      </c>
      <c r="F243" s="12">
        <f t="shared" si="129"/>
        <v>182.85714285714286</v>
      </c>
      <c r="G243" s="410"/>
      <c r="H243" s="187">
        <f t="shared" si="130"/>
        <v>1275</v>
      </c>
      <c r="I243" s="1">
        <f t="shared" si="130"/>
        <v>1274</v>
      </c>
      <c r="J243" s="187">
        <f t="shared" si="131"/>
        <v>-1274</v>
      </c>
      <c r="K243" s="1">
        <f t="shared" si="131"/>
        <v>-1273</v>
      </c>
      <c r="L243">
        <f t="shared" si="114"/>
        <v>-123</v>
      </c>
      <c r="M243" s="3">
        <f t="shared" si="128"/>
        <v>1</v>
      </c>
      <c r="N243" s="245">
        <f t="shared" si="128"/>
        <v>2</v>
      </c>
      <c r="BO243">
        <f t="shared" si="103"/>
        <v>-526</v>
      </c>
    </row>
    <row r="244" spans="1:67" ht="13.5" thickBot="1">
      <c r="A244" s="390">
        <f t="shared" si="111"/>
        <v>44</v>
      </c>
      <c r="B244" s="391" t="str">
        <f>VLOOKUP(A244,Sheet3!$A$2:$E$61,4,FALSE)</f>
        <v>dīngwèi (丁未)</v>
      </c>
      <c r="C244" s="391" t="str">
        <f>VLOOKUP(A244,Sheet3!$A$2:$E$61,5,FALSE)</f>
        <v>Fire Sheep</v>
      </c>
      <c r="D244" s="399">
        <f t="shared" si="112"/>
        <v>1327</v>
      </c>
      <c r="E244" s="399">
        <f t="shared" si="113"/>
        <v>1266</v>
      </c>
      <c r="F244" s="12">
        <f t="shared" si="129"/>
        <v>182.71428571428572</v>
      </c>
      <c r="G244" s="410"/>
      <c r="H244" s="187">
        <f t="shared" si="130"/>
        <v>1274</v>
      </c>
      <c r="I244" s="1">
        <f t="shared" si="130"/>
        <v>1273</v>
      </c>
      <c r="J244" s="187">
        <f t="shared" si="131"/>
        <v>-1273</v>
      </c>
      <c r="K244" s="1">
        <f t="shared" si="131"/>
        <v>-1272</v>
      </c>
      <c r="L244">
        <f t="shared" si="114"/>
        <v>-123</v>
      </c>
      <c r="M244" s="3">
        <f t="shared" si="128"/>
        <v>2</v>
      </c>
      <c r="N244" s="245">
        <f t="shared" si="128"/>
        <v>3</v>
      </c>
      <c r="BO244">
        <f t="shared" si="103"/>
        <v>-525</v>
      </c>
    </row>
    <row r="245" spans="1:67" ht="13.5" thickBot="1">
      <c r="A245" s="390">
        <f t="shared" si="111"/>
        <v>45</v>
      </c>
      <c r="B245" s="391" t="str">
        <f>VLOOKUP(A245,Sheet3!$A$2:$E$61,4,FALSE)</f>
        <v>wùshēn (戊申)</v>
      </c>
      <c r="C245" s="391" t="str">
        <f>VLOOKUP(A245,Sheet3!$A$2:$E$61,5,FALSE)</f>
        <v>Earth Monkey</v>
      </c>
      <c r="D245" s="399">
        <f t="shared" si="112"/>
        <v>1328</v>
      </c>
      <c r="E245" s="399">
        <f t="shared" si="113"/>
        <v>1267</v>
      </c>
      <c r="F245" s="12">
        <f t="shared" si="129"/>
        <v>182.57142857142858</v>
      </c>
      <c r="G245" s="410"/>
      <c r="H245" s="187">
        <f t="shared" si="130"/>
        <v>1273</v>
      </c>
      <c r="I245" s="1">
        <f t="shared" si="130"/>
        <v>1272</v>
      </c>
      <c r="J245" s="187">
        <f t="shared" si="131"/>
        <v>-1272</v>
      </c>
      <c r="K245" s="1">
        <f t="shared" si="131"/>
        <v>-1271</v>
      </c>
      <c r="L245">
        <f t="shared" si="114"/>
        <v>-123</v>
      </c>
      <c r="M245" s="3">
        <f t="shared" si="128"/>
        <v>3</v>
      </c>
      <c r="N245" s="245">
        <f t="shared" si="128"/>
        <v>4</v>
      </c>
      <c r="BO245">
        <f t="shared" si="103"/>
        <v>-524</v>
      </c>
    </row>
    <row r="246" spans="1:67" ht="13.5" thickBot="1">
      <c r="A246" s="390">
        <f t="shared" si="111"/>
        <v>46</v>
      </c>
      <c r="B246" s="391" t="str">
        <f>VLOOKUP(A246,Sheet3!$A$2:$E$61,4,FALSE)</f>
        <v>jǐyǒu (己酉)</v>
      </c>
      <c r="C246" s="391" t="str">
        <f>VLOOKUP(A246,Sheet3!$A$2:$E$61,5,FALSE)</f>
        <v>Earth Rooster</v>
      </c>
      <c r="D246" s="399">
        <f t="shared" si="112"/>
        <v>1329</v>
      </c>
      <c r="E246" s="399">
        <f t="shared" si="113"/>
        <v>1268</v>
      </c>
      <c r="F246" s="12">
        <f t="shared" si="129"/>
        <v>182.42857142857142</v>
      </c>
      <c r="G246" s="410"/>
      <c r="H246" s="187">
        <f t="shared" si="130"/>
        <v>1272</v>
      </c>
      <c r="I246" s="1">
        <f t="shared" si="130"/>
        <v>1271</v>
      </c>
      <c r="J246" s="187">
        <f t="shared" si="131"/>
        <v>-1271</v>
      </c>
      <c r="K246" s="1">
        <f t="shared" si="131"/>
        <v>-1270</v>
      </c>
      <c r="L246">
        <f t="shared" si="114"/>
        <v>-123</v>
      </c>
      <c r="M246" s="3">
        <f t="shared" si="128"/>
        <v>4</v>
      </c>
      <c r="N246" s="245">
        <f t="shared" si="128"/>
        <v>1</v>
      </c>
      <c r="BO246">
        <f t="shared" si="103"/>
        <v>-523</v>
      </c>
    </row>
    <row r="247" spans="1:67" ht="13.5" thickBot="1">
      <c r="A247" s="390">
        <f t="shared" si="111"/>
        <v>47</v>
      </c>
      <c r="B247" s="391" t="str">
        <f>VLOOKUP(A247,Sheet3!$A$2:$E$61,4,FALSE)</f>
        <v>gēngxū (庚戌)</v>
      </c>
      <c r="C247" s="391" t="str">
        <f>VLOOKUP(A247,Sheet3!$A$2:$E$61,5,FALSE)</f>
        <v>Metal Dog</v>
      </c>
      <c r="D247" s="399">
        <f t="shared" si="112"/>
        <v>1330</v>
      </c>
      <c r="E247" s="399">
        <f t="shared" si="113"/>
        <v>1269</v>
      </c>
      <c r="F247" s="12">
        <f t="shared" si="129"/>
        <v>182.28571428571428</v>
      </c>
      <c r="G247" s="410"/>
      <c r="H247" s="187">
        <f t="shared" si="130"/>
        <v>1271</v>
      </c>
      <c r="I247" s="1">
        <f t="shared" si="130"/>
        <v>1270</v>
      </c>
      <c r="J247" s="187">
        <f t="shared" si="131"/>
        <v>-1270</v>
      </c>
      <c r="K247" s="1">
        <f t="shared" si="131"/>
        <v>-1269</v>
      </c>
      <c r="L247">
        <f t="shared" si="114"/>
        <v>-122</v>
      </c>
      <c r="M247" s="3">
        <f t="shared" si="128"/>
        <v>1</v>
      </c>
      <c r="N247" s="245">
        <f t="shared" si="128"/>
        <v>2</v>
      </c>
      <c r="BO247">
        <f t="shared" si="103"/>
        <v>-522</v>
      </c>
    </row>
    <row r="248" spans="1:67" ht="13.5" thickBot="1">
      <c r="A248" s="390">
        <f t="shared" si="111"/>
        <v>48</v>
      </c>
      <c r="B248" s="391" t="str">
        <f>VLOOKUP(A248,Sheet3!$A$2:$E$61,4,FALSE)</f>
        <v>xīnhài (辛亥)</v>
      </c>
      <c r="C248" s="391" t="str">
        <f>VLOOKUP(A248,Sheet3!$A$2:$E$61,5,FALSE)</f>
        <v>Metal Pig</v>
      </c>
      <c r="D248" s="399">
        <f t="shared" si="112"/>
        <v>1331</v>
      </c>
      <c r="E248" s="399">
        <f t="shared" si="113"/>
        <v>1270</v>
      </c>
      <c r="F248" s="12">
        <f t="shared" si="129"/>
        <v>182.14285714285714</v>
      </c>
      <c r="G248" s="410"/>
      <c r="H248" s="187">
        <f t="shared" si="130"/>
        <v>1270</v>
      </c>
      <c r="I248" s="1">
        <f t="shared" si="130"/>
        <v>1269</v>
      </c>
      <c r="J248" s="187">
        <f t="shared" si="131"/>
        <v>-1269</v>
      </c>
      <c r="K248" s="1">
        <f t="shared" si="131"/>
        <v>-1268</v>
      </c>
      <c r="L248">
        <f t="shared" si="114"/>
        <v>-122</v>
      </c>
      <c r="M248" s="3">
        <f t="shared" si="128"/>
        <v>2</v>
      </c>
      <c r="N248" s="245">
        <f t="shared" si="128"/>
        <v>3</v>
      </c>
      <c r="BO248">
        <f t="shared" si="103"/>
        <v>-521</v>
      </c>
    </row>
    <row r="249" spans="1:67" ht="13.5" thickBot="1">
      <c r="A249" s="390">
        <f t="shared" si="111"/>
        <v>49</v>
      </c>
      <c r="B249" s="391" t="str">
        <f>VLOOKUP(A249,Sheet3!$A$2:$E$61,4,FALSE)</f>
        <v>rénzǐ (壬子)</v>
      </c>
      <c r="C249" s="391" t="str">
        <f>VLOOKUP(A249,Sheet3!$A$2:$E$61,5,FALSE)</f>
        <v>Water Rat</v>
      </c>
      <c r="D249" s="399">
        <f t="shared" si="112"/>
        <v>1332</v>
      </c>
      <c r="E249" s="399">
        <f t="shared" si="113"/>
        <v>1271</v>
      </c>
      <c r="F249" s="14">
        <f t="shared" ref="F249:F255" si="132">(5+H249)/7</f>
        <v>182</v>
      </c>
      <c r="G249" s="409"/>
      <c r="H249" s="270">
        <f t="shared" ref="H249:I255" si="133">H250+1</f>
        <v>1269</v>
      </c>
      <c r="I249" s="16">
        <f t="shared" si="133"/>
        <v>1268</v>
      </c>
      <c r="J249" s="270">
        <f t="shared" ref="J249:K255" si="134">J250-1</f>
        <v>-1268</v>
      </c>
      <c r="K249" s="16">
        <f t="shared" si="134"/>
        <v>-1267</v>
      </c>
      <c r="L249" s="20">
        <f t="shared" si="114"/>
        <v>-122</v>
      </c>
      <c r="M249" s="3">
        <f t="shared" si="128"/>
        <v>3</v>
      </c>
      <c r="N249" s="245">
        <f t="shared" si="128"/>
        <v>4</v>
      </c>
      <c r="BO249">
        <f t="shared" si="103"/>
        <v>-520</v>
      </c>
    </row>
    <row r="250" spans="1:67" ht="13.5" thickBot="1">
      <c r="A250" s="390">
        <f t="shared" si="111"/>
        <v>50</v>
      </c>
      <c r="B250" s="391" t="str">
        <f>VLOOKUP(A250,Sheet3!$A$2:$E$61,4,FALSE)</f>
        <v>guǐchǒu (癸丑)</v>
      </c>
      <c r="C250" s="391" t="str">
        <f>VLOOKUP(A250,Sheet3!$A$2:$E$61,5,FALSE)</f>
        <v>Water Ox</v>
      </c>
      <c r="D250" s="399">
        <f t="shared" si="112"/>
        <v>1333</v>
      </c>
      <c r="E250" s="399">
        <f t="shared" si="113"/>
        <v>1272</v>
      </c>
      <c r="F250" s="12">
        <f t="shared" si="132"/>
        <v>181.85714285714286</v>
      </c>
      <c r="G250" s="410"/>
      <c r="H250" s="187">
        <f t="shared" si="133"/>
        <v>1268</v>
      </c>
      <c r="I250" s="1">
        <f t="shared" si="133"/>
        <v>1267</v>
      </c>
      <c r="J250" s="187">
        <f t="shared" si="134"/>
        <v>-1267</v>
      </c>
      <c r="K250" s="1">
        <f t="shared" si="134"/>
        <v>-1266</v>
      </c>
      <c r="L250">
        <f t="shared" si="114"/>
        <v>-122</v>
      </c>
      <c r="M250" s="3">
        <f t="shared" si="128"/>
        <v>4</v>
      </c>
      <c r="N250" s="245">
        <f t="shared" si="128"/>
        <v>1</v>
      </c>
      <c r="BO250">
        <f t="shared" si="103"/>
        <v>-519</v>
      </c>
    </row>
    <row r="251" spans="1:67" ht="13.5" thickBot="1">
      <c r="A251" s="390">
        <f t="shared" si="111"/>
        <v>51</v>
      </c>
      <c r="B251" s="391" t="str">
        <f>VLOOKUP(A251,Sheet3!$A$2:$E$61,4,FALSE)</f>
        <v>jiǎyín (甲寅)</v>
      </c>
      <c r="C251" s="391" t="str">
        <f>VLOOKUP(A251,Sheet3!$A$2:$E$61,5,FALSE)</f>
        <v>Wood Tiger</v>
      </c>
      <c r="D251" s="399">
        <f t="shared" si="112"/>
        <v>1334</v>
      </c>
      <c r="E251" s="399">
        <f t="shared" si="113"/>
        <v>1273</v>
      </c>
      <c r="F251" s="12">
        <f t="shared" si="132"/>
        <v>181.71428571428572</v>
      </c>
      <c r="G251" s="410"/>
      <c r="H251" s="187">
        <f t="shared" si="133"/>
        <v>1267</v>
      </c>
      <c r="I251" s="1">
        <f t="shared" si="133"/>
        <v>1266</v>
      </c>
      <c r="J251" s="187">
        <f t="shared" si="134"/>
        <v>-1266</v>
      </c>
      <c r="K251" s="1">
        <f t="shared" si="134"/>
        <v>-1265</v>
      </c>
      <c r="L251">
        <f t="shared" si="114"/>
        <v>-121</v>
      </c>
      <c r="M251" s="3">
        <f t="shared" si="128"/>
        <v>1</v>
      </c>
      <c r="N251" s="245">
        <f t="shared" si="128"/>
        <v>2</v>
      </c>
      <c r="BO251">
        <f t="shared" si="103"/>
        <v>-518</v>
      </c>
    </row>
    <row r="252" spans="1:67" ht="13.5" thickBot="1">
      <c r="A252" s="390">
        <f t="shared" si="111"/>
        <v>52</v>
      </c>
      <c r="B252" s="391" t="str">
        <f>VLOOKUP(A252,Sheet3!$A$2:$E$61,4,FALSE)</f>
        <v>yǐmǎo (乙卯)</v>
      </c>
      <c r="C252" s="391" t="str">
        <f>VLOOKUP(A252,Sheet3!$A$2:$E$61,5,FALSE)</f>
        <v>Wood Hare</v>
      </c>
      <c r="D252" s="399">
        <f t="shared" si="112"/>
        <v>1335</v>
      </c>
      <c r="E252" s="399">
        <f t="shared" si="113"/>
        <v>1274</v>
      </c>
      <c r="F252" s="12">
        <f t="shared" si="132"/>
        <v>181.57142857142858</v>
      </c>
      <c r="G252" s="410"/>
      <c r="H252" s="187">
        <f t="shared" si="133"/>
        <v>1266</v>
      </c>
      <c r="I252" s="1">
        <f t="shared" si="133"/>
        <v>1265</v>
      </c>
      <c r="J252" s="187">
        <f t="shared" si="134"/>
        <v>-1265</v>
      </c>
      <c r="K252" s="1">
        <f t="shared" si="134"/>
        <v>-1264</v>
      </c>
      <c r="L252">
        <f t="shared" si="114"/>
        <v>-121</v>
      </c>
      <c r="M252" s="3">
        <f t="shared" si="128"/>
        <v>2</v>
      </c>
      <c r="N252" s="245">
        <f t="shared" si="128"/>
        <v>3</v>
      </c>
      <c r="BO252">
        <f t="shared" si="103"/>
        <v>-517</v>
      </c>
    </row>
    <row r="253" spans="1:67" ht="13.5" thickBot="1">
      <c r="A253" s="390">
        <f t="shared" si="111"/>
        <v>53</v>
      </c>
      <c r="B253" s="391" t="str">
        <f>VLOOKUP(A253,Sheet3!$A$2:$E$61,4,FALSE)</f>
        <v>bǐngchén (丙辰)</v>
      </c>
      <c r="C253" s="391" t="str">
        <f>VLOOKUP(A253,Sheet3!$A$2:$E$61,5,FALSE)</f>
        <v>Fire Dragon</v>
      </c>
      <c r="D253" s="399">
        <f t="shared" si="112"/>
        <v>1336</v>
      </c>
      <c r="E253" s="399">
        <f t="shared" si="113"/>
        <v>1275</v>
      </c>
      <c r="F253" s="12">
        <f t="shared" si="132"/>
        <v>181.42857142857142</v>
      </c>
      <c r="G253" s="410"/>
      <c r="H253" s="187">
        <f t="shared" si="133"/>
        <v>1265</v>
      </c>
      <c r="I253" s="1">
        <f t="shared" si="133"/>
        <v>1264</v>
      </c>
      <c r="J253" s="187">
        <f t="shared" si="134"/>
        <v>-1264</v>
      </c>
      <c r="K253" s="1">
        <f t="shared" si="134"/>
        <v>-1263</v>
      </c>
      <c r="L253">
        <f t="shared" si="114"/>
        <v>-121</v>
      </c>
      <c r="M253" s="3">
        <f t="shared" si="128"/>
        <v>3</v>
      </c>
      <c r="N253" s="245">
        <f t="shared" si="128"/>
        <v>4</v>
      </c>
      <c r="BO253">
        <f t="shared" si="103"/>
        <v>-516</v>
      </c>
    </row>
    <row r="254" spans="1:67" ht="13.5" thickBot="1">
      <c r="A254" s="390">
        <f t="shared" si="111"/>
        <v>54</v>
      </c>
      <c r="B254" s="391" t="str">
        <f>VLOOKUP(A254,Sheet3!$A$2:$E$61,4,FALSE)</f>
        <v>dīngsì (丁巳)</v>
      </c>
      <c r="C254" s="391" t="str">
        <f>VLOOKUP(A254,Sheet3!$A$2:$E$61,5,FALSE)</f>
        <v>Fire Snake</v>
      </c>
      <c r="D254" s="399">
        <f t="shared" si="112"/>
        <v>1337</v>
      </c>
      <c r="E254" s="399">
        <f t="shared" si="113"/>
        <v>1276</v>
      </c>
      <c r="F254" s="12">
        <f t="shared" si="132"/>
        <v>181.28571428571428</v>
      </c>
      <c r="G254" s="410"/>
      <c r="H254" s="187">
        <f t="shared" si="133"/>
        <v>1264</v>
      </c>
      <c r="I254" s="1">
        <f t="shared" si="133"/>
        <v>1263</v>
      </c>
      <c r="J254" s="187">
        <f t="shared" si="134"/>
        <v>-1263</v>
      </c>
      <c r="K254" s="1">
        <f t="shared" si="134"/>
        <v>-1262</v>
      </c>
      <c r="L254">
        <f t="shared" si="114"/>
        <v>-121</v>
      </c>
      <c r="M254" s="3">
        <f t="shared" si="128"/>
        <v>4</v>
      </c>
      <c r="N254" s="245">
        <f t="shared" si="128"/>
        <v>1</v>
      </c>
      <c r="BO254">
        <f t="shared" si="103"/>
        <v>-515</v>
      </c>
    </row>
    <row r="255" spans="1:67" ht="13.5" thickBot="1">
      <c r="A255" s="390">
        <f t="shared" si="111"/>
        <v>55</v>
      </c>
      <c r="B255" s="391" t="str">
        <f>VLOOKUP(A255,Sheet3!$A$2:$E$61,4,FALSE)</f>
        <v>wùwǔ (戊午)</v>
      </c>
      <c r="C255" s="391" t="str">
        <f>VLOOKUP(A255,Sheet3!$A$2:$E$61,5,FALSE)</f>
        <v>Earth Horse</v>
      </c>
      <c r="D255" s="399">
        <f t="shared" si="112"/>
        <v>1338</v>
      </c>
      <c r="E255" s="399">
        <f t="shared" si="113"/>
        <v>1277</v>
      </c>
      <c r="F255" s="12">
        <f t="shared" si="132"/>
        <v>181.14285714285714</v>
      </c>
      <c r="G255" s="410"/>
      <c r="H255" s="187">
        <f t="shared" si="133"/>
        <v>1263</v>
      </c>
      <c r="I255" s="1">
        <f t="shared" si="133"/>
        <v>1262</v>
      </c>
      <c r="J255" s="187">
        <f t="shared" si="134"/>
        <v>-1262</v>
      </c>
      <c r="K255" s="1">
        <f t="shared" si="134"/>
        <v>-1261</v>
      </c>
      <c r="L255">
        <f t="shared" si="114"/>
        <v>-120</v>
      </c>
      <c r="M255" s="3">
        <f t="shared" si="128"/>
        <v>1</v>
      </c>
      <c r="N255" s="245">
        <f t="shared" si="128"/>
        <v>2</v>
      </c>
      <c r="BO255">
        <f t="shared" si="103"/>
        <v>-514</v>
      </c>
    </row>
    <row r="256" spans="1:67" ht="13.5" thickBot="1">
      <c r="A256" s="390">
        <f t="shared" si="111"/>
        <v>56</v>
      </c>
      <c r="B256" s="391" t="str">
        <f>VLOOKUP(A256,Sheet3!$A$2:$E$61,4,FALSE)</f>
        <v>jǐwèi (己未)</v>
      </c>
      <c r="C256" s="391" t="str">
        <f>VLOOKUP(A256,Sheet3!$A$2:$E$61,5,FALSE)</f>
        <v>Earth Sheep</v>
      </c>
      <c r="D256" s="399">
        <f t="shared" si="112"/>
        <v>1339</v>
      </c>
      <c r="E256" s="399">
        <f t="shared" si="113"/>
        <v>1278</v>
      </c>
      <c r="F256" s="14">
        <f t="shared" ref="F256:F262" si="135">(5+H256)/7</f>
        <v>181</v>
      </c>
      <c r="G256" s="409"/>
      <c r="H256" s="270">
        <f t="shared" ref="H256:I262" si="136">H257+1</f>
        <v>1262</v>
      </c>
      <c r="I256" s="16">
        <f t="shared" si="136"/>
        <v>1261</v>
      </c>
      <c r="J256" s="270">
        <f t="shared" ref="J256:K262" si="137">J257-1</f>
        <v>-1261</v>
      </c>
      <c r="K256" s="16">
        <f t="shared" si="137"/>
        <v>-1260</v>
      </c>
      <c r="L256" s="20">
        <f t="shared" si="114"/>
        <v>-120</v>
      </c>
      <c r="M256" s="3">
        <f t="shared" si="128"/>
        <v>2</v>
      </c>
      <c r="N256" s="245">
        <f t="shared" si="128"/>
        <v>3</v>
      </c>
      <c r="BO256">
        <f t="shared" si="103"/>
        <v>-513</v>
      </c>
    </row>
    <row r="257" spans="1:67" ht="23.25" thickBot="1">
      <c r="A257" s="390">
        <f t="shared" si="111"/>
        <v>57</v>
      </c>
      <c r="B257" s="391" t="str">
        <f>VLOOKUP(A257,Sheet3!$A$2:$E$61,4,FALSE)</f>
        <v>gēngshēn (庚申)</v>
      </c>
      <c r="C257" s="391" t="str">
        <f>VLOOKUP(A257,Sheet3!$A$2:$E$61,5,FALSE)</f>
        <v>Metal Monkey</v>
      </c>
      <c r="D257" s="399">
        <f t="shared" si="112"/>
        <v>1340</v>
      </c>
      <c r="E257" s="399">
        <f t="shared" si="113"/>
        <v>1279</v>
      </c>
      <c r="F257" s="12">
        <f t="shared" si="135"/>
        <v>180.85714285714286</v>
      </c>
      <c r="G257" s="410"/>
      <c r="H257" s="187">
        <f t="shared" si="136"/>
        <v>1261</v>
      </c>
      <c r="I257" s="1">
        <f t="shared" si="136"/>
        <v>1260</v>
      </c>
      <c r="J257" s="187">
        <f t="shared" si="137"/>
        <v>-1260</v>
      </c>
      <c r="K257" s="1">
        <f t="shared" si="137"/>
        <v>-1259</v>
      </c>
      <c r="L257">
        <f t="shared" si="114"/>
        <v>-120</v>
      </c>
      <c r="M257" s="3">
        <f t="shared" si="128"/>
        <v>3</v>
      </c>
      <c r="N257" s="245">
        <f t="shared" si="128"/>
        <v>4</v>
      </c>
      <c r="BO257">
        <f t="shared" si="103"/>
        <v>-512</v>
      </c>
    </row>
    <row r="258" spans="1:67" ht="13.5" thickBot="1">
      <c r="A258" s="390">
        <f t="shared" si="111"/>
        <v>58</v>
      </c>
      <c r="B258" s="391" t="str">
        <f>VLOOKUP(A258,Sheet3!$A$2:$E$61,4,FALSE)</f>
        <v>xīnyǒu (辛酉)</v>
      </c>
      <c r="C258" s="391" t="str">
        <f>VLOOKUP(A258,Sheet3!$A$2:$E$61,5,FALSE)</f>
        <v>Metal Rooster</v>
      </c>
      <c r="D258" s="399">
        <f t="shared" si="112"/>
        <v>1341</v>
      </c>
      <c r="E258" s="399">
        <f t="shared" si="113"/>
        <v>1280</v>
      </c>
      <c r="F258" s="12">
        <f t="shared" si="135"/>
        <v>180.71428571428572</v>
      </c>
      <c r="G258" s="410"/>
      <c r="H258" s="187">
        <f t="shared" si="136"/>
        <v>1260</v>
      </c>
      <c r="I258" s="1">
        <f t="shared" si="136"/>
        <v>1259</v>
      </c>
      <c r="J258" s="187">
        <f t="shared" si="137"/>
        <v>-1259</v>
      </c>
      <c r="K258" s="1">
        <f t="shared" si="137"/>
        <v>-1258</v>
      </c>
      <c r="L258">
        <f t="shared" si="114"/>
        <v>-120</v>
      </c>
      <c r="M258" s="3">
        <f t="shared" ref="M258:N277" si="138">M262</f>
        <v>4</v>
      </c>
      <c r="N258" s="245">
        <f t="shared" si="138"/>
        <v>1</v>
      </c>
      <c r="BO258">
        <f t="shared" si="103"/>
        <v>-511</v>
      </c>
    </row>
    <row r="259" spans="1:67" ht="13.5" thickBot="1">
      <c r="A259" s="390">
        <f t="shared" si="111"/>
        <v>59</v>
      </c>
      <c r="B259" s="391" t="str">
        <f>VLOOKUP(A259,Sheet3!$A$2:$E$61,4,FALSE)</f>
        <v>rénxū (壬戌)</v>
      </c>
      <c r="C259" s="391" t="str">
        <f>VLOOKUP(A259,Sheet3!$A$2:$E$61,5,FALSE)</f>
        <v>Water Dog</v>
      </c>
      <c r="D259" s="399">
        <f t="shared" si="112"/>
        <v>1342</v>
      </c>
      <c r="E259" s="399">
        <f t="shared" si="113"/>
        <v>1281</v>
      </c>
      <c r="F259" s="12">
        <f t="shared" si="135"/>
        <v>180.57142857142858</v>
      </c>
      <c r="G259" s="410"/>
      <c r="H259" s="187">
        <f t="shared" si="136"/>
        <v>1259</v>
      </c>
      <c r="I259" s="1">
        <f t="shared" si="136"/>
        <v>1258</v>
      </c>
      <c r="J259" s="187">
        <f t="shared" si="137"/>
        <v>-1258</v>
      </c>
      <c r="K259" s="1">
        <f t="shared" si="137"/>
        <v>-1257</v>
      </c>
      <c r="L259">
        <f t="shared" si="114"/>
        <v>-119</v>
      </c>
      <c r="M259" s="3">
        <f t="shared" si="138"/>
        <v>1</v>
      </c>
      <c r="N259" s="245">
        <f t="shared" si="138"/>
        <v>2</v>
      </c>
      <c r="BO259">
        <f t="shared" si="103"/>
        <v>-510</v>
      </c>
    </row>
    <row r="260" spans="1:67" ht="13.5" thickBot="1">
      <c r="A260" s="390">
        <f t="shared" si="111"/>
        <v>60</v>
      </c>
      <c r="B260" s="391" t="str">
        <f>VLOOKUP(A260,Sheet3!$A$2:$E$61,4,FALSE)</f>
        <v>guǐhài (癸亥)</v>
      </c>
      <c r="C260" s="391" t="str">
        <f>VLOOKUP(A260,Sheet3!$A$2:$E$61,5,FALSE)</f>
        <v>Water Pig</v>
      </c>
      <c r="D260" s="399">
        <f t="shared" si="112"/>
        <v>1343</v>
      </c>
      <c r="E260" s="399">
        <f t="shared" si="113"/>
        <v>1282</v>
      </c>
      <c r="F260" s="12">
        <f t="shared" si="135"/>
        <v>180.42857142857142</v>
      </c>
      <c r="G260" s="410"/>
      <c r="H260" s="187">
        <f t="shared" si="136"/>
        <v>1258</v>
      </c>
      <c r="I260" s="1">
        <f t="shared" si="136"/>
        <v>1257</v>
      </c>
      <c r="J260" s="187">
        <f t="shared" si="137"/>
        <v>-1257</v>
      </c>
      <c r="K260" s="1">
        <f t="shared" si="137"/>
        <v>-1256</v>
      </c>
      <c r="L260">
        <f t="shared" si="114"/>
        <v>-119</v>
      </c>
      <c r="M260" s="3">
        <f t="shared" si="138"/>
        <v>2</v>
      </c>
      <c r="N260" s="245">
        <f t="shared" si="138"/>
        <v>3</v>
      </c>
      <c r="BO260">
        <f t="shared" ref="BO260:BO323" si="139">BO261-1</f>
        <v>-509</v>
      </c>
    </row>
    <row r="261" spans="1:67" ht="13.5" thickBot="1">
      <c r="A261" s="390">
        <f t="shared" si="111"/>
        <v>1</v>
      </c>
      <c r="B261" s="391" t="str">
        <f>VLOOKUP(A261,Sheet3!$A$2:$E$61,4,FALSE)</f>
        <v>jiǎzǐ (甲子)</v>
      </c>
      <c r="C261" s="391" t="str">
        <f>VLOOKUP(A261,Sheet3!$A$2:$E$61,5,FALSE)</f>
        <v>Wood Rat</v>
      </c>
      <c r="D261" s="399">
        <f t="shared" si="112"/>
        <v>1344</v>
      </c>
      <c r="E261" s="399">
        <f t="shared" si="113"/>
        <v>1283</v>
      </c>
      <c r="F261" s="12">
        <f t="shared" si="135"/>
        <v>180.28571428571428</v>
      </c>
      <c r="G261" s="410"/>
      <c r="H261" s="187">
        <f t="shared" si="136"/>
        <v>1257</v>
      </c>
      <c r="I261" s="1">
        <f t="shared" si="136"/>
        <v>1256</v>
      </c>
      <c r="J261" s="187">
        <f t="shared" si="137"/>
        <v>-1256</v>
      </c>
      <c r="K261" s="1">
        <f t="shared" si="137"/>
        <v>-1255</v>
      </c>
      <c r="L261">
        <f t="shared" si="114"/>
        <v>-119</v>
      </c>
      <c r="M261" s="3">
        <f t="shared" si="138"/>
        <v>3</v>
      </c>
      <c r="N261" s="245">
        <f t="shared" si="138"/>
        <v>4</v>
      </c>
      <c r="BO261">
        <f t="shared" si="139"/>
        <v>-508</v>
      </c>
    </row>
    <row r="262" spans="1:67" ht="13.5" thickBot="1">
      <c r="A262" s="390">
        <f t="shared" si="111"/>
        <v>2</v>
      </c>
      <c r="B262" s="391" t="str">
        <f>VLOOKUP(A262,Sheet3!$A$2:$E$61,4,FALSE)</f>
        <v>yǐchǒu (乙丑)</v>
      </c>
      <c r="C262" s="391" t="str">
        <f>VLOOKUP(A262,Sheet3!$A$2:$E$61,5,FALSE)</f>
        <v>Wood Ox</v>
      </c>
      <c r="D262" s="399">
        <f t="shared" si="112"/>
        <v>1345</v>
      </c>
      <c r="E262" s="399">
        <f t="shared" si="113"/>
        <v>1284</v>
      </c>
      <c r="F262" s="12">
        <f t="shared" si="135"/>
        <v>180.14285714285714</v>
      </c>
      <c r="G262" s="410"/>
      <c r="H262" s="187">
        <f t="shared" si="136"/>
        <v>1256</v>
      </c>
      <c r="I262" s="1">
        <f t="shared" si="136"/>
        <v>1255</v>
      </c>
      <c r="J262" s="187">
        <f t="shared" si="137"/>
        <v>-1255</v>
      </c>
      <c r="K262" s="1">
        <f t="shared" si="137"/>
        <v>-1254</v>
      </c>
      <c r="L262">
        <f t="shared" si="114"/>
        <v>-119</v>
      </c>
      <c r="M262" s="3">
        <f t="shared" si="138"/>
        <v>4</v>
      </c>
      <c r="N262" s="245">
        <f t="shared" si="138"/>
        <v>1</v>
      </c>
      <c r="BO262">
        <f t="shared" si="139"/>
        <v>-507</v>
      </c>
    </row>
    <row r="263" spans="1:67" ht="13.5" thickBot="1">
      <c r="A263" s="390">
        <f t="shared" si="111"/>
        <v>3</v>
      </c>
      <c r="B263" s="391" t="str">
        <f>VLOOKUP(A263,Sheet3!$A$2:$E$61,4,FALSE)</f>
        <v>bǐngyín (丙寅)</v>
      </c>
      <c r="C263" s="391" t="str">
        <f>VLOOKUP(A263,Sheet3!$A$2:$E$61,5,FALSE)</f>
        <v>Fire Tiger</v>
      </c>
      <c r="D263" s="399">
        <f t="shared" si="112"/>
        <v>1346</v>
      </c>
      <c r="E263" s="399">
        <f t="shared" si="113"/>
        <v>1285</v>
      </c>
      <c r="F263" s="14">
        <f t="shared" ref="F263:F269" si="140">(5+H263)/7</f>
        <v>180</v>
      </c>
      <c r="G263" s="409"/>
      <c r="H263" s="270">
        <f t="shared" ref="H263:I269" si="141">H264+1</f>
        <v>1255</v>
      </c>
      <c r="I263" s="16">
        <f t="shared" si="141"/>
        <v>1254</v>
      </c>
      <c r="J263" s="270">
        <f t="shared" ref="J263:K269" si="142">J264-1</f>
        <v>-1254</v>
      </c>
      <c r="K263" s="16">
        <f t="shared" si="142"/>
        <v>-1253</v>
      </c>
      <c r="L263" s="20">
        <f t="shared" si="114"/>
        <v>-118</v>
      </c>
      <c r="M263" s="3">
        <f t="shared" si="138"/>
        <v>1</v>
      </c>
      <c r="N263" s="245">
        <f t="shared" si="138"/>
        <v>2</v>
      </c>
      <c r="BO263">
        <f t="shared" si="139"/>
        <v>-506</v>
      </c>
    </row>
    <row r="264" spans="1:67" ht="13.5" thickBot="1">
      <c r="A264" s="390">
        <f t="shared" si="111"/>
        <v>4</v>
      </c>
      <c r="B264" s="391" t="str">
        <f>VLOOKUP(A264,Sheet3!$A$2:$E$61,4,FALSE)</f>
        <v>dīngmǎo (丁卯)</v>
      </c>
      <c r="C264" s="391" t="str">
        <f>VLOOKUP(A264,Sheet3!$A$2:$E$61,5,FALSE)</f>
        <v>Fire Hare</v>
      </c>
      <c r="D264" s="399">
        <f t="shared" si="112"/>
        <v>1347</v>
      </c>
      <c r="E264" s="399">
        <f t="shared" si="113"/>
        <v>1286</v>
      </c>
      <c r="F264" s="12">
        <f t="shared" si="140"/>
        <v>179.85714285714286</v>
      </c>
      <c r="G264" s="410"/>
      <c r="H264" s="187">
        <f t="shared" si="141"/>
        <v>1254</v>
      </c>
      <c r="I264" s="1">
        <f t="shared" si="141"/>
        <v>1253</v>
      </c>
      <c r="J264" s="187">
        <f t="shared" si="142"/>
        <v>-1253</v>
      </c>
      <c r="K264" s="1">
        <f t="shared" si="142"/>
        <v>-1252</v>
      </c>
      <c r="L264">
        <f t="shared" si="114"/>
        <v>-118</v>
      </c>
      <c r="M264" s="3">
        <f t="shared" si="138"/>
        <v>2</v>
      </c>
      <c r="N264" s="245">
        <f t="shared" si="138"/>
        <v>3</v>
      </c>
      <c r="BO264">
        <f t="shared" si="139"/>
        <v>-505</v>
      </c>
    </row>
    <row r="265" spans="1:67" ht="13.5" thickBot="1">
      <c r="A265" s="390">
        <f t="shared" si="111"/>
        <v>5</v>
      </c>
      <c r="B265" s="391" t="str">
        <f>VLOOKUP(A265,Sheet3!$A$2:$E$61,4,FALSE)</f>
        <v>wùchén (戊辰)</v>
      </c>
      <c r="C265" s="391" t="str">
        <f>VLOOKUP(A265,Sheet3!$A$2:$E$61,5,FALSE)</f>
        <v>Earth Dragon</v>
      </c>
      <c r="D265" s="399">
        <f t="shared" si="112"/>
        <v>1348</v>
      </c>
      <c r="E265" s="399">
        <f t="shared" si="113"/>
        <v>1287</v>
      </c>
      <c r="F265" s="12">
        <f t="shared" si="140"/>
        <v>179.71428571428572</v>
      </c>
      <c r="G265" s="410"/>
      <c r="H265" s="187">
        <f t="shared" si="141"/>
        <v>1253</v>
      </c>
      <c r="I265" s="1">
        <f t="shared" si="141"/>
        <v>1252</v>
      </c>
      <c r="J265" s="187">
        <f t="shared" si="142"/>
        <v>-1252</v>
      </c>
      <c r="K265" s="1">
        <f t="shared" si="142"/>
        <v>-1251</v>
      </c>
      <c r="L265">
        <f t="shared" si="114"/>
        <v>-118</v>
      </c>
      <c r="M265" s="3">
        <f t="shared" si="138"/>
        <v>3</v>
      </c>
      <c r="N265" s="245">
        <f t="shared" si="138"/>
        <v>4</v>
      </c>
      <c r="BO265">
        <f t="shared" si="139"/>
        <v>-504</v>
      </c>
    </row>
    <row r="266" spans="1:67" ht="13.5" thickBot="1">
      <c r="A266" s="390">
        <f t="shared" si="111"/>
        <v>6</v>
      </c>
      <c r="B266" s="391" t="str">
        <f>VLOOKUP(A266,Sheet3!$A$2:$E$61,4,FALSE)</f>
        <v>jǐsì (己巳)</v>
      </c>
      <c r="C266" s="391" t="str">
        <f>VLOOKUP(A266,Sheet3!$A$2:$E$61,5,FALSE)</f>
        <v>Earth Snake</v>
      </c>
      <c r="D266" s="399">
        <f t="shared" si="112"/>
        <v>1349</v>
      </c>
      <c r="E266" s="399">
        <f t="shared" si="113"/>
        <v>1288</v>
      </c>
      <c r="F266" s="12">
        <f t="shared" si="140"/>
        <v>179.57142857142858</v>
      </c>
      <c r="G266" s="410"/>
      <c r="H266" s="187">
        <f t="shared" si="141"/>
        <v>1252</v>
      </c>
      <c r="I266" s="1">
        <f t="shared" si="141"/>
        <v>1251</v>
      </c>
      <c r="J266" s="187">
        <f t="shared" si="142"/>
        <v>-1251</v>
      </c>
      <c r="K266" s="1">
        <f t="shared" si="142"/>
        <v>-1250</v>
      </c>
      <c r="L266">
        <f t="shared" si="114"/>
        <v>-118</v>
      </c>
      <c r="M266" s="3">
        <f t="shared" si="138"/>
        <v>4</v>
      </c>
      <c r="N266" s="245">
        <f t="shared" si="138"/>
        <v>1</v>
      </c>
      <c r="BO266">
        <f t="shared" si="139"/>
        <v>-503</v>
      </c>
    </row>
    <row r="267" spans="1:67" ht="13.5" thickBot="1">
      <c r="A267" s="390">
        <f t="shared" si="111"/>
        <v>7</v>
      </c>
      <c r="B267" s="391" t="str">
        <f>VLOOKUP(A267,Sheet3!$A$2:$E$61,4,FALSE)</f>
        <v>gēngwǔ (庚午)</v>
      </c>
      <c r="C267" s="391" t="str">
        <f>VLOOKUP(A267,Sheet3!$A$2:$E$61,5,FALSE)</f>
        <v>Metal Horse</v>
      </c>
      <c r="D267" s="399">
        <f t="shared" si="112"/>
        <v>1350</v>
      </c>
      <c r="E267" s="399">
        <f t="shared" si="113"/>
        <v>1289</v>
      </c>
      <c r="F267" s="12">
        <f t="shared" si="140"/>
        <v>179.42857142857142</v>
      </c>
      <c r="G267" s="410"/>
      <c r="H267" s="187">
        <f t="shared" si="141"/>
        <v>1251</v>
      </c>
      <c r="I267" s="1">
        <f t="shared" si="141"/>
        <v>1250</v>
      </c>
      <c r="J267" s="187">
        <f t="shared" si="142"/>
        <v>-1250</v>
      </c>
      <c r="K267" s="1">
        <f t="shared" si="142"/>
        <v>-1249</v>
      </c>
      <c r="L267">
        <f t="shared" si="114"/>
        <v>-117</v>
      </c>
      <c r="M267" s="3">
        <f t="shared" si="138"/>
        <v>1</v>
      </c>
      <c r="N267" s="245">
        <f t="shared" si="138"/>
        <v>2</v>
      </c>
      <c r="BO267">
        <f t="shared" si="139"/>
        <v>-502</v>
      </c>
    </row>
    <row r="268" spans="1:67" ht="13.5" thickBot="1">
      <c r="A268" s="390">
        <f t="shared" si="111"/>
        <v>8</v>
      </c>
      <c r="B268" s="391" t="str">
        <f>VLOOKUP(A268,Sheet3!$A$2:$E$61,4,FALSE)</f>
        <v>xīnwèi (辛未)</v>
      </c>
      <c r="C268" s="391" t="str">
        <f>VLOOKUP(A268,Sheet3!$A$2:$E$61,5,FALSE)</f>
        <v>Metal Sheep</v>
      </c>
      <c r="D268" s="399">
        <f t="shared" si="112"/>
        <v>1351</v>
      </c>
      <c r="E268" s="399">
        <f t="shared" si="113"/>
        <v>1290</v>
      </c>
      <c r="F268" s="12">
        <f t="shared" si="140"/>
        <v>179.28571428571428</v>
      </c>
      <c r="G268" s="410"/>
      <c r="H268" s="187">
        <f t="shared" si="141"/>
        <v>1250</v>
      </c>
      <c r="I268" s="1">
        <f t="shared" si="141"/>
        <v>1249</v>
      </c>
      <c r="J268" s="187">
        <f t="shared" si="142"/>
        <v>-1249</v>
      </c>
      <c r="K268" s="1">
        <f t="shared" si="142"/>
        <v>-1248</v>
      </c>
      <c r="L268">
        <f t="shared" si="114"/>
        <v>-117</v>
      </c>
      <c r="M268" s="3">
        <f t="shared" si="138"/>
        <v>2</v>
      </c>
      <c r="N268" s="245">
        <f t="shared" si="138"/>
        <v>3</v>
      </c>
      <c r="BO268">
        <f t="shared" si="139"/>
        <v>-501</v>
      </c>
    </row>
    <row r="269" spans="1:67" ht="23.25" thickBot="1">
      <c r="A269" s="390">
        <f t="shared" si="111"/>
        <v>9</v>
      </c>
      <c r="B269" s="391" t="str">
        <f>VLOOKUP(A269,Sheet3!$A$2:$E$61,4,FALSE)</f>
        <v>rénshēn (壬申)</v>
      </c>
      <c r="C269" s="391" t="str">
        <f>VLOOKUP(A269,Sheet3!$A$2:$E$61,5,FALSE)</f>
        <v>Water Monkey</v>
      </c>
      <c r="D269" s="399">
        <f t="shared" si="112"/>
        <v>1352</v>
      </c>
      <c r="E269" s="399">
        <f t="shared" si="113"/>
        <v>1291</v>
      </c>
      <c r="F269" s="12">
        <f t="shared" si="140"/>
        <v>179.14285714285714</v>
      </c>
      <c r="G269" s="410"/>
      <c r="H269" s="187">
        <f t="shared" si="141"/>
        <v>1249</v>
      </c>
      <c r="I269" s="1">
        <f t="shared" si="141"/>
        <v>1248</v>
      </c>
      <c r="J269" s="187">
        <f t="shared" si="142"/>
        <v>-1248</v>
      </c>
      <c r="K269" s="1">
        <f t="shared" si="142"/>
        <v>-1247</v>
      </c>
      <c r="L269">
        <f t="shared" si="114"/>
        <v>-117</v>
      </c>
      <c r="M269" s="3">
        <f t="shared" si="138"/>
        <v>3</v>
      </c>
      <c r="N269" s="245">
        <f t="shared" si="138"/>
        <v>4</v>
      </c>
      <c r="BO269">
        <f t="shared" si="139"/>
        <v>-500</v>
      </c>
    </row>
    <row r="270" spans="1:67" ht="23.25" thickBot="1">
      <c r="A270" s="390">
        <f t="shared" si="111"/>
        <v>10</v>
      </c>
      <c r="B270" s="391" t="str">
        <f>VLOOKUP(A270,Sheet3!$A$2:$E$61,4,FALSE)</f>
        <v>guǐyǒu (癸酉)</v>
      </c>
      <c r="C270" s="391" t="str">
        <f>VLOOKUP(A270,Sheet3!$A$2:$E$61,5,FALSE)</f>
        <v>Water Rooster</v>
      </c>
      <c r="D270" s="399">
        <f t="shared" si="112"/>
        <v>1353</v>
      </c>
      <c r="E270" s="399">
        <f t="shared" si="113"/>
        <v>1292</v>
      </c>
      <c r="F270" s="14">
        <f t="shared" ref="F270:F276" si="143">(5+H270)/7</f>
        <v>179</v>
      </c>
      <c r="G270" s="409"/>
      <c r="H270" s="270">
        <f t="shared" ref="H270:I276" si="144">H271+1</f>
        <v>1248</v>
      </c>
      <c r="I270" s="16">
        <f t="shared" si="144"/>
        <v>1247</v>
      </c>
      <c r="J270" s="270">
        <f t="shared" ref="J270:K276" si="145">J271-1</f>
        <v>-1247</v>
      </c>
      <c r="K270" s="16">
        <f t="shared" si="145"/>
        <v>-1246</v>
      </c>
      <c r="L270" s="20">
        <f t="shared" si="114"/>
        <v>-117</v>
      </c>
      <c r="M270" s="3">
        <f t="shared" si="138"/>
        <v>4</v>
      </c>
      <c r="N270" s="245">
        <f t="shared" si="138"/>
        <v>1</v>
      </c>
      <c r="BO270">
        <f t="shared" si="139"/>
        <v>-499</v>
      </c>
    </row>
    <row r="271" spans="1:67" ht="13.5" thickBot="1">
      <c r="A271" s="390">
        <f t="shared" si="111"/>
        <v>11</v>
      </c>
      <c r="B271" s="391" t="str">
        <f>VLOOKUP(A271,Sheet3!$A$2:$E$61,4,FALSE)</f>
        <v>jiǎxū (甲戌)</v>
      </c>
      <c r="C271" s="391" t="str">
        <f>VLOOKUP(A271,Sheet3!$A$2:$E$61,5,FALSE)</f>
        <v>Wood Dog</v>
      </c>
      <c r="D271" s="399">
        <f t="shared" si="112"/>
        <v>1354</v>
      </c>
      <c r="E271" s="399">
        <f t="shared" si="113"/>
        <v>1293</v>
      </c>
      <c r="F271" s="12">
        <f t="shared" si="143"/>
        <v>178.85714285714286</v>
      </c>
      <c r="G271" s="410"/>
      <c r="H271" s="187">
        <f t="shared" si="144"/>
        <v>1247</v>
      </c>
      <c r="I271" s="1">
        <f t="shared" si="144"/>
        <v>1246</v>
      </c>
      <c r="J271" s="187">
        <f t="shared" si="145"/>
        <v>-1246</v>
      </c>
      <c r="K271" s="1">
        <f t="shared" si="145"/>
        <v>-1245</v>
      </c>
      <c r="L271">
        <f t="shared" si="114"/>
        <v>-116</v>
      </c>
      <c r="M271" s="3">
        <f t="shared" si="138"/>
        <v>1</v>
      </c>
      <c r="N271" s="245">
        <f t="shared" si="138"/>
        <v>2</v>
      </c>
      <c r="BO271">
        <f t="shared" si="139"/>
        <v>-498</v>
      </c>
    </row>
    <row r="272" spans="1:67" ht="13.5" thickBot="1">
      <c r="A272" s="390">
        <f t="shared" si="111"/>
        <v>12</v>
      </c>
      <c r="B272" s="391" t="str">
        <f>VLOOKUP(A272,Sheet3!$A$2:$E$61,4,FALSE)</f>
        <v>yǐhài (乙亥)</v>
      </c>
      <c r="C272" s="391" t="str">
        <f>VLOOKUP(A272,Sheet3!$A$2:$E$61,5,FALSE)</f>
        <v>Wood Pig</v>
      </c>
      <c r="D272" s="399">
        <f t="shared" si="112"/>
        <v>1355</v>
      </c>
      <c r="E272" s="399">
        <f t="shared" si="113"/>
        <v>1294</v>
      </c>
      <c r="F272" s="12">
        <f t="shared" si="143"/>
        <v>178.71428571428572</v>
      </c>
      <c r="G272" s="410"/>
      <c r="H272" s="187">
        <f t="shared" si="144"/>
        <v>1246</v>
      </c>
      <c r="I272" s="1">
        <f t="shared" si="144"/>
        <v>1245</v>
      </c>
      <c r="J272" s="187">
        <f t="shared" si="145"/>
        <v>-1245</v>
      </c>
      <c r="K272" s="1">
        <f t="shared" si="145"/>
        <v>-1244</v>
      </c>
      <c r="L272">
        <f t="shared" si="114"/>
        <v>-116</v>
      </c>
      <c r="M272" s="3">
        <f t="shared" si="138"/>
        <v>2</v>
      </c>
      <c r="N272" s="245">
        <f t="shared" si="138"/>
        <v>3</v>
      </c>
      <c r="BO272">
        <f t="shared" si="139"/>
        <v>-497</v>
      </c>
    </row>
    <row r="273" spans="1:67" ht="13.5" thickBot="1">
      <c r="A273" s="390">
        <f t="shared" si="111"/>
        <v>13</v>
      </c>
      <c r="B273" s="391" t="str">
        <f>VLOOKUP(A273,Sheet3!$A$2:$E$61,4,FALSE)</f>
        <v>bǐngzǐ (丙子)</v>
      </c>
      <c r="C273" s="391" t="str">
        <f>VLOOKUP(A273,Sheet3!$A$2:$E$61,5,FALSE)</f>
        <v>Fire Rat</v>
      </c>
      <c r="D273" s="399">
        <f t="shared" si="112"/>
        <v>1356</v>
      </c>
      <c r="E273" s="399">
        <f t="shared" si="113"/>
        <v>1295</v>
      </c>
      <c r="F273" s="12">
        <f t="shared" si="143"/>
        <v>178.57142857142858</v>
      </c>
      <c r="G273" s="410"/>
      <c r="H273" s="187">
        <f t="shared" si="144"/>
        <v>1245</v>
      </c>
      <c r="I273" s="1">
        <f t="shared" si="144"/>
        <v>1244</v>
      </c>
      <c r="J273" s="187">
        <f t="shared" si="145"/>
        <v>-1244</v>
      </c>
      <c r="K273" s="1">
        <f t="shared" si="145"/>
        <v>-1243</v>
      </c>
      <c r="L273">
        <f t="shared" si="114"/>
        <v>-116</v>
      </c>
      <c r="M273" s="3">
        <f t="shared" si="138"/>
        <v>3</v>
      </c>
      <c r="N273" s="245">
        <f t="shared" si="138"/>
        <v>4</v>
      </c>
      <c r="BO273">
        <f t="shared" si="139"/>
        <v>-496</v>
      </c>
    </row>
    <row r="274" spans="1:67" ht="13.5" thickBot="1">
      <c r="A274" s="390">
        <f t="shared" ref="A274:A337" si="146">IF(A275&gt;1,A275-1,60)</f>
        <v>14</v>
      </c>
      <c r="B274" s="391" t="str">
        <f>VLOOKUP(A274,Sheet3!$A$2:$E$61,4,FALSE)</f>
        <v>dīngchǒu (丁丑)</v>
      </c>
      <c r="C274" s="391" t="str">
        <f>VLOOKUP(A274,Sheet3!$A$2:$E$61,5,FALSE)</f>
        <v>Fire Ox</v>
      </c>
      <c r="D274" s="399">
        <f t="shared" ref="D274:D337" si="147">D275-1</f>
        <v>1357</v>
      </c>
      <c r="E274" s="399">
        <f t="shared" ref="E274:E337" si="148">E275-1</f>
        <v>1296</v>
      </c>
      <c r="F274" s="12">
        <f t="shared" si="143"/>
        <v>178.42857142857142</v>
      </c>
      <c r="G274" s="410"/>
      <c r="H274" s="187">
        <f t="shared" si="144"/>
        <v>1244</v>
      </c>
      <c r="I274" s="1">
        <f t="shared" si="144"/>
        <v>1243</v>
      </c>
      <c r="J274" s="187">
        <f t="shared" si="145"/>
        <v>-1243</v>
      </c>
      <c r="K274" s="1">
        <f t="shared" si="145"/>
        <v>-1242</v>
      </c>
      <c r="L274">
        <f t="shared" ref="L274:L337" si="149">INT(L$1543-($J$1543-$J274)/4)</f>
        <v>-116</v>
      </c>
      <c r="M274" s="3">
        <f t="shared" si="138"/>
        <v>4</v>
      </c>
      <c r="N274" s="245">
        <f t="shared" si="138"/>
        <v>1</v>
      </c>
      <c r="BO274">
        <f t="shared" si="139"/>
        <v>-495</v>
      </c>
    </row>
    <row r="275" spans="1:67" ht="13.5" thickBot="1">
      <c r="A275" s="390">
        <f t="shared" si="146"/>
        <v>15</v>
      </c>
      <c r="B275" s="391" t="str">
        <f>VLOOKUP(A275,Sheet3!$A$2:$E$61,4,FALSE)</f>
        <v>wùyín (戊寅)</v>
      </c>
      <c r="C275" s="391" t="str">
        <f>VLOOKUP(A275,Sheet3!$A$2:$E$61,5,FALSE)</f>
        <v>Earth Tiger</v>
      </c>
      <c r="D275" s="399">
        <f t="shared" si="147"/>
        <v>1358</v>
      </c>
      <c r="E275" s="399">
        <f t="shared" si="148"/>
        <v>1297</v>
      </c>
      <c r="F275" s="12">
        <f t="shared" si="143"/>
        <v>178.28571428571428</v>
      </c>
      <c r="G275" s="410"/>
      <c r="H275" s="187">
        <f t="shared" si="144"/>
        <v>1243</v>
      </c>
      <c r="I275" s="1">
        <f t="shared" si="144"/>
        <v>1242</v>
      </c>
      <c r="J275" s="187">
        <f t="shared" si="145"/>
        <v>-1242</v>
      </c>
      <c r="K275" s="1">
        <f t="shared" si="145"/>
        <v>-1241</v>
      </c>
      <c r="L275">
        <f t="shared" si="149"/>
        <v>-115</v>
      </c>
      <c r="M275" s="3">
        <f t="shared" si="138"/>
        <v>1</v>
      </c>
      <c r="N275" s="245">
        <f t="shared" si="138"/>
        <v>2</v>
      </c>
      <c r="BO275">
        <f t="shared" si="139"/>
        <v>-494</v>
      </c>
    </row>
    <row r="276" spans="1:67" ht="13.5" thickBot="1">
      <c r="A276" s="390">
        <f t="shared" si="146"/>
        <v>16</v>
      </c>
      <c r="B276" s="391" t="str">
        <f>VLOOKUP(A276,Sheet3!$A$2:$E$61,4,FALSE)</f>
        <v>jǐmǎo (己卯)</v>
      </c>
      <c r="C276" s="391" t="str">
        <f>VLOOKUP(A276,Sheet3!$A$2:$E$61,5,FALSE)</f>
        <v>Earth Hare</v>
      </c>
      <c r="D276" s="399">
        <f t="shared" si="147"/>
        <v>1359</v>
      </c>
      <c r="E276" s="399">
        <f t="shared" si="148"/>
        <v>1298</v>
      </c>
      <c r="F276" s="12">
        <f t="shared" si="143"/>
        <v>178.14285714285714</v>
      </c>
      <c r="G276" s="410"/>
      <c r="H276" s="187">
        <f t="shared" si="144"/>
        <v>1242</v>
      </c>
      <c r="I276" s="1">
        <f t="shared" si="144"/>
        <v>1241</v>
      </c>
      <c r="J276" s="187">
        <f t="shared" si="145"/>
        <v>-1241</v>
      </c>
      <c r="K276" s="1">
        <f t="shared" si="145"/>
        <v>-1240</v>
      </c>
      <c r="L276">
        <f t="shared" si="149"/>
        <v>-115</v>
      </c>
      <c r="M276" s="3">
        <f t="shared" si="138"/>
        <v>2</v>
      </c>
      <c r="N276" s="245">
        <f t="shared" si="138"/>
        <v>3</v>
      </c>
      <c r="BO276">
        <f t="shared" si="139"/>
        <v>-493</v>
      </c>
    </row>
    <row r="277" spans="1:67" ht="23.25" thickBot="1">
      <c r="A277" s="390">
        <f t="shared" si="146"/>
        <v>17</v>
      </c>
      <c r="B277" s="391" t="str">
        <f>VLOOKUP(A277,Sheet3!$A$2:$E$61,4,FALSE)</f>
        <v>gēngchén (庚辰)</v>
      </c>
      <c r="C277" s="391" t="str">
        <f>VLOOKUP(A277,Sheet3!$A$2:$E$61,5,FALSE)</f>
        <v>Metal Dragon</v>
      </c>
      <c r="D277" s="399">
        <f t="shared" si="147"/>
        <v>1360</v>
      </c>
      <c r="E277" s="399">
        <f t="shared" si="148"/>
        <v>1299</v>
      </c>
      <c r="F277" s="14">
        <f t="shared" ref="F277:F283" si="150">(5+H277)/7</f>
        <v>178</v>
      </c>
      <c r="G277" s="409"/>
      <c r="H277" s="270">
        <f t="shared" ref="H277:I283" si="151">H278+1</f>
        <v>1241</v>
      </c>
      <c r="I277" s="16">
        <f t="shared" si="151"/>
        <v>1240</v>
      </c>
      <c r="J277" s="270">
        <f t="shared" ref="J277:K283" si="152">J278-1</f>
        <v>-1240</v>
      </c>
      <c r="K277" s="16">
        <f t="shared" si="152"/>
        <v>-1239</v>
      </c>
      <c r="L277" s="20">
        <f t="shared" si="149"/>
        <v>-115</v>
      </c>
      <c r="M277" s="3">
        <f t="shared" si="138"/>
        <v>3</v>
      </c>
      <c r="N277" s="245">
        <f t="shared" si="138"/>
        <v>4</v>
      </c>
      <c r="BO277">
        <f t="shared" si="139"/>
        <v>-492</v>
      </c>
    </row>
    <row r="278" spans="1:67" ht="13.5" thickBot="1">
      <c r="A278" s="390">
        <f t="shared" si="146"/>
        <v>18</v>
      </c>
      <c r="B278" s="391" t="str">
        <f>VLOOKUP(A278,Sheet3!$A$2:$E$61,4,FALSE)</f>
        <v>xīnsì (辛巳)</v>
      </c>
      <c r="C278" s="391" t="str">
        <f>VLOOKUP(A278,Sheet3!$A$2:$E$61,5,FALSE)</f>
        <v>Metal Snake</v>
      </c>
      <c r="D278" s="399">
        <f t="shared" si="147"/>
        <v>1361</v>
      </c>
      <c r="E278" s="399">
        <f t="shared" si="148"/>
        <v>1300</v>
      </c>
      <c r="F278" s="12">
        <f t="shared" si="150"/>
        <v>177.85714285714286</v>
      </c>
      <c r="G278" s="410"/>
      <c r="H278" s="187">
        <f t="shared" si="151"/>
        <v>1240</v>
      </c>
      <c r="I278" s="1">
        <f t="shared" si="151"/>
        <v>1239</v>
      </c>
      <c r="J278" s="187">
        <f t="shared" si="152"/>
        <v>-1239</v>
      </c>
      <c r="K278" s="1">
        <f t="shared" si="152"/>
        <v>-1238</v>
      </c>
      <c r="L278">
        <f t="shared" si="149"/>
        <v>-115</v>
      </c>
      <c r="M278" s="3">
        <f t="shared" ref="M278:N297" si="153">M282</f>
        <v>4</v>
      </c>
      <c r="N278" s="245">
        <f t="shared" si="153"/>
        <v>1</v>
      </c>
      <c r="BO278">
        <f t="shared" si="139"/>
        <v>-491</v>
      </c>
    </row>
    <row r="279" spans="1:67" ht="13.5" thickBot="1">
      <c r="A279" s="390">
        <f t="shared" si="146"/>
        <v>19</v>
      </c>
      <c r="B279" s="391" t="str">
        <f>VLOOKUP(A279,Sheet3!$A$2:$E$61,4,FALSE)</f>
        <v>rénwǔ (壬午)</v>
      </c>
      <c r="C279" s="391" t="str">
        <f>VLOOKUP(A279,Sheet3!$A$2:$E$61,5,FALSE)</f>
        <v>Water Horse</v>
      </c>
      <c r="D279" s="399">
        <f t="shared" si="147"/>
        <v>1362</v>
      </c>
      <c r="E279" s="399">
        <f t="shared" si="148"/>
        <v>1301</v>
      </c>
      <c r="F279" s="12">
        <f t="shared" si="150"/>
        <v>177.71428571428572</v>
      </c>
      <c r="G279" s="410"/>
      <c r="H279" s="187">
        <f t="shared" si="151"/>
        <v>1239</v>
      </c>
      <c r="I279" s="1">
        <f t="shared" si="151"/>
        <v>1238</v>
      </c>
      <c r="J279" s="187">
        <f t="shared" si="152"/>
        <v>-1238</v>
      </c>
      <c r="K279" s="1">
        <f t="shared" si="152"/>
        <v>-1237</v>
      </c>
      <c r="L279">
        <f t="shared" si="149"/>
        <v>-114</v>
      </c>
      <c r="M279" s="3">
        <f t="shared" si="153"/>
        <v>1</v>
      </c>
      <c r="N279" s="245">
        <f t="shared" si="153"/>
        <v>2</v>
      </c>
      <c r="BO279">
        <f t="shared" si="139"/>
        <v>-490</v>
      </c>
    </row>
    <row r="280" spans="1:67" ht="13.5" thickBot="1">
      <c r="A280" s="390">
        <f t="shared" si="146"/>
        <v>20</v>
      </c>
      <c r="B280" s="391" t="str">
        <f>VLOOKUP(A280,Sheet3!$A$2:$E$61,4,FALSE)</f>
        <v>guǐwèi (癸未)</v>
      </c>
      <c r="C280" s="391" t="str">
        <f>VLOOKUP(A280,Sheet3!$A$2:$E$61,5,FALSE)</f>
        <v>Water Sheep</v>
      </c>
      <c r="D280" s="399">
        <f t="shared" si="147"/>
        <v>1363</v>
      </c>
      <c r="E280" s="399">
        <f t="shared" si="148"/>
        <v>1302</v>
      </c>
      <c r="F280" s="12">
        <f t="shared" si="150"/>
        <v>177.57142857142858</v>
      </c>
      <c r="G280" s="410"/>
      <c r="H280" s="187">
        <f t="shared" si="151"/>
        <v>1238</v>
      </c>
      <c r="I280" s="1">
        <f t="shared" si="151"/>
        <v>1237</v>
      </c>
      <c r="J280" s="187">
        <f t="shared" si="152"/>
        <v>-1237</v>
      </c>
      <c r="K280" s="1">
        <f t="shared" si="152"/>
        <v>-1236</v>
      </c>
      <c r="L280">
        <f t="shared" si="149"/>
        <v>-114</v>
      </c>
      <c r="M280" s="3">
        <f t="shared" si="153"/>
        <v>2</v>
      </c>
      <c r="N280" s="245">
        <f t="shared" si="153"/>
        <v>3</v>
      </c>
      <c r="BO280">
        <f t="shared" si="139"/>
        <v>-489</v>
      </c>
    </row>
    <row r="281" spans="1:67" ht="23.25" thickBot="1">
      <c r="A281" s="390">
        <f t="shared" si="146"/>
        <v>21</v>
      </c>
      <c r="B281" s="391" t="str">
        <f>VLOOKUP(A281,Sheet3!$A$2:$E$61,4,FALSE)</f>
        <v>jiǎshēn (甲申)</v>
      </c>
      <c r="C281" s="391" t="str">
        <f>VLOOKUP(A281,Sheet3!$A$2:$E$61,5,FALSE)</f>
        <v>Wood Monkey</v>
      </c>
      <c r="D281" s="399">
        <f t="shared" si="147"/>
        <v>1364</v>
      </c>
      <c r="E281" s="399">
        <f t="shared" si="148"/>
        <v>1303</v>
      </c>
      <c r="F281" s="12">
        <f t="shared" si="150"/>
        <v>177.42857142857142</v>
      </c>
      <c r="G281" s="410"/>
      <c r="H281" s="187">
        <f t="shared" si="151"/>
        <v>1237</v>
      </c>
      <c r="I281" s="1">
        <f t="shared" si="151"/>
        <v>1236</v>
      </c>
      <c r="J281" s="187">
        <f t="shared" si="152"/>
        <v>-1236</v>
      </c>
      <c r="K281" s="1">
        <f t="shared" si="152"/>
        <v>-1235</v>
      </c>
      <c r="L281">
        <f t="shared" si="149"/>
        <v>-114</v>
      </c>
      <c r="M281" s="3">
        <f t="shared" si="153"/>
        <v>3</v>
      </c>
      <c r="N281" s="245">
        <f t="shared" si="153"/>
        <v>4</v>
      </c>
      <c r="BO281">
        <f t="shared" si="139"/>
        <v>-488</v>
      </c>
    </row>
    <row r="282" spans="1:67" ht="23.25" thickBot="1">
      <c r="A282" s="390">
        <f t="shared" si="146"/>
        <v>22</v>
      </c>
      <c r="B282" s="391" t="str">
        <f>VLOOKUP(A282,Sheet3!$A$2:$E$61,4,FALSE)</f>
        <v>yǐyǒu (乙酉)</v>
      </c>
      <c r="C282" s="391" t="str">
        <f>VLOOKUP(A282,Sheet3!$A$2:$E$61,5,FALSE)</f>
        <v>Wood Rooster</v>
      </c>
      <c r="D282" s="399">
        <f t="shared" si="147"/>
        <v>1365</v>
      </c>
      <c r="E282" s="399">
        <f t="shared" si="148"/>
        <v>1304</v>
      </c>
      <c r="F282" s="12">
        <f t="shared" si="150"/>
        <v>177.28571428571428</v>
      </c>
      <c r="G282" s="410"/>
      <c r="H282" s="187">
        <f t="shared" si="151"/>
        <v>1236</v>
      </c>
      <c r="I282" s="1">
        <f t="shared" si="151"/>
        <v>1235</v>
      </c>
      <c r="J282" s="187">
        <f t="shared" si="152"/>
        <v>-1235</v>
      </c>
      <c r="K282" s="1">
        <f t="shared" si="152"/>
        <v>-1234</v>
      </c>
      <c r="L282">
        <f t="shared" si="149"/>
        <v>-114</v>
      </c>
      <c r="M282" s="3">
        <f t="shared" si="153"/>
        <v>4</v>
      </c>
      <c r="N282" s="245">
        <f t="shared" si="153"/>
        <v>1</v>
      </c>
      <c r="BO282">
        <f t="shared" si="139"/>
        <v>-487</v>
      </c>
    </row>
    <row r="283" spans="1:67" ht="13.5" thickBot="1">
      <c r="A283" s="390">
        <f t="shared" si="146"/>
        <v>23</v>
      </c>
      <c r="B283" s="391" t="str">
        <f>VLOOKUP(A283,Sheet3!$A$2:$E$61,4,FALSE)</f>
        <v>bǐngxū (丙戌)</v>
      </c>
      <c r="C283" s="391" t="str">
        <f>VLOOKUP(A283,Sheet3!$A$2:$E$61,5,FALSE)</f>
        <v>Fire Dog</v>
      </c>
      <c r="D283" s="399">
        <f t="shared" si="147"/>
        <v>1366</v>
      </c>
      <c r="E283" s="399">
        <f t="shared" si="148"/>
        <v>1305</v>
      </c>
      <c r="F283" s="12">
        <f t="shared" si="150"/>
        <v>177.14285714285714</v>
      </c>
      <c r="G283" s="410"/>
      <c r="H283" s="187">
        <f t="shared" si="151"/>
        <v>1235</v>
      </c>
      <c r="I283" s="1">
        <f t="shared" si="151"/>
        <v>1234</v>
      </c>
      <c r="J283" s="187">
        <f t="shared" si="152"/>
        <v>-1234</v>
      </c>
      <c r="K283" s="1">
        <f t="shared" si="152"/>
        <v>-1233</v>
      </c>
      <c r="L283">
        <f t="shared" si="149"/>
        <v>-113</v>
      </c>
      <c r="M283" s="3">
        <f t="shared" si="153"/>
        <v>1</v>
      </c>
      <c r="N283" s="245">
        <f t="shared" si="153"/>
        <v>2</v>
      </c>
      <c r="BO283">
        <f t="shared" si="139"/>
        <v>-486</v>
      </c>
    </row>
    <row r="284" spans="1:67" ht="13.5" thickBot="1">
      <c r="A284" s="390">
        <f t="shared" si="146"/>
        <v>24</v>
      </c>
      <c r="B284" s="391" t="str">
        <f>VLOOKUP(A284,Sheet3!$A$2:$E$61,4,FALSE)</f>
        <v>dīnghài (丁亥)</v>
      </c>
      <c r="C284" s="391" t="str">
        <f>VLOOKUP(A284,Sheet3!$A$2:$E$61,5,FALSE)</f>
        <v>Fire Pig</v>
      </c>
      <c r="D284" s="399">
        <f t="shared" si="147"/>
        <v>1367</v>
      </c>
      <c r="E284" s="399">
        <f t="shared" si="148"/>
        <v>1306</v>
      </c>
      <c r="F284" s="14">
        <f t="shared" ref="F284:F290" si="154">(5+H284)/7</f>
        <v>177</v>
      </c>
      <c r="G284" s="409"/>
      <c r="H284" s="270">
        <f t="shared" ref="H284:I290" si="155">H285+1</f>
        <v>1234</v>
      </c>
      <c r="I284" s="16">
        <f t="shared" si="155"/>
        <v>1233</v>
      </c>
      <c r="J284" s="270">
        <f t="shared" ref="J284:K290" si="156">J285-1</f>
        <v>-1233</v>
      </c>
      <c r="K284" s="16">
        <f t="shared" si="156"/>
        <v>-1232</v>
      </c>
      <c r="L284" s="20">
        <f t="shared" si="149"/>
        <v>-113</v>
      </c>
      <c r="M284" s="3">
        <f t="shared" si="153"/>
        <v>2</v>
      </c>
      <c r="N284" s="245">
        <f t="shared" si="153"/>
        <v>3</v>
      </c>
      <c r="BO284">
        <f t="shared" si="139"/>
        <v>-485</v>
      </c>
    </row>
    <row r="285" spans="1:67" ht="13.5" thickBot="1">
      <c r="A285" s="390">
        <f t="shared" si="146"/>
        <v>25</v>
      </c>
      <c r="B285" s="391" t="str">
        <f>VLOOKUP(A285,Sheet3!$A$2:$E$61,4,FALSE)</f>
        <v>wùzǐ (戊子)</v>
      </c>
      <c r="C285" s="391" t="str">
        <f>VLOOKUP(A285,Sheet3!$A$2:$E$61,5,FALSE)</f>
        <v>Earth Rat</v>
      </c>
      <c r="D285" s="399">
        <f t="shared" si="147"/>
        <v>1368</v>
      </c>
      <c r="E285" s="399">
        <f t="shared" si="148"/>
        <v>1307</v>
      </c>
      <c r="F285" s="12">
        <f t="shared" si="154"/>
        <v>176.85714285714286</v>
      </c>
      <c r="G285" s="410"/>
      <c r="H285" s="187">
        <f t="shared" si="155"/>
        <v>1233</v>
      </c>
      <c r="I285" s="1">
        <f t="shared" si="155"/>
        <v>1232</v>
      </c>
      <c r="J285" s="187">
        <f t="shared" si="156"/>
        <v>-1232</v>
      </c>
      <c r="K285" s="1">
        <f t="shared" si="156"/>
        <v>-1231</v>
      </c>
      <c r="L285">
        <f t="shared" si="149"/>
        <v>-113</v>
      </c>
      <c r="M285" s="3">
        <f t="shared" si="153"/>
        <v>3</v>
      </c>
      <c r="N285" s="245">
        <f t="shared" si="153"/>
        <v>4</v>
      </c>
      <c r="BO285">
        <f t="shared" si="139"/>
        <v>-484</v>
      </c>
    </row>
    <row r="286" spans="1:67" ht="13.5" thickBot="1">
      <c r="A286" s="390">
        <f t="shared" si="146"/>
        <v>26</v>
      </c>
      <c r="B286" s="391" t="str">
        <f>VLOOKUP(A286,Sheet3!$A$2:$E$61,4,FALSE)</f>
        <v>jǐchǒu (己丑)</v>
      </c>
      <c r="C286" s="391" t="str">
        <f>VLOOKUP(A286,Sheet3!$A$2:$E$61,5,FALSE)</f>
        <v>Earth Ox</v>
      </c>
      <c r="D286" s="399">
        <f t="shared" si="147"/>
        <v>1369</v>
      </c>
      <c r="E286" s="399">
        <f t="shared" si="148"/>
        <v>1308</v>
      </c>
      <c r="F286" s="12">
        <f t="shared" si="154"/>
        <v>176.71428571428572</v>
      </c>
      <c r="G286" s="410"/>
      <c r="H286" s="187">
        <f t="shared" si="155"/>
        <v>1232</v>
      </c>
      <c r="I286" s="1">
        <f t="shared" si="155"/>
        <v>1231</v>
      </c>
      <c r="J286" s="187">
        <f t="shared" si="156"/>
        <v>-1231</v>
      </c>
      <c r="K286" s="1">
        <f t="shared" si="156"/>
        <v>-1230</v>
      </c>
      <c r="L286">
        <f t="shared" si="149"/>
        <v>-113</v>
      </c>
      <c r="M286" s="3">
        <f t="shared" si="153"/>
        <v>4</v>
      </c>
      <c r="N286" s="245">
        <f t="shared" si="153"/>
        <v>1</v>
      </c>
      <c r="BO286">
        <f t="shared" si="139"/>
        <v>-483</v>
      </c>
    </row>
    <row r="287" spans="1:67" ht="13.5" thickBot="1">
      <c r="A287" s="390">
        <f t="shared" si="146"/>
        <v>27</v>
      </c>
      <c r="B287" s="391" t="str">
        <f>VLOOKUP(A287,Sheet3!$A$2:$E$61,4,FALSE)</f>
        <v>gēngyín (庚寅)</v>
      </c>
      <c r="C287" s="391" t="str">
        <f>VLOOKUP(A287,Sheet3!$A$2:$E$61,5,FALSE)</f>
        <v>Metal Tiger</v>
      </c>
      <c r="D287" s="399">
        <f t="shared" si="147"/>
        <v>1370</v>
      </c>
      <c r="E287" s="399">
        <f t="shared" si="148"/>
        <v>1309</v>
      </c>
      <c r="F287" s="12">
        <f t="shared" si="154"/>
        <v>176.57142857142858</v>
      </c>
      <c r="G287" s="410"/>
      <c r="H287" s="187">
        <f t="shared" si="155"/>
        <v>1231</v>
      </c>
      <c r="I287" s="1">
        <f t="shared" si="155"/>
        <v>1230</v>
      </c>
      <c r="J287" s="187">
        <f t="shared" si="156"/>
        <v>-1230</v>
      </c>
      <c r="K287" s="1">
        <f t="shared" si="156"/>
        <v>-1229</v>
      </c>
      <c r="L287">
        <f t="shared" si="149"/>
        <v>-112</v>
      </c>
      <c r="M287" s="3">
        <f t="shared" si="153"/>
        <v>1</v>
      </c>
      <c r="N287" s="245">
        <f t="shared" si="153"/>
        <v>2</v>
      </c>
      <c r="BO287">
        <f t="shared" si="139"/>
        <v>-482</v>
      </c>
    </row>
    <row r="288" spans="1:67" ht="13.5" thickBot="1">
      <c r="A288" s="390">
        <f t="shared" si="146"/>
        <v>28</v>
      </c>
      <c r="B288" s="391" t="str">
        <f>VLOOKUP(A288,Sheet3!$A$2:$E$61,4,FALSE)</f>
        <v>xīnmǎo (辛卯)</v>
      </c>
      <c r="C288" s="391" t="str">
        <f>VLOOKUP(A288,Sheet3!$A$2:$E$61,5,FALSE)</f>
        <v>Metal Hare</v>
      </c>
      <c r="D288" s="399">
        <f t="shared" si="147"/>
        <v>1371</v>
      </c>
      <c r="E288" s="399">
        <f t="shared" si="148"/>
        <v>1310</v>
      </c>
      <c r="F288" s="12">
        <f t="shared" si="154"/>
        <v>176.42857142857142</v>
      </c>
      <c r="G288" s="410"/>
      <c r="H288" s="187">
        <f t="shared" si="155"/>
        <v>1230</v>
      </c>
      <c r="I288" s="1">
        <f t="shared" si="155"/>
        <v>1229</v>
      </c>
      <c r="J288" s="187">
        <f t="shared" si="156"/>
        <v>-1229</v>
      </c>
      <c r="K288" s="1">
        <f t="shared" si="156"/>
        <v>-1228</v>
      </c>
      <c r="L288">
        <f t="shared" si="149"/>
        <v>-112</v>
      </c>
      <c r="M288" s="3">
        <f t="shared" si="153"/>
        <v>2</v>
      </c>
      <c r="N288" s="245">
        <f t="shared" si="153"/>
        <v>3</v>
      </c>
      <c r="BO288">
        <f t="shared" si="139"/>
        <v>-481</v>
      </c>
    </row>
    <row r="289" spans="1:67" ht="13.5" thickBot="1">
      <c r="A289" s="390">
        <f t="shared" si="146"/>
        <v>29</v>
      </c>
      <c r="B289" s="391" t="str">
        <f>VLOOKUP(A289,Sheet3!$A$2:$E$61,4,FALSE)</f>
        <v>rénchén (壬辰)</v>
      </c>
      <c r="C289" s="391" t="str">
        <f>VLOOKUP(A289,Sheet3!$A$2:$E$61,5,FALSE)</f>
        <v>Water Dragon</v>
      </c>
      <c r="D289" s="399">
        <f t="shared" si="147"/>
        <v>1372</v>
      </c>
      <c r="E289" s="399">
        <f t="shared" si="148"/>
        <v>1311</v>
      </c>
      <c r="F289" s="12">
        <f t="shared" si="154"/>
        <v>176.28571428571428</v>
      </c>
      <c r="G289" s="410"/>
      <c r="H289" s="187">
        <f t="shared" si="155"/>
        <v>1229</v>
      </c>
      <c r="I289" s="1">
        <f t="shared" si="155"/>
        <v>1228</v>
      </c>
      <c r="J289" s="187">
        <f t="shared" si="156"/>
        <v>-1228</v>
      </c>
      <c r="K289" s="1">
        <f t="shared" si="156"/>
        <v>-1227</v>
      </c>
      <c r="L289">
        <f t="shared" si="149"/>
        <v>-112</v>
      </c>
      <c r="M289" s="3">
        <f t="shared" si="153"/>
        <v>3</v>
      </c>
      <c r="N289" s="245">
        <f t="shared" si="153"/>
        <v>4</v>
      </c>
      <c r="BO289">
        <f t="shared" si="139"/>
        <v>-480</v>
      </c>
    </row>
    <row r="290" spans="1:67" ht="13.5" thickBot="1">
      <c r="A290" s="390">
        <f t="shared" si="146"/>
        <v>30</v>
      </c>
      <c r="B290" s="391" t="str">
        <f>VLOOKUP(A290,Sheet3!$A$2:$E$61,4,FALSE)</f>
        <v>guǐsì (癸巳)</v>
      </c>
      <c r="C290" s="391" t="str">
        <f>VLOOKUP(A290,Sheet3!$A$2:$E$61,5,FALSE)</f>
        <v>Water Snake</v>
      </c>
      <c r="D290" s="399">
        <f t="shared" si="147"/>
        <v>1373</v>
      </c>
      <c r="E290" s="399">
        <f t="shared" si="148"/>
        <v>1312</v>
      </c>
      <c r="F290" s="12">
        <f t="shared" si="154"/>
        <v>176.14285714285714</v>
      </c>
      <c r="G290" s="410"/>
      <c r="H290" s="187">
        <f t="shared" si="155"/>
        <v>1228</v>
      </c>
      <c r="I290" s="1">
        <f t="shared" si="155"/>
        <v>1227</v>
      </c>
      <c r="J290" s="187">
        <f t="shared" si="156"/>
        <v>-1227</v>
      </c>
      <c r="K290" s="1">
        <f t="shared" si="156"/>
        <v>-1226</v>
      </c>
      <c r="L290">
        <f t="shared" si="149"/>
        <v>-112</v>
      </c>
      <c r="M290" s="3">
        <f t="shared" si="153"/>
        <v>4</v>
      </c>
      <c r="N290" s="245">
        <f t="shared" si="153"/>
        <v>1</v>
      </c>
      <c r="BO290">
        <f t="shared" si="139"/>
        <v>-479</v>
      </c>
    </row>
    <row r="291" spans="1:67" ht="13.5" thickBot="1">
      <c r="A291" s="390">
        <f t="shared" si="146"/>
        <v>31</v>
      </c>
      <c r="B291" s="391" t="str">
        <f>VLOOKUP(A291,Sheet3!$A$2:$E$61,4,FALSE)</f>
        <v>jiǎwǔ (甲午)</v>
      </c>
      <c r="C291" s="391" t="str">
        <f>VLOOKUP(A291,Sheet3!$A$2:$E$61,5,FALSE)</f>
        <v>Wood Horse</v>
      </c>
      <c r="D291" s="399">
        <f t="shared" si="147"/>
        <v>1374</v>
      </c>
      <c r="E291" s="399">
        <f t="shared" si="148"/>
        <v>1313</v>
      </c>
      <c r="F291" s="14">
        <f t="shared" ref="F291:F297" si="157">(5+H291)/7</f>
        <v>176</v>
      </c>
      <c r="G291" s="409"/>
      <c r="H291" s="270">
        <f t="shared" ref="H291:I297" si="158">H292+1</f>
        <v>1227</v>
      </c>
      <c r="I291" s="16">
        <f t="shared" si="158"/>
        <v>1226</v>
      </c>
      <c r="J291" s="270">
        <f t="shared" ref="J291:K297" si="159">J292-1</f>
        <v>-1226</v>
      </c>
      <c r="K291" s="16">
        <f t="shared" si="159"/>
        <v>-1225</v>
      </c>
      <c r="L291" s="20">
        <f t="shared" si="149"/>
        <v>-111</v>
      </c>
      <c r="M291" s="3">
        <f t="shared" si="153"/>
        <v>1</v>
      </c>
      <c r="N291" s="245">
        <f t="shared" si="153"/>
        <v>2</v>
      </c>
      <c r="BO291">
        <f t="shared" si="139"/>
        <v>-478</v>
      </c>
    </row>
    <row r="292" spans="1:67" ht="13.5" thickBot="1">
      <c r="A292" s="390">
        <f t="shared" si="146"/>
        <v>32</v>
      </c>
      <c r="B292" s="391" t="str">
        <f>VLOOKUP(A292,Sheet3!$A$2:$E$61,4,FALSE)</f>
        <v>yǐwèi (乙未)</v>
      </c>
      <c r="C292" s="391" t="str">
        <f>VLOOKUP(A292,Sheet3!$A$2:$E$61,5,FALSE)</f>
        <v>Wood Sheep</v>
      </c>
      <c r="D292" s="399">
        <f t="shared" si="147"/>
        <v>1375</v>
      </c>
      <c r="E292" s="399">
        <f t="shared" si="148"/>
        <v>1314</v>
      </c>
      <c r="F292" s="12">
        <f t="shared" si="157"/>
        <v>175.85714285714286</v>
      </c>
      <c r="G292" s="410"/>
      <c r="H292" s="187">
        <f t="shared" si="158"/>
        <v>1226</v>
      </c>
      <c r="I292" s="1">
        <f t="shared" si="158"/>
        <v>1225</v>
      </c>
      <c r="J292" s="187">
        <f t="shared" si="159"/>
        <v>-1225</v>
      </c>
      <c r="K292" s="1">
        <f t="shared" si="159"/>
        <v>-1224</v>
      </c>
      <c r="L292">
        <f t="shared" si="149"/>
        <v>-111</v>
      </c>
      <c r="M292" s="3">
        <f t="shared" si="153"/>
        <v>2</v>
      </c>
      <c r="N292" s="245">
        <f t="shared" si="153"/>
        <v>3</v>
      </c>
      <c r="BO292">
        <f t="shared" si="139"/>
        <v>-477</v>
      </c>
    </row>
    <row r="293" spans="1:67" ht="13.5" thickBot="1">
      <c r="A293" s="390">
        <f t="shared" si="146"/>
        <v>33</v>
      </c>
      <c r="B293" s="391" t="str">
        <f>VLOOKUP(A293,Sheet3!$A$2:$E$61,4,FALSE)</f>
        <v>bǐngshēn (丙申)</v>
      </c>
      <c r="C293" s="391" t="str">
        <f>VLOOKUP(A293,Sheet3!$A$2:$E$61,5,FALSE)</f>
        <v>Fire Monkey</v>
      </c>
      <c r="D293" s="399">
        <f t="shared" si="147"/>
        <v>1376</v>
      </c>
      <c r="E293" s="399">
        <f t="shared" si="148"/>
        <v>1315</v>
      </c>
      <c r="F293" s="12">
        <f t="shared" si="157"/>
        <v>175.71428571428572</v>
      </c>
      <c r="G293" s="410"/>
      <c r="H293" s="187">
        <f t="shared" si="158"/>
        <v>1225</v>
      </c>
      <c r="I293" s="1">
        <f t="shared" si="158"/>
        <v>1224</v>
      </c>
      <c r="J293" s="187">
        <f t="shared" si="159"/>
        <v>-1224</v>
      </c>
      <c r="K293" s="1">
        <f t="shared" si="159"/>
        <v>-1223</v>
      </c>
      <c r="L293">
        <f t="shared" si="149"/>
        <v>-111</v>
      </c>
      <c r="M293" s="3">
        <f t="shared" si="153"/>
        <v>3</v>
      </c>
      <c r="N293" s="245">
        <f t="shared" si="153"/>
        <v>4</v>
      </c>
      <c r="BO293">
        <f t="shared" si="139"/>
        <v>-476</v>
      </c>
    </row>
    <row r="294" spans="1:67" ht="13.5" thickBot="1">
      <c r="A294" s="390">
        <f t="shared" si="146"/>
        <v>34</v>
      </c>
      <c r="B294" s="391" t="str">
        <f>VLOOKUP(A294,Sheet3!$A$2:$E$61,4,FALSE)</f>
        <v>dīngyǒu (丁酉)</v>
      </c>
      <c r="C294" s="391" t="str">
        <f>VLOOKUP(A294,Sheet3!$A$2:$E$61,5,FALSE)</f>
        <v>Fire Rooster</v>
      </c>
      <c r="D294" s="399">
        <f t="shared" si="147"/>
        <v>1377</v>
      </c>
      <c r="E294" s="399">
        <f t="shared" si="148"/>
        <v>1316</v>
      </c>
      <c r="F294" s="12">
        <f t="shared" si="157"/>
        <v>175.57142857142858</v>
      </c>
      <c r="G294" s="410"/>
      <c r="H294" s="187">
        <f t="shared" si="158"/>
        <v>1224</v>
      </c>
      <c r="I294" s="1">
        <f t="shared" si="158"/>
        <v>1223</v>
      </c>
      <c r="J294" s="187">
        <f t="shared" si="159"/>
        <v>-1223</v>
      </c>
      <c r="K294" s="1">
        <f t="shared" si="159"/>
        <v>-1222</v>
      </c>
      <c r="L294">
        <f t="shared" si="149"/>
        <v>-111</v>
      </c>
      <c r="M294" s="3">
        <f t="shared" si="153"/>
        <v>4</v>
      </c>
      <c r="N294" s="245">
        <f t="shared" si="153"/>
        <v>1</v>
      </c>
      <c r="BO294">
        <f t="shared" si="139"/>
        <v>-475</v>
      </c>
    </row>
    <row r="295" spans="1:67" ht="13.5" thickBot="1">
      <c r="A295" s="390">
        <f t="shared" si="146"/>
        <v>35</v>
      </c>
      <c r="B295" s="391" t="str">
        <f>VLOOKUP(A295,Sheet3!$A$2:$E$61,4,FALSE)</f>
        <v>wùxū (戊戌)</v>
      </c>
      <c r="C295" s="391" t="str">
        <f>VLOOKUP(A295,Sheet3!$A$2:$E$61,5,FALSE)</f>
        <v>Earth Dog</v>
      </c>
      <c r="D295" s="399">
        <f t="shared" si="147"/>
        <v>1378</v>
      </c>
      <c r="E295" s="399">
        <f t="shared" si="148"/>
        <v>1317</v>
      </c>
      <c r="F295" s="12">
        <f t="shared" si="157"/>
        <v>175.42857142857142</v>
      </c>
      <c r="G295" s="410"/>
      <c r="H295" s="187">
        <f t="shared" si="158"/>
        <v>1223</v>
      </c>
      <c r="I295" s="1">
        <f t="shared" si="158"/>
        <v>1222</v>
      </c>
      <c r="J295" s="187">
        <f t="shared" si="159"/>
        <v>-1222</v>
      </c>
      <c r="K295" s="1">
        <f t="shared" si="159"/>
        <v>-1221</v>
      </c>
      <c r="L295">
        <f t="shared" si="149"/>
        <v>-110</v>
      </c>
      <c r="M295" s="3">
        <f t="shared" si="153"/>
        <v>1</v>
      </c>
      <c r="N295" s="245">
        <f t="shared" si="153"/>
        <v>2</v>
      </c>
      <c r="BO295">
        <f t="shared" si="139"/>
        <v>-474</v>
      </c>
    </row>
    <row r="296" spans="1:67" ht="13.5" thickBot="1">
      <c r="A296" s="390">
        <f t="shared" si="146"/>
        <v>36</v>
      </c>
      <c r="B296" s="391" t="str">
        <f>VLOOKUP(A296,Sheet3!$A$2:$E$61,4,FALSE)</f>
        <v>jǐhài (己亥)</v>
      </c>
      <c r="C296" s="391" t="str">
        <f>VLOOKUP(A296,Sheet3!$A$2:$E$61,5,FALSE)</f>
        <v>Earth Pig</v>
      </c>
      <c r="D296" s="399">
        <f t="shared" si="147"/>
        <v>1379</v>
      </c>
      <c r="E296" s="399">
        <f t="shared" si="148"/>
        <v>1318</v>
      </c>
      <c r="F296" s="12">
        <f t="shared" si="157"/>
        <v>175.28571428571428</v>
      </c>
      <c r="G296" s="410"/>
      <c r="H296" s="187">
        <f t="shared" si="158"/>
        <v>1222</v>
      </c>
      <c r="I296" s="1">
        <f t="shared" si="158"/>
        <v>1221</v>
      </c>
      <c r="J296" s="187">
        <f t="shared" si="159"/>
        <v>-1221</v>
      </c>
      <c r="K296" s="1">
        <f t="shared" si="159"/>
        <v>-1220</v>
      </c>
      <c r="L296">
        <f t="shared" si="149"/>
        <v>-110</v>
      </c>
      <c r="M296" s="3">
        <f t="shared" si="153"/>
        <v>2</v>
      </c>
      <c r="N296" s="245">
        <f t="shared" si="153"/>
        <v>3</v>
      </c>
      <c r="BO296">
        <f t="shared" si="139"/>
        <v>-473</v>
      </c>
    </row>
    <row r="297" spans="1:67" ht="13.5" thickBot="1">
      <c r="A297" s="390">
        <f t="shared" si="146"/>
        <v>37</v>
      </c>
      <c r="B297" s="391" t="str">
        <f>VLOOKUP(A297,Sheet3!$A$2:$E$61,4,FALSE)</f>
        <v>gēngzǐ (庚子)</v>
      </c>
      <c r="C297" s="391" t="str">
        <f>VLOOKUP(A297,Sheet3!$A$2:$E$61,5,FALSE)</f>
        <v>Metal Rat</v>
      </c>
      <c r="D297" s="399">
        <f t="shared" si="147"/>
        <v>1380</v>
      </c>
      <c r="E297" s="399">
        <f t="shared" si="148"/>
        <v>1319</v>
      </c>
      <c r="F297" s="12">
        <f t="shared" si="157"/>
        <v>175.14285714285714</v>
      </c>
      <c r="G297" s="410"/>
      <c r="H297" s="187">
        <f t="shared" si="158"/>
        <v>1221</v>
      </c>
      <c r="I297" s="1">
        <f t="shared" si="158"/>
        <v>1220</v>
      </c>
      <c r="J297" s="187">
        <f t="shared" si="159"/>
        <v>-1220</v>
      </c>
      <c r="K297" s="1">
        <f t="shared" si="159"/>
        <v>-1219</v>
      </c>
      <c r="L297">
        <f t="shared" si="149"/>
        <v>-110</v>
      </c>
      <c r="M297" s="3">
        <f t="shared" si="153"/>
        <v>3</v>
      </c>
      <c r="N297" s="245">
        <f t="shared" si="153"/>
        <v>4</v>
      </c>
      <c r="BO297">
        <f t="shared" si="139"/>
        <v>-472</v>
      </c>
    </row>
    <row r="298" spans="1:67" ht="13.5" thickBot="1">
      <c r="A298" s="390">
        <f t="shared" si="146"/>
        <v>38</v>
      </c>
      <c r="B298" s="391" t="str">
        <f>VLOOKUP(A298,Sheet3!$A$2:$E$61,4,FALSE)</f>
        <v>xīnchǒu (辛丑)</v>
      </c>
      <c r="C298" s="391" t="str">
        <f>VLOOKUP(A298,Sheet3!$A$2:$E$61,5,FALSE)</f>
        <v>Metal Ox</v>
      </c>
      <c r="D298" s="399">
        <f t="shared" si="147"/>
        <v>1381</v>
      </c>
      <c r="E298" s="399">
        <f t="shared" si="148"/>
        <v>1320</v>
      </c>
      <c r="F298" s="14">
        <f t="shared" ref="F298:F304" si="160">(5+H298)/7</f>
        <v>175</v>
      </c>
      <c r="G298" s="409"/>
      <c r="H298" s="270">
        <f t="shared" ref="H298:I304" si="161">H299+1</f>
        <v>1220</v>
      </c>
      <c r="I298" s="16">
        <f t="shared" si="161"/>
        <v>1219</v>
      </c>
      <c r="J298" s="270">
        <f t="shared" ref="J298:K304" si="162">J299-1</f>
        <v>-1219</v>
      </c>
      <c r="K298" s="16">
        <f t="shared" si="162"/>
        <v>-1218</v>
      </c>
      <c r="L298" s="20">
        <f t="shared" si="149"/>
        <v>-110</v>
      </c>
      <c r="M298" s="3">
        <f t="shared" ref="M298:N317" si="163">M302</f>
        <v>4</v>
      </c>
      <c r="N298" s="245">
        <f t="shared" si="163"/>
        <v>1</v>
      </c>
      <c r="BO298">
        <f t="shared" si="139"/>
        <v>-471</v>
      </c>
    </row>
    <row r="299" spans="1:67" ht="13.5" thickBot="1">
      <c r="A299" s="390">
        <f t="shared" si="146"/>
        <v>39</v>
      </c>
      <c r="B299" s="391" t="str">
        <f>VLOOKUP(A299,Sheet3!$A$2:$E$61,4,FALSE)</f>
        <v>rényín (壬寅)</v>
      </c>
      <c r="C299" s="391" t="str">
        <f>VLOOKUP(A299,Sheet3!$A$2:$E$61,5,FALSE)</f>
        <v>Water Tiger</v>
      </c>
      <c r="D299" s="399">
        <f t="shared" si="147"/>
        <v>1382</v>
      </c>
      <c r="E299" s="399">
        <f t="shared" si="148"/>
        <v>1321</v>
      </c>
      <c r="F299" s="12">
        <f t="shared" si="160"/>
        <v>174.85714285714286</v>
      </c>
      <c r="G299" s="410"/>
      <c r="H299" s="187">
        <f t="shared" si="161"/>
        <v>1219</v>
      </c>
      <c r="I299" s="1">
        <f t="shared" si="161"/>
        <v>1218</v>
      </c>
      <c r="J299" s="187">
        <f t="shared" si="162"/>
        <v>-1218</v>
      </c>
      <c r="K299" s="1">
        <f t="shared" si="162"/>
        <v>-1217</v>
      </c>
      <c r="L299">
        <f t="shared" si="149"/>
        <v>-109</v>
      </c>
      <c r="M299" s="3">
        <f t="shared" si="163"/>
        <v>1</v>
      </c>
      <c r="N299" s="245">
        <f t="shared" si="163"/>
        <v>2</v>
      </c>
      <c r="BO299">
        <f t="shared" si="139"/>
        <v>-470</v>
      </c>
    </row>
    <row r="300" spans="1:67" ht="13.5" thickBot="1">
      <c r="A300" s="390">
        <f t="shared" si="146"/>
        <v>40</v>
      </c>
      <c r="B300" s="391" t="str">
        <f>VLOOKUP(A300,Sheet3!$A$2:$E$61,4,FALSE)</f>
        <v>guǐmǎo (癸卯)</v>
      </c>
      <c r="C300" s="391" t="str">
        <f>VLOOKUP(A300,Sheet3!$A$2:$E$61,5,FALSE)</f>
        <v>Water Hare</v>
      </c>
      <c r="D300" s="399">
        <f t="shared" si="147"/>
        <v>1383</v>
      </c>
      <c r="E300" s="399">
        <f t="shared" si="148"/>
        <v>1322</v>
      </c>
      <c r="F300" s="12">
        <f t="shared" si="160"/>
        <v>174.71428571428572</v>
      </c>
      <c r="G300" s="410"/>
      <c r="H300" s="187">
        <f t="shared" si="161"/>
        <v>1218</v>
      </c>
      <c r="I300" s="1">
        <f t="shared" si="161"/>
        <v>1217</v>
      </c>
      <c r="J300" s="187">
        <f t="shared" si="162"/>
        <v>-1217</v>
      </c>
      <c r="K300" s="1">
        <f t="shared" si="162"/>
        <v>-1216</v>
      </c>
      <c r="L300">
        <f t="shared" si="149"/>
        <v>-109</v>
      </c>
      <c r="M300" s="3">
        <f t="shared" si="163"/>
        <v>2</v>
      </c>
      <c r="N300" s="245">
        <f t="shared" si="163"/>
        <v>3</v>
      </c>
      <c r="BO300">
        <f t="shared" si="139"/>
        <v>-469</v>
      </c>
    </row>
    <row r="301" spans="1:67" ht="13.5" thickBot="1">
      <c r="A301" s="390">
        <f t="shared" si="146"/>
        <v>41</v>
      </c>
      <c r="B301" s="391" t="str">
        <f>VLOOKUP(A301,Sheet3!$A$2:$E$61,4,FALSE)</f>
        <v>jiǎchén (甲辰)</v>
      </c>
      <c r="C301" s="391" t="str">
        <f>VLOOKUP(A301,Sheet3!$A$2:$E$61,5,FALSE)</f>
        <v>Wood Dragon</v>
      </c>
      <c r="D301" s="399">
        <f t="shared" si="147"/>
        <v>1384</v>
      </c>
      <c r="E301" s="399">
        <f t="shared" si="148"/>
        <v>1323</v>
      </c>
      <c r="F301" s="12">
        <f t="shared" si="160"/>
        <v>174.57142857142858</v>
      </c>
      <c r="G301" s="410"/>
      <c r="H301" s="187">
        <f t="shared" si="161"/>
        <v>1217</v>
      </c>
      <c r="I301" s="1">
        <f t="shared" si="161"/>
        <v>1216</v>
      </c>
      <c r="J301" s="187">
        <f t="shared" si="162"/>
        <v>-1216</v>
      </c>
      <c r="K301" s="1">
        <f t="shared" si="162"/>
        <v>-1215</v>
      </c>
      <c r="L301">
        <f t="shared" si="149"/>
        <v>-109</v>
      </c>
      <c r="M301" s="3">
        <f t="shared" si="163"/>
        <v>3</v>
      </c>
      <c r="N301" s="245">
        <f t="shared" si="163"/>
        <v>4</v>
      </c>
      <c r="BO301">
        <f t="shared" si="139"/>
        <v>-468</v>
      </c>
    </row>
    <row r="302" spans="1:67" ht="13.5" thickBot="1">
      <c r="A302" s="390">
        <f t="shared" si="146"/>
        <v>42</v>
      </c>
      <c r="B302" s="391" t="str">
        <f>VLOOKUP(A302,Sheet3!$A$2:$E$61,4,FALSE)</f>
        <v>yǐsì (乙巳)</v>
      </c>
      <c r="C302" s="391" t="str">
        <f>VLOOKUP(A302,Sheet3!$A$2:$E$61,5,FALSE)</f>
        <v>Wood Snake</v>
      </c>
      <c r="D302" s="399">
        <f t="shared" si="147"/>
        <v>1385</v>
      </c>
      <c r="E302" s="399">
        <f t="shared" si="148"/>
        <v>1324</v>
      </c>
      <c r="F302" s="12">
        <f t="shared" si="160"/>
        <v>174.42857142857142</v>
      </c>
      <c r="G302" s="410"/>
      <c r="H302" s="187">
        <f t="shared" si="161"/>
        <v>1216</v>
      </c>
      <c r="I302" s="1">
        <f t="shared" si="161"/>
        <v>1215</v>
      </c>
      <c r="J302" s="187">
        <f t="shared" si="162"/>
        <v>-1215</v>
      </c>
      <c r="K302" s="1">
        <f t="shared" si="162"/>
        <v>-1214</v>
      </c>
      <c r="L302">
        <f t="shared" si="149"/>
        <v>-109</v>
      </c>
      <c r="M302" s="3">
        <f t="shared" si="163"/>
        <v>4</v>
      </c>
      <c r="N302" s="245">
        <f t="shared" si="163"/>
        <v>1</v>
      </c>
      <c r="BO302">
        <f t="shared" si="139"/>
        <v>-467</v>
      </c>
    </row>
    <row r="303" spans="1:67" ht="13.5" thickBot="1">
      <c r="A303" s="390">
        <f t="shared" si="146"/>
        <v>43</v>
      </c>
      <c r="B303" s="391" t="str">
        <f>VLOOKUP(A303,Sheet3!$A$2:$E$61,4,FALSE)</f>
        <v>bǐngwǔ (丙午)</v>
      </c>
      <c r="C303" s="391" t="str">
        <f>VLOOKUP(A303,Sheet3!$A$2:$E$61,5,FALSE)</f>
        <v>Fire Horse</v>
      </c>
      <c r="D303" s="399">
        <f t="shared" si="147"/>
        <v>1386</v>
      </c>
      <c r="E303" s="399">
        <f t="shared" si="148"/>
        <v>1325</v>
      </c>
      <c r="F303" s="12">
        <f t="shared" si="160"/>
        <v>174.28571428571428</v>
      </c>
      <c r="G303" s="410"/>
      <c r="H303" s="187">
        <f t="shared" si="161"/>
        <v>1215</v>
      </c>
      <c r="I303" s="1">
        <f t="shared" si="161"/>
        <v>1214</v>
      </c>
      <c r="J303" s="187">
        <f t="shared" si="162"/>
        <v>-1214</v>
      </c>
      <c r="K303" s="1">
        <f t="shared" si="162"/>
        <v>-1213</v>
      </c>
      <c r="L303">
        <f t="shared" si="149"/>
        <v>-108</v>
      </c>
      <c r="M303" s="3">
        <f t="shared" si="163"/>
        <v>1</v>
      </c>
      <c r="N303" s="245">
        <f t="shared" si="163"/>
        <v>2</v>
      </c>
      <c r="BO303">
        <f t="shared" si="139"/>
        <v>-466</v>
      </c>
    </row>
    <row r="304" spans="1:67" ht="13.5" thickBot="1">
      <c r="A304" s="390">
        <f t="shared" si="146"/>
        <v>44</v>
      </c>
      <c r="B304" s="391" t="str">
        <f>VLOOKUP(A304,Sheet3!$A$2:$E$61,4,FALSE)</f>
        <v>dīngwèi (丁未)</v>
      </c>
      <c r="C304" s="391" t="str">
        <f>VLOOKUP(A304,Sheet3!$A$2:$E$61,5,FALSE)</f>
        <v>Fire Sheep</v>
      </c>
      <c r="D304" s="399">
        <f t="shared" si="147"/>
        <v>1387</v>
      </c>
      <c r="E304" s="399">
        <f t="shared" si="148"/>
        <v>1326</v>
      </c>
      <c r="F304" s="12">
        <f t="shared" si="160"/>
        <v>174.14285714285714</v>
      </c>
      <c r="G304" s="410"/>
      <c r="H304" s="187">
        <f t="shared" si="161"/>
        <v>1214</v>
      </c>
      <c r="I304" s="1">
        <f t="shared" si="161"/>
        <v>1213</v>
      </c>
      <c r="J304" s="187">
        <f t="shared" si="162"/>
        <v>-1213</v>
      </c>
      <c r="K304" s="1">
        <f t="shared" si="162"/>
        <v>-1212</v>
      </c>
      <c r="L304">
        <f t="shared" si="149"/>
        <v>-108</v>
      </c>
      <c r="M304" s="3">
        <f t="shared" si="163"/>
        <v>2</v>
      </c>
      <c r="N304" s="245">
        <f t="shared" si="163"/>
        <v>3</v>
      </c>
      <c r="BO304">
        <f t="shared" si="139"/>
        <v>-465</v>
      </c>
    </row>
    <row r="305" spans="1:67" ht="13.5" thickBot="1">
      <c r="A305" s="390">
        <f t="shared" si="146"/>
        <v>45</v>
      </c>
      <c r="B305" s="391" t="str">
        <f>VLOOKUP(A305,Sheet3!$A$2:$E$61,4,FALSE)</f>
        <v>wùshēn (戊申)</v>
      </c>
      <c r="C305" s="391" t="str">
        <f>VLOOKUP(A305,Sheet3!$A$2:$E$61,5,FALSE)</f>
        <v>Earth Monkey</v>
      </c>
      <c r="D305" s="399">
        <f t="shared" si="147"/>
        <v>1388</v>
      </c>
      <c r="E305" s="399">
        <f t="shared" si="148"/>
        <v>1327</v>
      </c>
      <c r="F305" s="14">
        <f t="shared" ref="F305:F311" si="164">(5+H305)/7</f>
        <v>174</v>
      </c>
      <c r="G305" s="409"/>
      <c r="H305" s="270">
        <f t="shared" ref="H305:I311" si="165">H306+1</f>
        <v>1213</v>
      </c>
      <c r="I305" s="16">
        <f t="shared" si="165"/>
        <v>1212</v>
      </c>
      <c r="J305" s="270">
        <f t="shared" ref="J305:K311" si="166">J306-1</f>
        <v>-1212</v>
      </c>
      <c r="K305" s="16">
        <f t="shared" si="166"/>
        <v>-1211</v>
      </c>
      <c r="L305" s="20">
        <f t="shared" si="149"/>
        <v>-108</v>
      </c>
      <c r="M305" s="3">
        <f t="shared" si="163"/>
        <v>3</v>
      </c>
      <c r="N305" s="245">
        <f t="shared" si="163"/>
        <v>4</v>
      </c>
      <c r="BO305">
        <f t="shared" si="139"/>
        <v>-464</v>
      </c>
    </row>
    <row r="306" spans="1:67" ht="13.5" thickBot="1">
      <c r="A306" s="390">
        <f t="shared" si="146"/>
        <v>46</v>
      </c>
      <c r="B306" s="391" t="str">
        <f>VLOOKUP(A306,Sheet3!$A$2:$E$61,4,FALSE)</f>
        <v>jǐyǒu (己酉)</v>
      </c>
      <c r="C306" s="391" t="str">
        <f>VLOOKUP(A306,Sheet3!$A$2:$E$61,5,FALSE)</f>
        <v>Earth Rooster</v>
      </c>
      <c r="D306" s="399">
        <f t="shared" si="147"/>
        <v>1389</v>
      </c>
      <c r="E306" s="399">
        <f t="shared" si="148"/>
        <v>1328</v>
      </c>
      <c r="F306" s="12">
        <f t="shared" si="164"/>
        <v>173.85714285714286</v>
      </c>
      <c r="G306" s="410"/>
      <c r="H306" s="187">
        <f t="shared" si="165"/>
        <v>1212</v>
      </c>
      <c r="I306" s="1">
        <f t="shared" si="165"/>
        <v>1211</v>
      </c>
      <c r="J306" s="187">
        <f t="shared" si="166"/>
        <v>-1211</v>
      </c>
      <c r="K306" s="1">
        <f t="shared" si="166"/>
        <v>-1210</v>
      </c>
      <c r="L306">
        <f t="shared" si="149"/>
        <v>-108</v>
      </c>
      <c r="M306" s="3">
        <f t="shared" si="163"/>
        <v>4</v>
      </c>
      <c r="N306" s="245">
        <f t="shared" si="163"/>
        <v>1</v>
      </c>
      <c r="BO306">
        <f t="shared" si="139"/>
        <v>-463</v>
      </c>
    </row>
    <row r="307" spans="1:67" ht="13.5" thickBot="1">
      <c r="A307" s="390">
        <f t="shared" si="146"/>
        <v>47</v>
      </c>
      <c r="B307" s="391" t="str">
        <f>VLOOKUP(A307,Sheet3!$A$2:$E$61,4,FALSE)</f>
        <v>gēngxū (庚戌)</v>
      </c>
      <c r="C307" s="391" t="str">
        <f>VLOOKUP(A307,Sheet3!$A$2:$E$61,5,FALSE)</f>
        <v>Metal Dog</v>
      </c>
      <c r="D307" s="399">
        <f t="shared" si="147"/>
        <v>1390</v>
      </c>
      <c r="E307" s="399">
        <f t="shared" si="148"/>
        <v>1329</v>
      </c>
      <c r="F307" s="12">
        <f t="shared" si="164"/>
        <v>173.71428571428572</v>
      </c>
      <c r="G307" s="410"/>
      <c r="H307" s="187">
        <f t="shared" si="165"/>
        <v>1211</v>
      </c>
      <c r="I307" s="1">
        <f t="shared" si="165"/>
        <v>1210</v>
      </c>
      <c r="J307" s="187">
        <f t="shared" si="166"/>
        <v>-1210</v>
      </c>
      <c r="K307" s="1">
        <f t="shared" si="166"/>
        <v>-1209</v>
      </c>
      <c r="L307">
        <f t="shared" si="149"/>
        <v>-107</v>
      </c>
      <c r="M307" s="3">
        <f t="shared" si="163"/>
        <v>1</v>
      </c>
      <c r="N307" s="245">
        <f t="shared" si="163"/>
        <v>2</v>
      </c>
      <c r="BO307">
        <f t="shared" si="139"/>
        <v>-462</v>
      </c>
    </row>
    <row r="308" spans="1:67" ht="13.5" thickBot="1">
      <c r="A308" s="390">
        <f t="shared" si="146"/>
        <v>48</v>
      </c>
      <c r="B308" s="391" t="str">
        <f>VLOOKUP(A308,Sheet3!$A$2:$E$61,4,FALSE)</f>
        <v>xīnhài (辛亥)</v>
      </c>
      <c r="C308" s="391" t="str">
        <f>VLOOKUP(A308,Sheet3!$A$2:$E$61,5,FALSE)</f>
        <v>Metal Pig</v>
      </c>
      <c r="D308" s="399">
        <f t="shared" si="147"/>
        <v>1391</v>
      </c>
      <c r="E308" s="399">
        <f t="shared" si="148"/>
        <v>1330</v>
      </c>
      <c r="F308" s="12">
        <f t="shared" si="164"/>
        <v>173.57142857142858</v>
      </c>
      <c r="G308" s="410"/>
      <c r="H308" s="187">
        <f t="shared" si="165"/>
        <v>1210</v>
      </c>
      <c r="I308" s="1">
        <f t="shared" si="165"/>
        <v>1209</v>
      </c>
      <c r="J308" s="187">
        <f t="shared" si="166"/>
        <v>-1209</v>
      </c>
      <c r="K308" s="1">
        <f t="shared" si="166"/>
        <v>-1208</v>
      </c>
      <c r="L308">
        <f t="shared" si="149"/>
        <v>-107</v>
      </c>
      <c r="M308" s="3">
        <f t="shared" si="163"/>
        <v>2</v>
      </c>
      <c r="N308" s="245">
        <f t="shared" si="163"/>
        <v>3</v>
      </c>
      <c r="BO308">
        <f t="shared" si="139"/>
        <v>-461</v>
      </c>
    </row>
    <row r="309" spans="1:67" ht="13.5" thickBot="1">
      <c r="A309" s="390">
        <f t="shared" si="146"/>
        <v>49</v>
      </c>
      <c r="B309" s="391" t="str">
        <f>VLOOKUP(A309,Sheet3!$A$2:$E$61,4,FALSE)</f>
        <v>rénzǐ (壬子)</v>
      </c>
      <c r="C309" s="391" t="str">
        <f>VLOOKUP(A309,Sheet3!$A$2:$E$61,5,FALSE)</f>
        <v>Water Rat</v>
      </c>
      <c r="D309" s="399">
        <f t="shared" si="147"/>
        <v>1392</v>
      </c>
      <c r="E309" s="399">
        <f t="shared" si="148"/>
        <v>1331</v>
      </c>
      <c r="F309" s="12">
        <f t="shared" si="164"/>
        <v>173.42857142857142</v>
      </c>
      <c r="G309" s="410"/>
      <c r="H309" s="187">
        <f t="shared" si="165"/>
        <v>1209</v>
      </c>
      <c r="I309" s="1">
        <f t="shared" si="165"/>
        <v>1208</v>
      </c>
      <c r="J309" s="187">
        <f t="shared" si="166"/>
        <v>-1208</v>
      </c>
      <c r="K309" s="1">
        <f t="shared" si="166"/>
        <v>-1207</v>
      </c>
      <c r="L309">
        <f t="shared" si="149"/>
        <v>-107</v>
      </c>
      <c r="M309" s="3">
        <f t="shared" si="163"/>
        <v>3</v>
      </c>
      <c r="N309" s="245">
        <f t="shared" si="163"/>
        <v>4</v>
      </c>
      <c r="BO309">
        <f t="shared" si="139"/>
        <v>-460</v>
      </c>
    </row>
    <row r="310" spans="1:67" ht="13.5" thickBot="1">
      <c r="A310" s="390">
        <f t="shared" si="146"/>
        <v>50</v>
      </c>
      <c r="B310" s="391" t="str">
        <f>VLOOKUP(A310,Sheet3!$A$2:$E$61,4,FALSE)</f>
        <v>guǐchǒu (癸丑)</v>
      </c>
      <c r="C310" s="391" t="str">
        <f>VLOOKUP(A310,Sheet3!$A$2:$E$61,5,FALSE)</f>
        <v>Water Ox</v>
      </c>
      <c r="D310" s="399">
        <f t="shared" si="147"/>
        <v>1393</v>
      </c>
      <c r="E310" s="399">
        <f t="shared" si="148"/>
        <v>1332</v>
      </c>
      <c r="F310" s="12">
        <f t="shared" si="164"/>
        <v>173.28571428571428</v>
      </c>
      <c r="G310" s="410"/>
      <c r="H310" s="187">
        <f t="shared" si="165"/>
        <v>1208</v>
      </c>
      <c r="I310" s="1">
        <f t="shared" si="165"/>
        <v>1207</v>
      </c>
      <c r="J310" s="187">
        <f t="shared" si="166"/>
        <v>-1207</v>
      </c>
      <c r="K310" s="1">
        <f t="shared" si="166"/>
        <v>-1206</v>
      </c>
      <c r="L310">
        <f t="shared" si="149"/>
        <v>-107</v>
      </c>
      <c r="M310" s="3">
        <f t="shared" si="163"/>
        <v>4</v>
      </c>
      <c r="N310" s="245">
        <f t="shared" si="163"/>
        <v>1</v>
      </c>
      <c r="BO310">
        <f t="shared" si="139"/>
        <v>-459</v>
      </c>
    </row>
    <row r="311" spans="1:67" ht="13.5" thickBot="1">
      <c r="A311" s="390">
        <f t="shared" si="146"/>
        <v>51</v>
      </c>
      <c r="B311" s="391" t="str">
        <f>VLOOKUP(A311,Sheet3!$A$2:$E$61,4,FALSE)</f>
        <v>jiǎyín (甲寅)</v>
      </c>
      <c r="C311" s="391" t="str">
        <f>VLOOKUP(A311,Sheet3!$A$2:$E$61,5,FALSE)</f>
        <v>Wood Tiger</v>
      </c>
      <c r="D311" s="399">
        <f t="shared" si="147"/>
        <v>1394</v>
      </c>
      <c r="E311" s="399">
        <f t="shared" si="148"/>
        <v>1333</v>
      </c>
      <c r="F311" s="12">
        <f t="shared" si="164"/>
        <v>173.14285714285714</v>
      </c>
      <c r="G311" s="410"/>
      <c r="H311" s="187">
        <f t="shared" si="165"/>
        <v>1207</v>
      </c>
      <c r="I311" s="1">
        <f t="shared" si="165"/>
        <v>1206</v>
      </c>
      <c r="J311" s="187">
        <f t="shared" si="166"/>
        <v>-1206</v>
      </c>
      <c r="K311" s="1">
        <f t="shared" si="166"/>
        <v>-1205</v>
      </c>
      <c r="L311">
        <f t="shared" si="149"/>
        <v>-106</v>
      </c>
      <c r="M311" s="3">
        <f t="shared" si="163"/>
        <v>1</v>
      </c>
      <c r="N311" s="245">
        <f t="shared" si="163"/>
        <v>2</v>
      </c>
      <c r="BO311">
        <f t="shared" si="139"/>
        <v>-458</v>
      </c>
    </row>
    <row r="312" spans="1:67" ht="13.5" thickBot="1">
      <c r="A312" s="390">
        <f t="shared" si="146"/>
        <v>52</v>
      </c>
      <c r="B312" s="391" t="str">
        <f>VLOOKUP(A312,Sheet3!$A$2:$E$61,4,FALSE)</f>
        <v>yǐmǎo (乙卯)</v>
      </c>
      <c r="C312" s="391" t="str">
        <f>VLOOKUP(A312,Sheet3!$A$2:$E$61,5,FALSE)</f>
        <v>Wood Hare</v>
      </c>
      <c r="D312" s="399">
        <f t="shared" si="147"/>
        <v>1395</v>
      </c>
      <c r="E312" s="399">
        <f t="shared" si="148"/>
        <v>1334</v>
      </c>
      <c r="F312" s="14">
        <f t="shared" ref="F312:F318" si="167">(5+H312)/7</f>
        <v>173</v>
      </c>
      <c r="G312" s="409"/>
      <c r="H312" s="270">
        <f t="shared" ref="H312:I318" si="168">H313+1</f>
        <v>1206</v>
      </c>
      <c r="I312" s="16">
        <f t="shared" si="168"/>
        <v>1205</v>
      </c>
      <c r="J312" s="270">
        <f t="shared" ref="J312:K318" si="169">J313-1</f>
        <v>-1205</v>
      </c>
      <c r="K312" s="16">
        <f t="shared" si="169"/>
        <v>-1204</v>
      </c>
      <c r="L312" s="20">
        <f t="shared" si="149"/>
        <v>-106</v>
      </c>
      <c r="M312" s="3">
        <f t="shared" si="163"/>
        <v>2</v>
      </c>
      <c r="N312" s="245">
        <f t="shared" si="163"/>
        <v>3</v>
      </c>
      <c r="BO312">
        <f t="shared" si="139"/>
        <v>-457</v>
      </c>
    </row>
    <row r="313" spans="1:67" ht="13.5" thickBot="1">
      <c r="A313" s="390">
        <f t="shared" si="146"/>
        <v>53</v>
      </c>
      <c r="B313" s="391" t="str">
        <f>VLOOKUP(A313,Sheet3!$A$2:$E$61,4,FALSE)</f>
        <v>bǐngchén (丙辰)</v>
      </c>
      <c r="C313" s="391" t="str">
        <f>VLOOKUP(A313,Sheet3!$A$2:$E$61,5,FALSE)</f>
        <v>Fire Dragon</v>
      </c>
      <c r="D313" s="399">
        <f t="shared" si="147"/>
        <v>1396</v>
      </c>
      <c r="E313" s="399">
        <f t="shared" si="148"/>
        <v>1335</v>
      </c>
      <c r="F313" s="12">
        <f t="shared" si="167"/>
        <v>172.85714285714286</v>
      </c>
      <c r="G313" s="410"/>
      <c r="H313" s="187">
        <f t="shared" si="168"/>
        <v>1205</v>
      </c>
      <c r="I313" s="1">
        <f t="shared" si="168"/>
        <v>1204</v>
      </c>
      <c r="J313" s="187">
        <f t="shared" si="169"/>
        <v>-1204</v>
      </c>
      <c r="K313" s="1">
        <f t="shared" si="169"/>
        <v>-1203</v>
      </c>
      <c r="L313">
        <f t="shared" si="149"/>
        <v>-106</v>
      </c>
      <c r="M313" s="3">
        <f t="shared" si="163"/>
        <v>3</v>
      </c>
      <c r="N313" s="245">
        <f t="shared" si="163"/>
        <v>4</v>
      </c>
      <c r="BO313">
        <f t="shared" si="139"/>
        <v>-456</v>
      </c>
    </row>
    <row r="314" spans="1:67" ht="13.5" thickBot="1">
      <c r="A314" s="390">
        <f t="shared" si="146"/>
        <v>54</v>
      </c>
      <c r="B314" s="391" t="str">
        <f>VLOOKUP(A314,Sheet3!$A$2:$E$61,4,FALSE)</f>
        <v>dīngsì (丁巳)</v>
      </c>
      <c r="C314" s="391" t="str">
        <f>VLOOKUP(A314,Sheet3!$A$2:$E$61,5,FALSE)</f>
        <v>Fire Snake</v>
      </c>
      <c r="D314" s="399">
        <f t="shared" si="147"/>
        <v>1397</v>
      </c>
      <c r="E314" s="399">
        <f t="shared" si="148"/>
        <v>1336</v>
      </c>
      <c r="F314" s="12">
        <f t="shared" si="167"/>
        <v>172.71428571428572</v>
      </c>
      <c r="G314" s="410"/>
      <c r="H314" s="187">
        <f t="shared" si="168"/>
        <v>1204</v>
      </c>
      <c r="I314" s="1">
        <f t="shared" si="168"/>
        <v>1203</v>
      </c>
      <c r="J314" s="187">
        <f t="shared" si="169"/>
        <v>-1203</v>
      </c>
      <c r="K314" s="1">
        <f t="shared" si="169"/>
        <v>-1202</v>
      </c>
      <c r="L314">
        <f t="shared" si="149"/>
        <v>-106</v>
      </c>
      <c r="M314" s="3">
        <f t="shared" si="163"/>
        <v>4</v>
      </c>
      <c r="N314" s="245">
        <f t="shared" si="163"/>
        <v>1</v>
      </c>
      <c r="BO314">
        <f t="shared" si="139"/>
        <v>-455</v>
      </c>
    </row>
    <row r="315" spans="1:67" ht="13.5" thickBot="1">
      <c r="A315" s="390">
        <f t="shared" si="146"/>
        <v>55</v>
      </c>
      <c r="B315" s="391" t="str">
        <f>VLOOKUP(A315,Sheet3!$A$2:$E$61,4,FALSE)</f>
        <v>wùwǔ (戊午)</v>
      </c>
      <c r="C315" s="391" t="str">
        <f>VLOOKUP(A315,Sheet3!$A$2:$E$61,5,FALSE)</f>
        <v>Earth Horse</v>
      </c>
      <c r="D315" s="399">
        <f t="shared" si="147"/>
        <v>1398</v>
      </c>
      <c r="E315" s="399">
        <f t="shared" si="148"/>
        <v>1337</v>
      </c>
      <c r="F315" s="12">
        <f t="shared" si="167"/>
        <v>172.57142857142858</v>
      </c>
      <c r="G315" s="410"/>
      <c r="H315" s="187">
        <f t="shared" si="168"/>
        <v>1203</v>
      </c>
      <c r="I315" s="1">
        <f t="shared" si="168"/>
        <v>1202</v>
      </c>
      <c r="J315" s="187">
        <f t="shared" si="169"/>
        <v>-1202</v>
      </c>
      <c r="K315" s="1">
        <f t="shared" si="169"/>
        <v>-1201</v>
      </c>
      <c r="L315">
        <f t="shared" si="149"/>
        <v>-105</v>
      </c>
      <c r="M315" s="3">
        <f t="shared" si="163"/>
        <v>1</v>
      </c>
      <c r="N315" s="245">
        <f t="shared" si="163"/>
        <v>2</v>
      </c>
      <c r="BO315">
        <f t="shared" si="139"/>
        <v>-454</v>
      </c>
    </row>
    <row r="316" spans="1:67" ht="13.5" thickBot="1">
      <c r="A316" s="390">
        <f t="shared" si="146"/>
        <v>56</v>
      </c>
      <c r="B316" s="391" t="str">
        <f>VLOOKUP(A316,Sheet3!$A$2:$E$61,4,FALSE)</f>
        <v>jǐwèi (己未)</v>
      </c>
      <c r="C316" s="391" t="str">
        <f>VLOOKUP(A316,Sheet3!$A$2:$E$61,5,FALSE)</f>
        <v>Earth Sheep</v>
      </c>
      <c r="D316" s="399">
        <f t="shared" si="147"/>
        <v>1399</v>
      </c>
      <c r="E316" s="399">
        <f t="shared" si="148"/>
        <v>1338</v>
      </c>
      <c r="F316" s="12">
        <f t="shared" si="167"/>
        <v>172.42857142857142</v>
      </c>
      <c r="G316" s="410"/>
      <c r="H316" s="187">
        <f t="shared" si="168"/>
        <v>1202</v>
      </c>
      <c r="I316" s="1">
        <f t="shared" si="168"/>
        <v>1201</v>
      </c>
      <c r="J316" s="187">
        <f t="shared" si="169"/>
        <v>-1201</v>
      </c>
      <c r="K316" s="1">
        <f t="shared" si="169"/>
        <v>-1200</v>
      </c>
      <c r="L316">
        <f t="shared" si="149"/>
        <v>-105</v>
      </c>
      <c r="M316" s="3">
        <f t="shared" si="163"/>
        <v>2</v>
      </c>
      <c r="N316" s="245">
        <f t="shared" si="163"/>
        <v>3</v>
      </c>
      <c r="BO316">
        <f t="shared" si="139"/>
        <v>-453</v>
      </c>
    </row>
    <row r="317" spans="1:67" ht="23.25" thickBot="1">
      <c r="A317" s="390">
        <f t="shared" si="146"/>
        <v>57</v>
      </c>
      <c r="B317" s="391" t="str">
        <f>VLOOKUP(A317,Sheet3!$A$2:$E$61,4,FALSE)</f>
        <v>gēngshēn (庚申)</v>
      </c>
      <c r="C317" s="391" t="str">
        <f>VLOOKUP(A317,Sheet3!$A$2:$E$61,5,FALSE)</f>
        <v>Metal Monkey</v>
      </c>
      <c r="D317" s="399">
        <f t="shared" si="147"/>
        <v>1400</v>
      </c>
      <c r="E317" s="399">
        <f t="shared" si="148"/>
        <v>1339</v>
      </c>
      <c r="F317" s="12">
        <f t="shared" si="167"/>
        <v>172.28571428571428</v>
      </c>
      <c r="G317" s="410"/>
      <c r="H317" s="187">
        <f t="shared" si="168"/>
        <v>1201</v>
      </c>
      <c r="I317" s="1">
        <f t="shared" si="168"/>
        <v>1200</v>
      </c>
      <c r="J317" s="187">
        <f t="shared" si="169"/>
        <v>-1200</v>
      </c>
      <c r="K317" s="1">
        <f t="shared" si="169"/>
        <v>-1199</v>
      </c>
      <c r="L317">
        <f t="shared" si="149"/>
        <v>-105</v>
      </c>
      <c r="M317" s="3">
        <f t="shared" si="163"/>
        <v>3</v>
      </c>
      <c r="N317" s="245">
        <f t="shared" si="163"/>
        <v>4</v>
      </c>
      <c r="BO317">
        <f t="shared" si="139"/>
        <v>-452</v>
      </c>
    </row>
    <row r="318" spans="1:67" ht="13.5" thickBot="1">
      <c r="A318" s="390">
        <f t="shared" si="146"/>
        <v>58</v>
      </c>
      <c r="B318" s="391" t="str">
        <f>VLOOKUP(A318,Sheet3!$A$2:$E$61,4,FALSE)</f>
        <v>xīnyǒu (辛酉)</v>
      </c>
      <c r="C318" s="391" t="str">
        <f>VLOOKUP(A318,Sheet3!$A$2:$E$61,5,FALSE)</f>
        <v>Metal Rooster</v>
      </c>
      <c r="D318" s="399">
        <f t="shared" si="147"/>
        <v>1401</v>
      </c>
      <c r="E318" s="399">
        <f t="shared" si="148"/>
        <v>1340</v>
      </c>
      <c r="F318" s="12">
        <f t="shared" si="167"/>
        <v>172.14285714285714</v>
      </c>
      <c r="G318" s="410"/>
      <c r="H318" s="187">
        <f t="shared" si="168"/>
        <v>1200</v>
      </c>
      <c r="I318" s="1">
        <f t="shared" si="168"/>
        <v>1199</v>
      </c>
      <c r="J318" s="187">
        <f t="shared" si="169"/>
        <v>-1199</v>
      </c>
      <c r="K318" s="1">
        <f t="shared" si="169"/>
        <v>-1198</v>
      </c>
      <c r="L318">
        <f t="shared" si="149"/>
        <v>-105</v>
      </c>
      <c r="M318" s="3">
        <f t="shared" ref="M318:N337" si="170">M322</f>
        <v>4</v>
      </c>
      <c r="N318" s="245">
        <f t="shared" si="170"/>
        <v>1</v>
      </c>
      <c r="BO318">
        <f t="shared" si="139"/>
        <v>-451</v>
      </c>
    </row>
    <row r="319" spans="1:67" ht="13.5" thickBot="1">
      <c r="A319" s="390">
        <f t="shared" si="146"/>
        <v>59</v>
      </c>
      <c r="B319" s="391" t="str">
        <f>VLOOKUP(A319,Sheet3!$A$2:$E$61,4,FALSE)</f>
        <v>rénxū (壬戌)</v>
      </c>
      <c r="C319" s="391" t="str">
        <f>VLOOKUP(A319,Sheet3!$A$2:$E$61,5,FALSE)</f>
        <v>Water Dog</v>
      </c>
      <c r="D319" s="399">
        <f t="shared" si="147"/>
        <v>1402</v>
      </c>
      <c r="E319" s="399">
        <f t="shared" si="148"/>
        <v>1341</v>
      </c>
      <c r="F319" s="14">
        <f t="shared" ref="F319:F325" si="171">(5+H319)/7</f>
        <v>172</v>
      </c>
      <c r="G319" s="409"/>
      <c r="H319" s="270">
        <f t="shared" ref="H319:I325" si="172">H320+1</f>
        <v>1199</v>
      </c>
      <c r="I319" s="16">
        <f t="shared" si="172"/>
        <v>1198</v>
      </c>
      <c r="J319" s="270">
        <f t="shared" ref="J319:K325" si="173">J320-1</f>
        <v>-1198</v>
      </c>
      <c r="K319" s="16">
        <f t="shared" si="173"/>
        <v>-1197</v>
      </c>
      <c r="L319" s="20">
        <f t="shared" si="149"/>
        <v>-104</v>
      </c>
      <c r="M319" s="3">
        <f t="shared" si="170"/>
        <v>1</v>
      </c>
      <c r="N319" s="245">
        <f t="shared" si="170"/>
        <v>2</v>
      </c>
      <c r="BO319">
        <f t="shared" si="139"/>
        <v>-450</v>
      </c>
    </row>
    <row r="320" spans="1:67" ht="13.5" thickBot="1">
      <c r="A320" s="390">
        <f t="shared" si="146"/>
        <v>60</v>
      </c>
      <c r="B320" s="391" t="str">
        <f>VLOOKUP(A320,Sheet3!$A$2:$E$61,4,FALSE)</f>
        <v>guǐhài (癸亥)</v>
      </c>
      <c r="C320" s="391" t="str">
        <f>VLOOKUP(A320,Sheet3!$A$2:$E$61,5,FALSE)</f>
        <v>Water Pig</v>
      </c>
      <c r="D320" s="399">
        <f t="shared" si="147"/>
        <v>1403</v>
      </c>
      <c r="E320" s="399">
        <f t="shared" si="148"/>
        <v>1342</v>
      </c>
      <c r="F320" s="12">
        <f t="shared" si="171"/>
        <v>171.85714285714286</v>
      </c>
      <c r="G320" s="410"/>
      <c r="H320" s="187">
        <f t="shared" si="172"/>
        <v>1198</v>
      </c>
      <c r="I320" s="1">
        <f t="shared" si="172"/>
        <v>1197</v>
      </c>
      <c r="J320" s="187">
        <f t="shared" si="173"/>
        <v>-1197</v>
      </c>
      <c r="K320" s="1">
        <f t="shared" si="173"/>
        <v>-1196</v>
      </c>
      <c r="L320">
        <f t="shared" si="149"/>
        <v>-104</v>
      </c>
      <c r="M320" s="3">
        <f t="shared" si="170"/>
        <v>2</v>
      </c>
      <c r="N320" s="245">
        <f t="shared" si="170"/>
        <v>3</v>
      </c>
      <c r="BO320">
        <f t="shared" si="139"/>
        <v>-449</v>
      </c>
    </row>
    <row r="321" spans="1:67" ht="13.5" thickBot="1">
      <c r="A321" s="390">
        <f t="shared" si="146"/>
        <v>1</v>
      </c>
      <c r="B321" s="391" t="str">
        <f>VLOOKUP(A321,Sheet3!$A$2:$E$61,4,FALSE)</f>
        <v>jiǎzǐ (甲子)</v>
      </c>
      <c r="C321" s="391" t="str">
        <f>VLOOKUP(A321,Sheet3!$A$2:$E$61,5,FALSE)</f>
        <v>Wood Rat</v>
      </c>
      <c r="D321" s="399">
        <f t="shared" si="147"/>
        <v>1404</v>
      </c>
      <c r="E321" s="399">
        <f t="shared" si="148"/>
        <v>1343</v>
      </c>
      <c r="F321" s="12">
        <f t="shared" si="171"/>
        <v>171.71428571428572</v>
      </c>
      <c r="G321" s="410"/>
      <c r="H321" s="187">
        <f t="shared" si="172"/>
        <v>1197</v>
      </c>
      <c r="I321" s="1">
        <f t="shared" si="172"/>
        <v>1196</v>
      </c>
      <c r="J321" s="187">
        <f t="shared" si="173"/>
        <v>-1196</v>
      </c>
      <c r="K321" s="1">
        <f t="shared" si="173"/>
        <v>-1195</v>
      </c>
      <c r="L321">
        <f t="shared" si="149"/>
        <v>-104</v>
      </c>
      <c r="M321" s="3">
        <f t="shared" si="170"/>
        <v>3</v>
      </c>
      <c r="N321" s="245">
        <f t="shared" si="170"/>
        <v>4</v>
      </c>
      <c r="BO321">
        <f t="shared" si="139"/>
        <v>-448</v>
      </c>
    </row>
    <row r="322" spans="1:67" ht="13.5" thickBot="1">
      <c r="A322" s="390">
        <f t="shared" si="146"/>
        <v>2</v>
      </c>
      <c r="B322" s="391" t="str">
        <f>VLOOKUP(A322,Sheet3!$A$2:$E$61,4,FALSE)</f>
        <v>yǐchǒu (乙丑)</v>
      </c>
      <c r="C322" s="391" t="str">
        <f>VLOOKUP(A322,Sheet3!$A$2:$E$61,5,FALSE)</f>
        <v>Wood Ox</v>
      </c>
      <c r="D322" s="399">
        <f t="shared" si="147"/>
        <v>1405</v>
      </c>
      <c r="E322" s="399">
        <f t="shared" si="148"/>
        <v>1344</v>
      </c>
      <c r="F322" s="12">
        <f t="shared" si="171"/>
        <v>171.57142857142858</v>
      </c>
      <c r="G322" s="410"/>
      <c r="H322" s="187">
        <f t="shared" si="172"/>
        <v>1196</v>
      </c>
      <c r="I322" s="1">
        <f t="shared" si="172"/>
        <v>1195</v>
      </c>
      <c r="J322" s="187">
        <f t="shared" si="173"/>
        <v>-1195</v>
      </c>
      <c r="K322" s="1">
        <f t="shared" si="173"/>
        <v>-1194</v>
      </c>
      <c r="L322">
        <f t="shared" si="149"/>
        <v>-104</v>
      </c>
      <c r="M322" s="3">
        <f t="shared" si="170"/>
        <v>4</v>
      </c>
      <c r="N322" s="245">
        <f t="shared" si="170"/>
        <v>1</v>
      </c>
      <c r="BO322">
        <f t="shared" si="139"/>
        <v>-447</v>
      </c>
    </row>
    <row r="323" spans="1:67" ht="13.5" thickBot="1">
      <c r="A323" s="390">
        <f t="shared" si="146"/>
        <v>3</v>
      </c>
      <c r="B323" s="391" t="str">
        <f>VLOOKUP(A323,Sheet3!$A$2:$E$61,4,FALSE)</f>
        <v>bǐngyín (丙寅)</v>
      </c>
      <c r="C323" s="391" t="str">
        <f>VLOOKUP(A323,Sheet3!$A$2:$E$61,5,FALSE)</f>
        <v>Fire Tiger</v>
      </c>
      <c r="D323" s="399">
        <f t="shared" si="147"/>
        <v>1406</v>
      </c>
      <c r="E323" s="399">
        <f t="shared" si="148"/>
        <v>1345</v>
      </c>
      <c r="F323" s="12">
        <f t="shared" si="171"/>
        <v>171.42857142857142</v>
      </c>
      <c r="G323" s="410"/>
      <c r="H323" s="187">
        <f t="shared" si="172"/>
        <v>1195</v>
      </c>
      <c r="I323" s="1">
        <f t="shared" si="172"/>
        <v>1194</v>
      </c>
      <c r="J323" s="187">
        <f t="shared" si="173"/>
        <v>-1194</v>
      </c>
      <c r="K323" s="1">
        <f t="shared" si="173"/>
        <v>-1193</v>
      </c>
      <c r="L323">
        <f t="shared" si="149"/>
        <v>-103</v>
      </c>
      <c r="M323" s="3">
        <f t="shared" si="170"/>
        <v>1</v>
      </c>
      <c r="N323" s="245">
        <f t="shared" si="170"/>
        <v>2</v>
      </c>
      <c r="BO323">
        <f t="shared" si="139"/>
        <v>-446</v>
      </c>
    </row>
    <row r="324" spans="1:67" ht="13.5" thickBot="1">
      <c r="A324" s="390">
        <f t="shared" si="146"/>
        <v>4</v>
      </c>
      <c r="B324" s="391" t="str">
        <f>VLOOKUP(A324,Sheet3!$A$2:$E$61,4,FALSE)</f>
        <v>dīngmǎo (丁卯)</v>
      </c>
      <c r="C324" s="391" t="str">
        <f>VLOOKUP(A324,Sheet3!$A$2:$E$61,5,FALSE)</f>
        <v>Fire Hare</v>
      </c>
      <c r="D324" s="399">
        <f t="shared" si="147"/>
        <v>1407</v>
      </c>
      <c r="E324" s="399">
        <f t="shared" si="148"/>
        <v>1346</v>
      </c>
      <c r="F324" s="12">
        <f t="shared" si="171"/>
        <v>171.28571428571428</v>
      </c>
      <c r="G324" s="410"/>
      <c r="H324" s="187">
        <f t="shared" si="172"/>
        <v>1194</v>
      </c>
      <c r="I324" s="1">
        <f t="shared" si="172"/>
        <v>1193</v>
      </c>
      <c r="J324" s="187">
        <f t="shared" si="173"/>
        <v>-1193</v>
      </c>
      <c r="K324" s="1">
        <f t="shared" si="173"/>
        <v>-1192</v>
      </c>
      <c r="L324">
        <f t="shared" si="149"/>
        <v>-103</v>
      </c>
      <c r="M324" s="3">
        <f t="shared" si="170"/>
        <v>2</v>
      </c>
      <c r="N324" s="245">
        <f t="shared" si="170"/>
        <v>3</v>
      </c>
      <c r="BO324">
        <f t="shared" ref="BO324:BO387" si="174">BO325-1</f>
        <v>-445</v>
      </c>
    </row>
    <row r="325" spans="1:67" ht="13.5" thickBot="1">
      <c r="A325" s="390">
        <f t="shared" si="146"/>
        <v>5</v>
      </c>
      <c r="B325" s="391" t="str">
        <f>VLOOKUP(A325,Sheet3!$A$2:$E$61,4,FALSE)</f>
        <v>wùchén (戊辰)</v>
      </c>
      <c r="C325" s="391" t="str">
        <f>VLOOKUP(A325,Sheet3!$A$2:$E$61,5,FALSE)</f>
        <v>Earth Dragon</v>
      </c>
      <c r="D325" s="399">
        <f t="shared" si="147"/>
        <v>1408</v>
      </c>
      <c r="E325" s="399">
        <f t="shared" si="148"/>
        <v>1347</v>
      </c>
      <c r="F325" s="12">
        <f t="shared" si="171"/>
        <v>171.14285714285714</v>
      </c>
      <c r="G325" s="410"/>
      <c r="H325" s="187">
        <f t="shared" si="172"/>
        <v>1193</v>
      </c>
      <c r="I325" s="1">
        <f t="shared" si="172"/>
        <v>1192</v>
      </c>
      <c r="J325" s="187">
        <f t="shared" si="173"/>
        <v>-1192</v>
      </c>
      <c r="K325" s="1">
        <f t="shared" si="173"/>
        <v>-1191</v>
      </c>
      <c r="L325">
        <f t="shared" si="149"/>
        <v>-103</v>
      </c>
      <c r="M325" s="3">
        <f t="shared" si="170"/>
        <v>3</v>
      </c>
      <c r="N325" s="245">
        <f t="shared" si="170"/>
        <v>4</v>
      </c>
      <c r="BO325">
        <f t="shared" si="174"/>
        <v>-444</v>
      </c>
    </row>
    <row r="326" spans="1:67" ht="13.5" thickBot="1">
      <c r="A326" s="390">
        <f t="shared" si="146"/>
        <v>6</v>
      </c>
      <c r="B326" s="391" t="str">
        <f>VLOOKUP(A326,Sheet3!$A$2:$E$61,4,FALSE)</f>
        <v>jǐsì (己巳)</v>
      </c>
      <c r="C326" s="391" t="str">
        <f>VLOOKUP(A326,Sheet3!$A$2:$E$61,5,FALSE)</f>
        <v>Earth Snake</v>
      </c>
      <c r="D326" s="399">
        <f t="shared" si="147"/>
        <v>1409</v>
      </c>
      <c r="E326" s="399">
        <f t="shared" si="148"/>
        <v>1348</v>
      </c>
      <c r="F326" s="14">
        <f t="shared" ref="F326:F332" si="175">(5+H326)/7</f>
        <v>171</v>
      </c>
      <c r="G326" s="409"/>
      <c r="H326" s="270">
        <f t="shared" ref="H326:I332" si="176">H327+1</f>
        <v>1192</v>
      </c>
      <c r="I326" s="16">
        <f t="shared" si="176"/>
        <v>1191</v>
      </c>
      <c r="J326" s="270">
        <f t="shared" ref="J326:K332" si="177">J327-1</f>
        <v>-1191</v>
      </c>
      <c r="K326" s="16">
        <f t="shared" si="177"/>
        <v>-1190</v>
      </c>
      <c r="L326" s="20">
        <f t="shared" si="149"/>
        <v>-103</v>
      </c>
      <c r="M326" s="3">
        <f t="shared" si="170"/>
        <v>4</v>
      </c>
      <c r="N326" s="245">
        <f t="shared" si="170"/>
        <v>1</v>
      </c>
      <c r="BO326">
        <f t="shared" si="174"/>
        <v>-443</v>
      </c>
    </row>
    <row r="327" spans="1:67" ht="13.5" thickBot="1">
      <c r="A327" s="390">
        <f t="shared" si="146"/>
        <v>7</v>
      </c>
      <c r="B327" s="391" t="str">
        <f>VLOOKUP(A327,Sheet3!$A$2:$E$61,4,FALSE)</f>
        <v>gēngwǔ (庚午)</v>
      </c>
      <c r="C327" s="391" t="str">
        <f>VLOOKUP(A327,Sheet3!$A$2:$E$61,5,FALSE)</f>
        <v>Metal Horse</v>
      </c>
      <c r="D327" s="399">
        <f t="shared" si="147"/>
        <v>1410</v>
      </c>
      <c r="E327" s="399">
        <f t="shared" si="148"/>
        <v>1349</v>
      </c>
      <c r="F327" s="12">
        <f t="shared" si="175"/>
        <v>170.85714285714286</v>
      </c>
      <c r="G327" s="410"/>
      <c r="H327" s="187">
        <f t="shared" si="176"/>
        <v>1191</v>
      </c>
      <c r="I327" s="1">
        <f t="shared" si="176"/>
        <v>1190</v>
      </c>
      <c r="J327" s="187">
        <f t="shared" si="177"/>
        <v>-1190</v>
      </c>
      <c r="K327" s="1">
        <f t="shared" si="177"/>
        <v>-1189</v>
      </c>
      <c r="L327">
        <f t="shared" si="149"/>
        <v>-102</v>
      </c>
      <c r="M327" s="3">
        <f t="shared" si="170"/>
        <v>1</v>
      </c>
      <c r="N327" s="245">
        <f t="shared" si="170"/>
        <v>2</v>
      </c>
      <c r="BO327">
        <f t="shared" si="174"/>
        <v>-442</v>
      </c>
    </row>
    <row r="328" spans="1:67" ht="13.5" thickBot="1">
      <c r="A328" s="390">
        <f t="shared" si="146"/>
        <v>8</v>
      </c>
      <c r="B328" s="391" t="str">
        <f>VLOOKUP(A328,Sheet3!$A$2:$E$61,4,FALSE)</f>
        <v>xīnwèi (辛未)</v>
      </c>
      <c r="C328" s="391" t="str">
        <f>VLOOKUP(A328,Sheet3!$A$2:$E$61,5,FALSE)</f>
        <v>Metal Sheep</v>
      </c>
      <c r="D328" s="399">
        <f t="shared" si="147"/>
        <v>1411</v>
      </c>
      <c r="E328" s="399">
        <f t="shared" si="148"/>
        <v>1350</v>
      </c>
      <c r="F328" s="12">
        <f t="shared" si="175"/>
        <v>170.71428571428572</v>
      </c>
      <c r="G328" s="410"/>
      <c r="H328" s="187">
        <f t="shared" si="176"/>
        <v>1190</v>
      </c>
      <c r="I328" s="1">
        <f t="shared" si="176"/>
        <v>1189</v>
      </c>
      <c r="J328" s="187">
        <f t="shared" si="177"/>
        <v>-1189</v>
      </c>
      <c r="K328" s="1">
        <f t="shared" si="177"/>
        <v>-1188</v>
      </c>
      <c r="L328">
        <f t="shared" si="149"/>
        <v>-102</v>
      </c>
      <c r="M328" s="3">
        <f t="shared" si="170"/>
        <v>2</v>
      </c>
      <c r="N328" s="245">
        <f t="shared" si="170"/>
        <v>3</v>
      </c>
      <c r="BO328">
        <f t="shared" si="174"/>
        <v>-441</v>
      </c>
    </row>
    <row r="329" spans="1:67" ht="23.25" thickBot="1">
      <c r="A329" s="390">
        <f t="shared" si="146"/>
        <v>9</v>
      </c>
      <c r="B329" s="391" t="str">
        <f>VLOOKUP(A329,Sheet3!$A$2:$E$61,4,FALSE)</f>
        <v>rénshēn (壬申)</v>
      </c>
      <c r="C329" s="391" t="str">
        <f>VLOOKUP(A329,Sheet3!$A$2:$E$61,5,FALSE)</f>
        <v>Water Monkey</v>
      </c>
      <c r="D329" s="399">
        <f t="shared" si="147"/>
        <v>1412</v>
      </c>
      <c r="E329" s="399">
        <f t="shared" si="148"/>
        <v>1351</v>
      </c>
      <c r="F329" s="12">
        <f t="shared" si="175"/>
        <v>170.57142857142858</v>
      </c>
      <c r="G329" s="410"/>
      <c r="H329" s="187">
        <f t="shared" si="176"/>
        <v>1189</v>
      </c>
      <c r="I329" s="1">
        <f t="shared" si="176"/>
        <v>1188</v>
      </c>
      <c r="J329" s="187">
        <f t="shared" si="177"/>
        <v>-1188</v>
      </c>
      <c r="K329" s="1">
        <f t="shared" si="177"/>
        <v>-1187</v>
      </c>
      <c r="L329">
        <f t="shared" si="149"/>
        <v>-102</v>
      </c>
      <c r="M329" s="3">
        <f t="shared" si="170"/>
        <v>3</v>
      </c>
      <c r="N329" s="245">
        <f t="shared" si="170"/>
        <v>4</v>
      </c>
      <c r="BO329">
        <f t="shared" si="174"/>
        <v>-440</v>
      </c>
    </row>
    <row r="330" spans="1:67" ht="23.25" thickBot="1">
      <c r="A330" s="390">
        <f t="shared" si="146"/>
        <v>10</v>
      </c>
      <c r="B330" s="391" t="str">
        <f>VLOOKUP(A330,Sheet3!$A$2:$E$61,4,FALSE)</f>
        <v>guǐyǒu (癸酉)</v>
      </c>
      <c r="C330" s="391" t="str">
        <f>VLOOKUP(A330,Sheet3!$A$2:$E$61,5,FALSE)</f>
        <v>Water Rooster</v>
      </c>
      <c r="D330" s="399">
        <f t="shared" si="147"/>
        <v>1413</v>
      </c>
      <c r="E330" s="399">
        <f t="shared" si="148"/>
        <v>1352</v>
      </c>
      <c r="F330" s="12">
        <f t="shared" si="175"/>
        <v>170.42857142857142</v>
      </c>
      <c r="G330" s="410"/>
      <c r="H330" s="187">
        <f t="shared" si="176"/>
        <v>1188</v>
      </c>
      <c r="I330" s="1">
        <f t="shared" si="176"/>
        <v>1187</v>
      </c>
      <c r="J330" s="187">
        <f t="shared" si="177"/>
        <v>-1187</v>
      </c>
      <c r="K330" s="1">
        <f t="shared" si="177"/>
        <v>-1186</v>
      </c>
      <c r="L330">
        <f t="shared" si="149"/>
        <v>-102</v>
      </c>
      <c r="M330" s="3">
        <f t="shared" si="170"/>
        <v>4</v>
      </c>
      <c r="N330" s="245">
        <f t="shared" si="170"/>
        <v>1</v>
      </c>
      <c r="BO330">
        <f t="shared" si="174"/>
        <v>-439</v>
      </c>
    </row>
    <row r="331" spans="1:67" ht="13.5" thickBot="1">
      <c r="A331" s="390">
        <f t="shared" si="146"/>
        <v>11</v>
      </c>
      <c r="B331" s="391" t="str">
        <f>VLOOKUP(A331,Sheet3!$A$2:$E$61,4,FALSE)</f>
        <v>jiǎxū (甲戌)</v>
      </c>
      <c r="C331" s="391" t="str">
        <f>VLOOKUP(A331,Sheet3!$A$2:$E$61,5,FALSE)</f>
        <v>Wood Dog</v>
      </c>
      <c r="D331" s="399">
        <f t="shared" si="147"/>
        <v>1414</v>
      </c>
      <c r="E331" s="399">
        <f t="shared" si="148"/>
        <v>1353</v>
      </c>
      <c r="F331" s="12">
        <f t="shared" si="175"/>
        <v>170.28571428571428</v>
      </c>
      <c r="G331" s="410"/>
      <c r="H331" s="187">
        <f t="shared" si="176"/>
        <v>1187</v>
      </c>
      <c r="I331" s="1">
        <f t="shared" si="176"/>
        <v>1186</v>
      </c>
      <c r="J331" s="187">
        <f t="shared" si="177"/>
        <v>-1186</v>
      </c>
      <c r="K331" s="1">
        <f t="shared" si="177"/>
        <v>-1185</v>
      </c>
      <c r="L331">
        <f t="shared" si="149"/>
        <v>-101</v>
      </c>
      <c r="M331" s="3">
        <f t="shared" si="170"/>
        <v>1</v>
      </c>
      <c r="N331" s="245">
        <f t="shared" si="170"/>
        <v>2</v>
      </c>
      <c r="BO331">
        <f t="shared" si="174"/>
        <v>-438</v>
      </c>
    </row>
    <row r="332" spans="1:67" ht="13.5" thickBot="1">
      <c r="A332" s="390">
        <f t="shared" si="146"/>
        <v>12</v>
      </c>
      <c r="B332" s="391" t="str">
        <f>VLOOKUP(A332,Sheet3!$A$2:$E$61,4,FALSE)</f>
        <v>yǐhài (乙亥)</v>
      </c>
      <c r="C332" s="391" t="str">
        <f>VLOOKUP(A332,Sheet3!$A$2:$E$61,5,FALSE)</f>
        <v>Wood Pig</v>
      </c>
      <c r="D332" s="399">
        <f t="shared" si="147"/>
        <v>1415</v>
      </c>
      <c r="E332" s="399">
        <f t="shared" si="148"/>
        <v>1354</v>
      </c>
      <c r="F332" s="12">
        <f t="shared" si="175"/>
        <v>170.14285714285714</v>
      </c>
      <c r="G332" s="410"/>
      <c r="H332" s="187">
        <f t="shared" si="176"/>
        <v>1186</v>
      </c>
      <c r="I332" s="1">
        <f t="shared" si="176"/>
        <v>1185</v>
      </c>
      <c r="J332" s="187">
        <f t="shared" si="177"/>
        <v>-1185</v>
      </c>
      <c r="K332" s="1">
        <f t="shared" si="177"/>
        <v>-1184</v>
      </c>
      <c r="L332">
        <f t="shared" si="149"/>
        <v>-101</v>
      </c>
      <c r="M332" s="3">
        <f t="shared" si="170"/>
        <v>2</v>
      </c>
      <c r="N332" s="245">
        <f t="shared" si="170"/>
        <v>3</v>
      </c>
      <c r="BO332">
        <f t="shared" si="174"/>
        <v>-437</v>
      </c>
    </row>
    <row r="333" spans="1:67" ht="13.5" thickBot="1">
      <c r="A333" s="390">
        <f t="shared" si="146"/>
        <v>13</v>
      </c>
      <c r="B333" s="391" t="str">
        <f>VLOOKUP(A333,Sheet3!$A$2:$E$61,4,FALSE)</f>
        <v>bǐngzǐ (丙子)</v>
      </c>
      <c r="C333" s="391" t="str">
        <f>VLOOKUP(A333,Sheet3!$A$2:$E$61,5,FALSE)</f>
        <v>Fire Rat</v>
      </c>
      <c r="D333" s="399">
        <f t="shared" si="147"/>
        <v>1416</v>
      </c>
      <c r="E333" s="399">
        <f t="shared" si="148"/>
        <v>1355</v>
      </c>
      <c r="F333" s="14">
        <f t="shared" ref="F333:F339" si="178">(5+H333)/7</f>
        <v>170</v>
      </c>
      <c r="G333" s="409"/>
      <c r="H333" s="270">
        <f t="shared" ref="H333:I339" si="179">H334+1</f>
        <v>1185</v>
      </c>
      <c r="I333" s="16">
        <f t="shared" si="179"/>
        <v>1184</v>
      </c>
      <c r="J333" s="270">
        <f t="shared" ref="J333:K339" si="180">J334-1</f>
        <v>-1184</v>
      </c>
      <c r="K333" s="16">
        <f t="shared" si="180"/>
        <v>-1183</v>
      </c>
      <c r="L333" s="20">
        <f t="shared" si="149"/>
        <v>-101</v>
      </c>
      <c r="M333" s="3">
        <f t="shared" si="170"/>
        <v>3</v>
      </c>
      <c r="N333" s="245">
        <f t="shared" si="170"/>
        <v>4</v>
      </c>
      <c r="BO333">
        <f t="shared" si="174"/>
        <v>-436</v>
      </c>
    </row>
    <row r="334" spans="1:67" ht="13.5" thickBot="1">
      <c r="A334" s="390">
        <f t="shared" si="146"/>
        <v>14</v>
      </c>
      <c r="B334" s="391" t="str">
        <f>VLOOKUP(A334,Sheet3!$A$2:$E$61,4,FALSE)</f>
        <v>dīngchǒu (丁丑)</v>
      </c>
      <c r="C334" s="391" t="str">
        <f>VLOOKUP(A334,Sheet3!$A$2:$E$61,5,FALSE)</f>
        <v>Fire Ox</v>
      </c>
      <c r="D334" s="399">
        <f t="shared" si="147"/>
        <v>1417</v>
      </c>
      <c r="E334" s="399">
        <f t="shared" si="148"/>
        <v>1356</v>
      </c>
      <c r="F334" s="12">
        <f t="shared" si="178"/>
        <v>169.85714285714286</v>
      </c>
      <c r="G334" s="410"/>
      <c r="H334" s="187">
        <f t="shared" si="179"/>
        <v>1184</v>
      </c>
      <c r="I334" s="1">
        <f t="shared" si="179"/>
        <v>1183</v>
      </c>
      <c r="J334" s="187">
        <f t="shared" si="180"/>
        <v>-1183</v>
      </c>
      <c r="K334" s="1">
        <f t="shared" si="180"/>
        <v>-1182</v>
      </c>
      <c r="L334">
        <f t="shared" si="149"/>
        <v>-101</v>
      </c>
      <c r="M334" s="3">
        <f t="shared" si="170"/>
        <v>4</v>
      </c>
      <c r="N334" s="245">
        <f t="shared" si="170"/>
        <v>1</v>
      </c>
      <c r="BO334">
        <f t="shared" si="174"/>
        <v>-435</v>
      </c>
    </row>
    <row r="335" spans="1:67" ht="13.5" thickBot="1">
      <c r="A335" s="390">
        <f t="shared" si="146"/>
        <v>15</v>
      </c>
      <c r="B335" s="391" t="str">
        <f>VLOOKUP(A335,Sheet3!$A$2:$E$61,4,FALSE)</f>
        <v>wùyín (戊寅)</v>
      </c>
      <c r="C335" s="391" t="str">
        <f>VLOOKUP(A335,Sheet3!$A$2:$E$61,5,FALSE)</f>
        <v>Earth Tiger</v>
      </c>
      <c r="D335" s="399">
        <f t="shared" si="147"/>
        <v>1418</v>
      </c>
      <c r="E335" s="399">
        <f t="shared" si="148"/>
        <v>1357</v>
      </c>
      <c r="F335" s="12">
        <f t="shared" si="178"/>
        <v>169.71428571428572</v>
      </c>
      <c r="G335" s="410"/>
      <c r="H335" s="187">
        <f t="shared" si="179"/>
        <v>1183</v>
      </c>
      <c r="I335" s="1">
        <f t="shared" si="179"/>
        <v>1182</v>
      </c>
      <c r="J335" s="187">
        <f t="shared" si="180"/>
        <v>-1182</v>
      </c>
      <c r="K335" s="1">
        <f t="shared" si="180"/>
        <v>-1181</v>
      </c>
      <c r="L335">
        <f t="shared" si="149"/>
        <v>-100</v>
      </c>
      <c r="M335" s="3">
        <f t="shared" si="170"/>
        <v>1</v>
      </c>
      <c r="N335" s="245">
        <f t="shared" si="170"/>
        <v>2</v>
      </c>
      <c r="BO335">
        <f t="shared" si="174"/>
        <v>-434</v>
      </c>
    </row>
    <row r="336" spans="1:67" ht="13.5" thickBot="1">
      <c r="A336" s="390">
        <f t="shared" si="146"/>
        <v>16</v>
      </c>
      <c r="B336" s="391" t="str">
        <f>VLOOKUP(A336,Sheet3!$A$2:$E$61,4,FALSE)</f>
        <v>jǐmǎo (己卯)</v>
      </c>
      <c r="C336" s="391" t="str">
        <f>VLOOKUP(A336,Sheet3!$A$2:$E$61,5,FALSE)</f>
        <v>Earth Hare</v>
      </c>
      <c r="D336" s="399">
        <f t="shared" si="147"/>
        <v>1419</v>
      </c>
      <c r="E336" s="399">
        <f t="shared" si="148"/>
        <v>1358</v>
      </c>
      <c r="F336" s="12">
        <f t="shared" si="178"/>
        <v>169.57142857142858</v>
      </c>
      <c r="G336" s="410"/>
      <c r="H336" s="187">
        <f t="shared" si="179"/>
        <v>1182</v>
      </c>
      <c r="I336" s="1">
        <f t="shared" si="179"/>
        <v>1181</v>
      </c>
      <c r="J336" s="187">
        <f t="shared" si="180"/>
        <v>-1181</v>
      </c>
      <c r="K336" s="1">
        <f t="shared" si="180"/>
        <v>-1180</v>
      </c>
      <c r="L336">
        <f t="shared" si="149"/>
        <v>-100</v>
      </c>
      <c r="M336" s="3">
        <f t="shared" si="170"/>
        <v>2</v>
      </c>
      <c r="N336" s="245">
        <f t="shared" si="170"/>
        <v>3</v>
      </c>
      <c r="BO336">
        <f t="shared" si="174"/>
        <v>-433</v>
      </c>
    </row>
    <row r="337" spans="1:67" ht="23.25" thickBot="1">
      <c r="A337" s="390">
        <f t="shared" si="146"/>
        <v>17</v>
      </c>
      <c r="B337" s="391" t="str">
        <f>VLOOKUP(A337,Sheet3!$A$2:$E$61,4,FALSE)</f>
        <v>gēngchén (庚辰)</v>
      </c>
      <c r="C337" s="391" t="str">
        <f>VLOOKUP(A337,Sheet3!$A$2:$E$61,5,FALSE)</f>
        <v>Metal Dragon</v>
      </c>
      <c r="D337" s="399">
        <f t="shared" si="147"/>
        <v>1420</v>
      </c>
      <c r="E337" s="399">
        <f t="shared" si="148"/>
        <v>1359</v>
      </c>
      <c r="F337" s="12">
        <f t="shared" si="178"/>
        <v>169.42857142857142</v>
      </c>
      <c r="G337" s="410"/>
      <c r="H337" s="187">
        <f t="shared" si="179"/>
        <v>1181</v>
      </c>
      <c r="I337" s="1">
        <f t="shared" si="179"/>
        <v>1180</v>
      </c>
      <c r="J337" s="187">
        <f t="shared" si="180"/>
        <v>-1180</v>
      </c>
      <c r="K337" s="1">
        <f t="shared" si="180"/>
        <v>-1179</v>
      </c>
      <c r="L337">
        <f t="shared" si="149"/>
        <v>-100</v>
      </c>
      <c r="M337" s="3">
        <f t="shared" si="170"/>
        <v>3</v>
      </c>
      <c r="N337" s="245">
        <f t="shared" si="170"/>
        <v>4</v>
      </c>
      <c r="BO337">
        <f t="shared" si="174"/>
        <v>-432</v>
      </c>
    </row>
    <row r="338" spans="1:67" ht="13.5" thickBot="1">
      <c r="A338" s="390">
        <f t="shared" ref="A338:A401" si="181">IF(A339&gt;1,A339-1,60)</f>
        <v>18</v>
      </c>
      <c r="B338" s="391" t="str">
        <f>VLOOKUP(A338,Sheet3!$A$2:$E$61,4,FALSE)</f>
        <v>xīnsì (辛巳)</v>
      </c>
      <c r="C338" s="391" t="str">
        <f>VLOOKUP(A338,Sheet3!$A$2:$E$61,5,FALSE)</f>
        <v>Metal Snake</v>
      </c>
      <c r="D338" s="399">
        <f t="shared" ref="D338:D401" si="182">D339-1</f>
        <v>1421</v>
      </c>
      <c r="E338" s="399">
        <f t="shared" ref="E338:E401" si="183">E339-1</f>
        <v>1360</v>
      </c>
      <c r="F338" s="12">
        <f t="shared" si="178"/>
        <v>169.28571428571428</v>
      </c>
      <c r="G338" s="410"/>
      <c r="H338" s="187">
        <f t="shared" si="179"/>
        <v>1180</v>
      </c>
      <c r="I338" s="1">
        <f t="shared" si="179"/>
        <v>1179</v>
      </c>
      <c r="J338" s="187">
        <f t="shared" si="180"/>
        <v>-1179</v>
      </c>
      <c r="K338" s="1">
        <f t="shared" si="180"/>
        <v>-1178</v>
      </c>
      <c r="L338">
        <f t="shared" ref="L338:L401" si="184">INT(L$1543-($J$1543-$J338)/4)</f>
        <v>-100</v>
      </c>
      <c r="M338" s="3">
        <f t="shared" ref="M338:N357" si="185">M342</f>
        <v>4</v>
      </c>
      <c r="N338" s="245">
        <f t="shared" si="185"/>
        <v>1</v>
      </c>
      <c r="BO338">
        <f t="shared" si="174"/>
        <v>-431</v>
      </c>
    </row>
    <row r="339" spans="1:67" ht="13.5" thickBot="1">
      <c r="A339" s="390">
        <f t="shared" si="181"/>
        <v>19</v>
      </c>
      <c r="B339" s="391" t="str">
        <f>VLOOKUP(A339,Sheet3!$A$2:$E$61,4,FALSE)</f>
        <v>rénwǔ (壬午)</v>
      </c>
      <c r="C339" s="391" t="str">
        <f>VLOOKUP(A339,Sheet3!$A$2:$E$61,5,FALSE)</f>
        <v>Water Horse</v>
      </c>
      <c r="D339" s="399">
        <f t="shared" si="182"/>
        <v>1422</v>
      </c>
      <c r="E339" s="399">
        <f t="shared" si="183"/>
        <v>1361</v>
      </c>
      <c r="F339" s="12">
        <f t="shared" si="178"/>
        <v>169.14285714285714</v>
      </c>
      <c r="G339" s="410"/>
      <c r="H339" s="187">
        <f t="shared" si="179"/>
        <v>1179</v>
      </c>
      <c r="I339" s="1">
        <f t="shared" si="179"/>
        <v>1178</v>
      </c>
      <c r="J339" s="187">
        <f t="shared" si="180"/>
        <v>-1178</v>
      </c>
      <c r="K339" s="1">
        <f t="shared" si="180"/>
        <v>-1177</v>
      </c>
      <c r="L339">
        <f t="shared" si="184"/>
        <v>-99</v>
      </c>
      <c r="M339" s="3">
        <f t="shared" si="185"/>
        <v>1</v>
      </c>
      <c r="N339" s="245">
        <f t="shared" si="185"/>
        <v>2</v>
      </c>
      <c r="BO339">
        <f t="shared" si="174"/>
        <v>-430</v>
      </c>
    </row>
    <row r="340" spans="1:67" ht="13.5" thickBot="1">
      <c r="A340" s="390">
        <f t="shared" si="181"/>
        <v>20</v>
      </c>
      <c r="B340" s="391" t="str">
        <f>VLOOKUP(A340,Sheet3!$A$2:$E$61,4,FALSE)</f>
        <v>guǐwèi (癸未)</v>
      </c>
      <c r="C340" s="391" t="str">
        <f>VLOOKUP(A340,Sheet3!$A$2:$E$61,5,FALSE)</f>
        <v>Water Sheep</v>
      </c>
      <c r="D340" s="399">
        <f t="shared" si="182"/>
        <v>1423</v>
      </c>
      <c r="E340" s="399">
        <f t="shared" si="183"/>
        <v>1362</v>
      </c>
      <c r="F340" s="14">
        <f t="shared" ref="F340:F346" si="186">(5+H340)/7</f>
        <v>169</v>
      </c>
      <c r="G340" s="409"/>
      <c r="H340" s="270">
        <f t="shared" ref="H340:I346" si="187">H341+1</f>
        <v>1178</v>
      </c>
      <c r="I340" s="16">
        <f t="shared" si="187"/>
        <v>1177</v>
      </c>
      <c r="J340" s="270">
        <f t="shared" ref="J340:K346" si="188">J341-1</f>
        <v>-1177</v>
      </c>
      <c r="K340" s="16">
        <f t="shared" si="188"/>
        <v>-1176</v>
      </c>
      <c r="L340" s="20">
        <f t="shared" si="184"/>
        <v>-99</v>
      </c>
      <c r="M340" s="3">
        <f t="shared" si="185"/>
        <v>2</v>
      </c>
      <c r="N340" s="245">
        <f t="shared" si="185"/>
        <v>3</v>
      </c>
      <c r="BO340">
        <f t="shared" si="174"/>
        <v>-429</v>
      </c>
    </row>
    <row r="341" spans="1:67" ht="23.25" thickBot="1">
      <c r="A341" s="390">
        <f t="shared" si="181"/>
        <v>21</v>
      </c>
      <c r="B341" s="391" t="str">
        <f>VLOOKUP(A341,Sheet3!$A$2:$E$61,4,FALSE)</f>
        <v>jiǎshēn (甲申)</v>
      </c>
      <c r="C341" s="391" t="str">
        <f>VLOOKUP(A341,Sheet3!$A$2:$E$61,5,FALSE)</f>
        <v>Wood Monkey</v>
      </c>
      <c r="D341" s="399">
        <f t="shared" si="182"/>
        <v>1424</v>
      </c>
      <c r="E341" s="399">
        <f t="shared" si="183"/>
        <v>1363</v>
      </c>
      <c r="F341" s="12">
        <f t="shared" si="186"/>
        <v>168.85714285714286</v>
      </c>
      <c r="G341" s="410"/>
      <c r="H341" s="187">
        <f t="shared" si="187"/>
        <v>1177</v>
      </c>
      <c r="I341" s="1">
        <f t="shared" si="187"/>
        <v>1176</v>
      </c>
      <c r="J341" s="187">
        <f t="shared" si="188"/>
        <v>-1176</v>
      </c>
      <c r="K341" s="1">
        <f t="shared" si="188"/>
        <v>-1175</v>
      </c>
      <c r="L341">
        <f t="shared" si="184"/>
        <v>-99</v>
      </c>
      <c r="M341" s="3">
        <f t="shared" si="185"/>
        <v>3</v>
      </c>
      <c r="N341" s="245">
        <f t="shared" si="185"/>
        <v>4</v>
      </c>
      <c r="BO341">
        <f t="shared" si="174"/>
        <v>-428</v>
      </c>
    </row>
    <row r="342" spans="1:67" ht="23.25" thickBot="1">
      <c r="A342" s="390">
        <f t="shared" si="181"/>
        <v>22</v>
      </c>
      <c r="B342" s="391" t="str">
        <f>VLOOKUP(A342,Sheet3!$A$2:$E$61,4,FALSE)</f>
        <v>yǐyǒu (乙酉)</v>
      </c>
      <c r="C342" s="391" t="str">
        <f>VLOOKUP(A342,Sheet3!$A$2:$E$61,5,FALSE)</f>
        <v>Wood Rooster</v>
      </c>
      <c r="D342" s="399">
        <f t="shared" si="182"/>
        <v>1425</v>
      </c>
      <c r="E342" s="399">
        <f t="shared" si="183"/>
        <v>1364</v>
      </c>
      <c r="F342" s="12">
        <f t="shared" si="186"/>
        <v>168.71428571428572</v>
      </c>
      <c r="G342" s="410"/>
      <c r="H342" s="187">
        <f t="shared" si="187"/>
        <v>1176</v>
      </c>
      <c r="I342" s="1">
        <f t="shared" si="187"/>
        <v>1175</v>
      </c>
      <c r="J342" s="187">
        <f t="shared" si="188"/>
        <v>-1175</v>
      </c>
      <c r="K342" s="1">
        <f t="shared" si="188"/>
        <v>-1174</v>
      </c>
      <c r="L342">
        <f t="shared" si="184"/>
        <v>-99</v>
      </c>
      <c r="M342" s="3">
        <f t="shared" si="185"/>
        <v>4</v>
      </c>
      <c r="N342" s="245">
        <f t="shared" si="185"/>
        <v>1</v>
      </c>
      <c r="BO342">
        <f t="shared" si="174"/>
        <v>-427</v>
      </c>
    </row>
    <row r="343" spans="1:67" ht="13.5" thickBot="1">
      <c r="A343" s="390">
        <f t="shared" si="181"/>
        <v>23</v>
      </c>
      <c r="B343" s="391" t="str">
        <f>VLOOKUP(A343,Sheet3!$A$2:$E$61,4,FALSE)</f>
        <v>bǐngxū (丙戌)</v>
      </c>
      <c r="C343" s="391" t="str">
        <f>VLOOKUP(A343,Sheet3!$A$2:$E$61,5,FALSE)</f>
        <v>Fire Dog</v>
      </c>
      <c r="D343" s="399">
        <f t="shared" si="182"/>
        <v>1426</v>
      </c>
      <c r="E343" s="399">
        <f t="shared" si="183"/>
        <v>1365</v>
      </c>
      <c r="F343" s="12">
        <f t="shared" si="186"/>
        <v>168.57142857142858</v>
      </c>
      <c r="G343" s="410"/>
      <c r="H343" s="187">
        <f t="shared" si="187"/>
        <v>1175</v>
      </c>
      <c r="I343" s="1">
        <f t="shared" si="187"/>
        <v>1174</v>
      </c>
      <c r="J343" s="187">
        <f t="shared" si="188"/>
        <v>-1174</v>
      </c>
      <c r="K343" s="1">
        <f t="shared" si="188"/>
        <v>-1173</v>
      </c>
      <c r="L343">
        <f t="shared" si="184"/>
        <v>-98</v>
      </c>
      <c r="M343" s="3">
        <f t="shared" si="185"/>
        <v>1</v>
      </c>
      <c r="N343" s="245">
        <f t="shared" si="185"/>
        <v>2</v>
      </c>
      <c r="BO343">
        <f t="shared" si="174"/>
        <v>-426</v>
      </c>
    </row>
    <row r="344" spans="1:67" ht="13.5" thickBot="1">
      <c r="A344" s="390">
        <f t="shared" si="181"/>
        <v>24</v>
      </c>
      <c r="B344" s="391" t="str">
        <f>VLOOKUP(A344,Sheet3!$A$2:$E$61,4,FALSE)</f>
        <v>dīnghài (丁亥)</v>
      </c>
      <c r="C344" s="391" t="str">
        <f>VLOOKUP(A344,Sheet3!$A$2:$E$61,5,FALSE)</f>
        <v>Fire Pig</v>
      </c>
      <c r="D344" s="399">
        <f t="shared" si="182"/>
        <v>1427</v>
      </c>
      <c r="E344" s="399">
        <f t="shared" si="183"/>
        <v>1366</v>
      </c>
      <c r="F344" s="12">
        <f t="shared" si="186"/>
        <v>168.42857142857142</v>
      </c>
      <c r="G344" s="410"/>
      <c r="H344" s="187">
        <f t="shared" si="187"/>
        <v>1174</v>
      </c>
      <c r="I344" s="1">
        <f t="shared" si="187"/>
        <v>1173</v>
      </c>
      <c r="J344" s="187">
        <f t="shared" si="188"/>
        <v>-1173</v>
      </c>
      <c r="K344" s="1">
        <f t="shared" si="188"/>
        <v>-1172</v>
      </c>
      <c r="L344">
        <f t="shared" si="184"/>
        <v>-98</v>
      </c>
      <c r="M344" s="3">
        <f t="shared" si="185"/>
        <v>2</v>
      </c>
      <c r="N344" s="245">
        <f t="shared" si="185"/>
        <v>3</v>
      </c>
      <c r="BO344">
        <f t="shared" si="174"/>
        <v>-425</v>
      </c>
    </row>
    <row r="345" spans="1:67" ht="13.5" thickBot="1">
      <c r="A345" s="390">
        <f t="shared" si="181"/>
        <v>25</v>
      </c>
      <c r="B345" s="391" t="str">
        <f>VLOOKUP(A345,Sheet3!$A$2:$E$61,4,FALSE)</f>
        <v>wùzǐ (戊子)</v>
      </c>
      <c r="C345" s="391" t="str">
        <f>VLOOKUP(A345,Sheet3!$A$2:$E$61,5,FALSE)</f>
        <v>Earth Rat</v>
      </c>
      <c r="D345" s="399">
        <f t="shared" si="182"/>
        <v>1428</v>
      </c>
      <c r="E345" s="399">
        <f t="shared" si="183"/>
        <v>1367</v>
      </c>
      <c r="F345" s="12">
        <f t="shared" si="186"/>
        <v>168.28571428571428</v>
      </c>
      <c r="G345" s="410"/>
      <c r="H345" s="187">
        <f t="shared" si="187"/>
        <v>1173</v>
      </c>
      <c r="I345" s="1">
        <f t="shared" si="187"/>
        <v>1172</v>
      </c>
      <c r="J345" s="187">
        <f t="shared" si="188"/>
        <v>-1172</v>
      </c>
      <c r="K345" s="1">
        <f t="shared" si="188"/>
        <v>-1171</v>
      </c>
      <c r="L345">
        <f t="shared" si="184"/>
        <v>-98</v>
      </c>
      <c r="M345" s="3">
        <f t="shared" si="185"/>
        <v>3</v>
      </c>
      <c r="N345" s="245">
        <f t="shared" si="185"/>
        <v>4</v>
      </c>
      <c r="BO345">
        <f t="shared" si="174"/>
        <v>-424</v>
      </c>
    </row>
    <row r="346" spans="1:67" ht="13.5" thickBot="1">
      <c r="A346" s="390">
        <f t="shared" si="181"/>
        <v>26</v>
      </c>
      <c r="B346" s="391" t="str">
        <f>VLOOKUP(A346,Sheet3!$A$2:$E$61,4,FALSE)</f>
        <v>jǐchǒu (己丑)</v>
      </c>
      <c r="C346" s="391" t="str">
        <f>VLOOKUP(A346,Sheet3!$A$2:$E$61,5,FALSE)</f>
        <v>Earth Ox</v>
      </c>
      <c r="D346" s="399">
        <f t="shared" si="182"/>
        <v>1429</v>
      </c>
      <c r="E346" s="399">
        <f t="shared" si="183"/>
        <v>1368</v>
      </c>
      <c r="F346" s="12">
        <f t="shared" si="186"/>
        <v>168.14285714285714</v>
      </c>
      <c r="G346" s="410"/>
      <c r="H346" s="187">
        <f t="shared" si="187"/>
        <v>1172</v>
      </c>
      <c r="I346" s="1">
        <f t="shared" si="187"/>
        <v>1171</v>
      </c>
      <c r="J346" s="187">
        <f t="shared" si="188"/>
        <v>-1171</v>
      </c>
      <c r="K346" s="1">
        <f t="shared" si="188"/>
        <v>-1170</v>
      </c>
      <c r="L346">
        <f t="shared" si="184"/>
        <v>-98</v>
      </c>
      <c r="M346" s="3">
        <f t="shared" si="185"/>
        <v>4</v>
      </c>
      <c r="N346" s="245">
        <f t="shared" si="185"/>
        <v>1</v>
      </c>
      <c r="BO346">
        <f t="shared" si="174"/>
        <v>-423</v>
      </c>
    </row>
    <row r="347" spans="1:67" ht="13.5" thickBot="1">
      <c r="A347" s="390">
        <f t="shared" si="181"/>
        <v>27</v>
      </c>
      <c r="B347" s="391" t="str">
        <f>VLOOKUP(A347,Sheet3!$A$2:$E$61,4,FALSE)</f>
        <v>gēngyín (庚寅)</v>
      </c>
      <c r="C347" s="391" t="str">
        <f>VLOOKUP(A347,Sheet3!$A$2:$E$61,5,FALSE)</f>
        <v>Metal Tiger</v>
      </c>
      <c r="D347" s="399">
        <f t="shared" si="182"/>
        <v>1430</v>
      </c>
      <c r="E347" s="399">
        <f t="shared" si="183"/>
        <v>1369</v>
      </c>
      <c r="F347" s="14">
        <f t="shared" ref="F347:F353" si="189">(5+H347)/7</f>
        <v>168</v>
      </c>
      <c r="G347" s="409"/>
      <c r="H347" s="270">
        <f t="shared" ref="H347:I353" si="190">H348+1</f>
        <v>1171</v>
      </c>
      <c r="I347" s="16">
        <f t="shared" si="190"/>
        <v>1170</v>
      </c>
      <c r="J347" s="270">
        <f t="shared" ref="J347:K353" si="191">J348-1</f>
        <v>-1170</v>
      </c>
      <c r="K347" s="16">
        <f t="shared" si="191"/>
        <v>-1169</v>
      </c>
      <c r="L347" s="20">
        <f t="shared" si="184"/>
        <v>-97</v>
      </c>
      <c r="M347" s="3">
        <f t="shared" si="185"/>
        <v>1</v>
      </c>
      <c r="N347" s="245">
        <f t="shared" si="185"/>
        <v>2</v>
      </c>
      <c r="BO347">
        <f t="shared" si="174"/>
        <v>-422</v>
      </c>
    </row>
    <row r="348" spans="1:67" ht="13.5" thickBot="1">
      <c r="A348" s="390">
        <f t="shared" si="181"/>
        <v>28</v>
      </c>
      <c r="B348" s="391" t="str">
        <f>VLOOKUP(A348,Sheet3!$A$2:$E$61,4,FALSE)</f>
        <v>xīnmǎo (辛卯)</v>
      </c>
      <c r="C348" s="391" t="str">
        <f>VLOOKUP(A348,Sheet3!$A$2:$E$61,5,FALSE)</f>
        <v>Metal Hare</v>
      </c>
      <c r="D348" s="399">
        <f t="shared" si="182"/>
        <v>1431</v>
      </c>
      <c r="E348" s="399">
        <f t="shared" si="183"/>
        <v>1370</v>
      </c>
      <c r="F348" s="12">
        <f t="shared" si="189"/>
        <v>167.85714285714286</v>
      </c>
      <c r="G348" s="410"/>
      <c r="H348" s="187">
        <f t="shared" si="190"/>
        <v>1170</v>
      </c>
      <c r="I348" s="1">
        <f t="shared" si="190"/>
        <v>1169</v>
      </c>
      <c r="J348" s="187">
        <f t="shared" si="191"/>
        <v>-1169</v>
      </c>
      <c r="K348" s="1">
        <f t="shared" si="191"/>
        <v>-1168</v>
      </c>
      <c r="L348">
        <f t="shared" si="184"/>
        <v>-97</v>
      </c>
      <c r="M348" s="3">
        <f t="shared" si="185"/>
        <v>2</v>
      </c>
      <c r="N348" s="245">
        <f t="shared" si="185"/>
        <v>3</v>
      </c>
      <c r="BO348">
        <f t="shared" si="174"/>
        <v>-421</v>
      </c>
    </row>
    <row r="349" spans="1:67" ht="13.5" thickBot="1">
      <c r="A349" s="390">
        <f t="shared" si="181"/>
        <v>29</v>
      </c>
      <c r="B349" s="391" t="str">
        <f>VLOOKUP(A349,Sheet3!$A$2:$E$61,4,FALSE)</f>
        <v>rénchén (壬辰)</v>
      </c>
      <c r="C349" s="391" t="str">
        <f>VLOOKUP(A349,Sheet3!$A$2:$E$61,5,FALSE)</f>
        <v>Water Dragon</v>
      </c>
      <c r="D349" s="399">
        <f t="shared" si="182"/>
        <v>1432</v>
      </c>
      <c r="E349" s="399">
        <f t="shared" si="183"/>
        <v>1371</v>
      </c>
      <c r="F349" s="12">
        <f t="shared" si="189"/>
        <v>167.71428571428572</v>
      </c>
      <c r="G349" s="410"/>
      <c r="H349" s="187">
        <f t="shared" si="190"/>
        <v>1169</v>
      </c>
      <c r="I349" s="1">
        <f t="shared" si="190"/>
        <v>1168</v>
      </c>
      <c r="J349" s="187">
        <f t="shared" si="191"/>
        <v>-1168</v>
      </c>
      <c r="K349" s="1">
        <f t="shared" si="191"/>
        <v>-1167</v>
      </c>
      <c r="L349">
        <f t="shared" si="184"/>
        <v>-97</v>
      </c>
      <c r="M349" s="3">
        <f t="shared" si="185"/>
        <v>3</v>
      </c>
      <c r="N349" s="245">
        <f t="shared" si="185"/>
        <v>4</v>
      </c>
      <c r="BO349">
        <f t="shared" si="174"/>
        <v>-420</v>
      </c>
    </row>
    <row r="350" spans="1:67" ht="13.5" thickBot="1">
      <c r="A350" s="390">
        <f t="shared" si="181"/>
        <v>30</v>
      </c>
      <c r="B350" s="391" t="str">
        <f>VLOOKUP(A350,Sheet3!$A$2:$E$61,4,FALSE)</f>
        <v>guǐsì (癸巳)</v>
      </c>
      <c r="C350" s="391" t="str">
        <f>VLOOKUP(A350,Sheet3!$A$2:$E$61,5,FALSE)</f>
        <v>Water Snake</v>
      </c>
      <c r="D350" s="399">
        <f t="shared" si="182"/>
        <v>1433</v>
      </c>
      <c r="E350" s="399">
        <f t="shared" si="183"/>
        <v>1372</v>
      </c>
      <c r="F350" s="12">
        <f t="shared" si="189"/>
        <v>167.57142857142858</v>
      </c>
      <c r="G350" s="410"/>
      <c r="H350" s="187">
        <f t="shared" si="190"/>
        <v>1168</v>
      </c>
      <c r="I350" s="1">
        <f t="shared" si="190"/>
        <v>1167</v>
      </c>
      <c r="J350" s="187">
        <f t="shared" si="191"/>
        <v>-1167</v>
      </c>
      <c r="K350" s="1">
        <f t="shared" si="191"/>
        <v>-1166</v>
      </c>
      <c r="L350">
        <f t="shared" si="184"/>
        <v>-97</v>
      </c>
      <c r="M350" s="3">
        <f t="shared" si="185"/>
        <v>4</v>
      </c>
      <c r="N350" s="245">
        <f t="shared" si="185"/>
        <v>1</v>
      </c>
      <c r="BO350">
        <f t="shared" si="174"/>
        <v>-419</v>
      </c>
    </row>
    <row r="351" spans="1:67" ht="13.5" thickBot="1">
      <c r="A351" s="390">
        <f t="shared" si="181"/>
        <v>31</v>
      </c>
      <c r="B351" s="391" t="str">
        <f>VLOOKUP(A351,Sheet3!$A$2:$E$61,4,FALSE)</f>
        <v>jiǎwǔ (甲午)</v>
      </c>
      <c r="C351" s="391" t="str">
        <f>VLOOKUP(A351,Sheet3!$A$2:$E$61,5,FALSE)</f>
        <v>Wood Horse</v>
      </c>
      <c r="D351" s="399">
        <f t="shared" si="182"/>
        <v>1434</v>
      </c>
      <c r="E351" s="399">
        <f t="shared" si="183"/>
        <v>1373</v>
      </c>
      <c r="F351" s="12">
        <f t="shared" si="189"/>
        <v>167.42857142857142</v>
      </c>
      <c r="G351" s="410"/>
      <c r="H351" s="187">
        <f t="shared" si="190"/>
        <v>1167</v>
      </c>
      <c r="I351" s="1">
        <f t="shared" si="190"/>
        <v>1166</v>
      </c>
      <c r="J351" s="187">
        <f t="shared" si="191"/>
        <v>-1166</v>
      </c>
      <c r="K351" s="1">
        <f t="shared" si="191"/>
        <v>-1165</v>
      </c>
      <c r="L351">
        <f t="shared" si="184"/>
        <v>-96</v>
      </c>
      <c r="M351" s="3">
        <f t="shared" si="185"/>
        <v>1</v>
      </c>
      <c r="N351" s="245">
        <f t="shared" si="185"/>
        <v>2</v>
      </c>
      <c r="BO351">
        <f t="shared" si="174"/>
        <v>-418</v>
      </c>
    </row>
    <row r="352" spans="1:67" ht="13.5" thickBot="1">
      <c r="A352" s="390">
        <f t="shared" si="181"/>
        <v>32</v>
      </c>
      <c r="B352" s="391" t="str">
        <f>VLOOKUP(A352,Sheet3!$A$2:$E$61,4,FALSE)</f>
        <v>yǐwèi (乙未)</v>
      </c>
      <c r="C352" s="391" t="str">
        <f>VLOOKUP(A352,Sheet3!$A$2:$E$61,5,FALSE)</f>
        <v>Wood Sheep</v>
      </c>
      <c r="D352" s="399">
        <f t="shared" si="182"/>
        <v>1435</v>
      </c>
      <c r="E352" s="399">
        <f t="shared" si="183"/>
        <v>1374</v>
      </c>
      <c r="F352" s="12">
        <f t="shared" si="189"/>
        <v>167.28571428571428</v>
      </c>
      <c r="G352" s="410"/>
      <c r="H352" s="187">
        <f t="shared" si="190"/>
        <v>1166</v>
      </c>
      <c r="I352" s="1">
        <f t="shared" si="190"/>
        <v>1165</v>
      </c>
      <c r="J352" s="187">
        <f t="shared" si="191"/>
        <v>-1165</v>
      </c>
      <c r="K352" s="1">
        <f t="shared" si="191"/>
        <v>-1164</v>
      </c>
      <c r="L352">
        <f t="shared" si="184"/>
        <v>-96</v>
      </c>
      <c r="M352" s="3">
        <f t="shared" si="185"/>
        <v>2</v>
      </c>
      <c r="N352" s="245">
        <f t="shared" si="185"/>
        <v>3</v>
      </c>
      <c r="BO352">
        <f t="shared" si="174"/>
        <v>-417</v>
      </c>
    </row>
    <row r="353" spans="1:67" ht="13.5" thickBot="1">
      <c r="A353" s="390">
        <f t="shared" si="181"/>
        <v>33</v>
      </c>
      <c r="B353" s="391" t="str">
        <f>VLOOKUP(A353,Sheet3!$A$2:$E$61,4,FALSE)</f>
        <v>bǐngshēn (丙申)</v>
      </c>
      <c r="C353" s="391" t="str">
        <f>VLOOKUP(A353,Sheet3!$A$2:$E$61,5,FALSE)</f>
        <v>Fire Monkey</v>
      </c>
      <c r="D353" s="399">
        <f t="shared" si="182"/>
        <v>1436</v>
      </c>
      <c r="E353" s="399">
        <f t="shared" si="183"/>
        <v>1375</v>
      </c>
      <c r="F353" s="12">
        <f t="shared" si="189"/>
        <v>167.14285714285714</v>
      </c>
      <c r="G353" s="410"/>
      <c r="H353" s="187">
        <f t="shared" si="190"/>
        <v>1165</v>
      </c>
      <c r="I353" s="1">
        <f t="shared" si="190"/>
        <v>1164</v>
      </c>
      <c r="J353" s="187">
        <f t="shared" si="191"/>
        <v>-1164</v>
      </c>
      <c r="K353" s="1">
        <f t="shared" si="191"/>
        <v>-1163</v>
      </c>
      <c r="L353">
        <f t="shared" si="184"/>
        <v>-96</v>
      </c>
      <c r="M353" s="3">
        <f t="shared" si="185"/>
        <v>3</v>
      </c>
      <c r="N353" s="245">
        <f t="shared" si="185"/>
        <v>4</v>
      </c>
      <c r="BO353">
        <f t="shared" si="174"/>
        <v>-416</v>
      </c>
    </row>
    <row r="354" spans="1:67" ht="13.5" thickBot="1">
      <c r="A354" s="390">
        <f t="shared" si="181"/>
        <v>34</v>
      </c>
      <c r="B354" s="391" t="str">
        <f>VLOOKUP(A354,Sheet3!$A$2:$E$61,4,FALSE)</f>
        <v>dīngyǒu (丁酉)</v>
      </c>
      <c r="C354" s="391" t="str">
        <f>VLOOKUP(A354,Sheet3!$A$2:$E$61,5,FALSE)</f>
        <v>Fire Rooster</v>
      </c>
      <c r="D354" s="399">
        <f t="shared" si="182"/>
        <v>1437</v>
      </c>
      <c r="E354" s="399">
        <f t="shared" si="183"/>
        <v>1376</v>
      </c>
      <c r="F354" s="14">
        <f t="shared" ref="F354:F360" si="192">(5+H354)/7</f>
        <v>167</v>
      </c>
      <c r="G354" s="409"/>
      <c r="H354" s="270">
        <f t="shared" ref="H354:I360" si="193">H355+1</f>
        <v>1164</v>
      </c>
      <c r="I354" s="16">
        <f t="shared" si="193"/>
        <v>1163</v>
      </c>
      <c r="J354" s="270">
        <f t="shared" ref="J354:K360" si="194">J355-1</f>
        <v>-1163</v>
      </c>
      <c r="K354" s="16">
        <f t="shared" si="194"/>
        <v>-1162</v>
      </c>
      <c r="L354" s="20">
        <f t="shared" si="184"/>
        <v>-96</v>
      </c>
      <c r="M354" s="3">
        <f t="shared" si="185"/>
        <v>4</v>
      </c>
      <c r="N354" s="245">
        <f t="shared" si="185"/>
        <v>1</v>
      </c>
      <c r="BO354">
        <f t="shared" si="174"/>
        <v>-415</v>
      </c>
    </row>
    <row r="355" spans="1:67" ht="13.5" thickBot="1">
      <c r="A355" s="390">
        <f t="shared" si="181"/>
        <v>35</v>
      </c>
      <c r="B355" s="391" t="str">
        <f>VLOOKUP(A355,Sheet3!$A$2:$E$61,4,FALSE)</f>
        <v>wùxū (戊戌)</v>
      </c>
      <c r="C355" s="391" t="str">
        <f>VLOOKUP(A355,Sheet3!$A$2:$E$61,5,FALSE)</f>
        <v>Earth Dog</v>
      </c>
      <c r="D355" s="399">
        <f t="shared" si="182"/>
        <v>1438</v>
      </c>
      <c r="E355" s="399">
        <f t="shared" si="183"/>
        <v>1377</v>
      </c>
      <c r="F355" s="12">
        <f t="shared" si="192"/>
        <v>166.85714285714286</v>
      </c>
      <c r="G355" s="410"/>
      <c r="H355" s="187">
        <f t="shared" si="193"/>
        <v>1163</v>
      </c>
      <c r="I355" s="1">
        <f t="shared" si="193"/>
        <v>1162</v>
      </c>
      <c r="J355" s="187">
        <f t="shared" si="194"/>
        <v>-1162</v>
      </c>
      <c r="K355" s="1">
        <f t="shared" si="194"/>
        <v>-1161</v>
      </c>
      <c r="L355">
        <f t="shared" si="184"/>
        <v>-95</v>
      </c>
      <c r="M355" s="3">
        <f t="shared" si="185"/>
        <v>1</v>
      </c>
      <c r="N355" s="245">
        <f t="shared" si="185"/>
        <v>2</v>
      </c>
      <c r="BO355">
        <f t="shared" si="174"/>
        <v>-414</v>
      </c>
    </row>
    <row r="356" spans="1:67" ht="13.5" thickBot="1">
      <c r="A356" s="390">
        <f t="shared" si="181"/>
        <v>36</v>
      </c>
      <c r="B356" s="391" t="str">
        <f>VLOOKUP(A356,Sheet3!$A$2:$E$61,4,FALSE)</f>
        <v>jǐhài (己亥)</v>
      </c>
      <c r="C356" s="391" t="str">
        <f>VLOOKUP(A356,Sheet3!$A$2:$E$61,5,FALSE)</f>
        <v>Earth Pig</v>
      </c>
      <c r="D356" s="399">
        <f t="shared" si="182"/>
        <v>1439</v>
      </c>
      <c r="E356" s="399">
        <f t="shared" si="183"/>
        <v>1378</v>
      </c>
      <c r="F356" s="12">
        <f t="shared" si="192"/>
        <v>166.71428571428572</v>
      </c>
      <c r="G356" s="410"/>
      <c r="H356" s="187">
        <f t="shared" si="193"/>
        <v>1162</v>
      </c>
      <c r="I356" s="1">
        <f t="shared" si="193"/>
        <v>1161</v>
      </c>
      <c r="J356" s="187">
        <f t="shared" si="194"/>
        <v>-1161</v>
      </c>
      <c r="K356" s="1">
        <f t="shared" si="194"/>
        <v>-1160</v>
      </c>
      <c r="L356">
        <f t="shared" si="184"/>
        <v>-95</v>
      </c>
      <c r="M356" s="3">
        <f t="shared" si="185"/>
        <v>2</v>
      </c>
      <c r="N356" s="245">
        <f t="shared" si="185"/>
        <v>3</v>
      </c>
      <c r="BO356">
        <f t="shared" si="174"/>
        <v>-413</v>
      </c>
    </row>
    <row r="357" spans="1:67" ht="13.5" thickBot="1">
      <c r="A357" s="390">
        <f t="shared" si="181"/>
        <v>37</v>
      </c>
      <c r="B357" s="391" t="str">
        <f>VLOOKUP(A357,Sheet3!$A$2:$E$61,4,FALSE)</f>
        <v>gēngzǐ (庚子)</v>
      </c>
      <c r="C357" s="391" t="str">
        <f>VLOOKUP(A357,Sheet3!$A$2:$E$61,5,FALSE)</f>
        <v>Metal Rat</v>
      </c>
      <c r="D357" s="399">
        <f t="shared" si="182"/>
        <v>1440</v>
      </c>
      <c r="E357" s="399">
        <f t="shared" si="183"/>
        <v>1379</v>
      </c>
      <c r="F357" s="12">
        <f t="shared" si="192"/>
        <v>166.57142857142858</v>
      </c>
      <c r="G357" s="410"/>
      <c r="H357" s="187">
        <f t="shared" si="193"/>
        <v>1161</v>
      </c>
      <c r="I357" s="1">
        <f t="shared" si="193"/>
        <v>1160</v>
      </c>
      <c r="J357" s="187">
        <f t="shared" si="194"/>
        <v>-1160</v>
      </c>
      <c r="K357" s="1">
        <f t="shared" si="194"/>
        <v>-1159</v>
      </c>
      <c r="L357">
        <f t="shared" si="184"/>
        <v>-95</v>
      </c>
      <c r="M357" s="3">
        <f t="shared" si="185"/>
        <v>3</v>
      </c>
      <c r="N357" s="245">
        <f t="shared" si="185"/>
        <v>4</v>
      </c>
      <c r="BO357">
        <f t="shared" si="174"/>
        <v>-412</v>
      </c>
    </row>
    <row r="358" spans="1:67" ht="13.5" thickBot="1">
      <c r="A358" s="390">
        <f t="shared" si="181"/>
        <v>38</v>
      </c>
      <c r="B358" s="391" t="str">
        <f>VLOOKUP(A358,Sheet3!$A$2:$E$61,4,FALSE)</f>
        <v>xīnchǒu (辛丑)</v>
      </c>
      <c r="C358" s="391" t="str">
        <f>VLOOKUP(A358,Sheet3!$A$2:$E$61,5,FALSE)</f>
        <v>Metal Ox</v>
      </c>
      <c r="D358" s="399">
        <f t="shared" si="182"/>
        <v>1441</v>
      </c>
      <c r="E358" s="399">
        <f t="shared" si="183"/>
        <v>1380</v>
      </c>
      <c r="F358" s="12">
        <f t="shared" si="192"/>
        <v>166.42857142857142</v>
      </c>
      <c r="G358" s="410"/>
      <c r="H358" s="187">
        <f t="shared" si="193"/>
        <v>1160</v>
      </c>
      <c r="I358" s="1">
        <f t="shared" si="193"/>
        <v>1159</v>
      </c>
      <c r="J358" s="187">
        <f t="shared" si="194"/>
        <v>-1159</v>
      </c>
      <c r="K358" s="1">
        <f t="shared" si="194"/>
        <v>-1158</v>
      </c>
      <c r="L358">
        <f t="shared" si="184"/>
        <v>-95</v>
      </c>
      <c r="M358" s="3">
        <f t="shared" ref="M358:N377" si="195">M362</f>
        <v>4</v>
      </c>
      <c r="N358" s="245">
        <f t="shared" si="195"/>
        <v>1</v>
      </c>
      <c r="BO358">
        <f t="shared" si="174"/>
        <v>-411</v>
      </c>
    </row>
    <row r="359" spans="1:67" ht="13.5" thickBot="1">
      <c r="A359" s="390">
        <f t="shared" si="181"/>
        <v>39</v>
      </c>
      <c r="B359" s="391" t="str">
        <f>VLOOKUP(A359,Sheet3!$A$2:$E$61,4,FALSE)</f>
        <v>rényín (壬寅)</v>
      </c>
      <c r="C359" s="391" t="str">
        <f>VLOOKUP(A359,Sheet3!$A$2:$E$61,5,FALSE)</f>
        <v>Water Tiger</v>
      </c>
      <c r="D359" s="399">
        <f t="shared" si="182"/>
        <v>1442</v>
      </c>
      <c r="E359" s="399">
        <f t="shared" si="183"/>
        <v>1381</v>
      </c>
      <c r="F359" s="12">
        <f t="shared" si="192"/>
        <v>166.28571428571428</v>
      </c>
      <c r="G359" s="410"/>
      <c r="H359" s="187">
        <f t="shared" si="193"/>
        <v>1159</v>
      </c>
      <c r="I359" s="1">
        <f t="shared" si="193"/>
        <v>1158</v>
      </c>
      <c r="J359" s="187">
        <f t="shared" si="194"/>
        <v>-1158</v>
      </c>
      <c r="K359" s="1">
        <f t="shared" si="194"/>
        <v>-1157</v>
      </c>
      <c r="L359">
        <f t="shared" si="184"/>
        <v>-94</v>
      </c>
      <c r="M359" s="3">
        <f t="shared" si="195"/>
        <v>1</v>
      </c>
      <c r="N359" s="245">
        <f t="shared" si="195"/>
        <v>2</v>
      </c>
      <c r="BO359">
        <f t="shared" si="174"/>
        <v>-410</v>
      </c>
    </row>
    <row r="360" spans="1:67" ht="13.5" thickBot="1">
      <c r="A360" s="390">
        <f t="shared" si="181"/>
        <v>40</v>
      </c>
      <c r="B360" s="391" t="str">
        <f>VLOOKUP(A360,Sheet3!$A$2:$E$61,4,FALSE)</f>
        <v>guǐmǎo (癸卯)</v>
      </c>
      <c r="C360" s="391" t="str">
        <f>VLOOKUP(A360,Sheet3!$A$2:$E$61,5,FALSE)</f>
        <v>Water Hare</v>
      </c>
      <c r="D360" s="399">
        <f t="shared" si="182"/>
        <v>1443</v>
      </c>
      <c r="E360" s="399">
        <f t="shared" si="183"/>
        <v>1382</v>
      </c>
      <c r="F360" s="12">
        <f t="shared" si="192"/>
        <v>166.14285714285714</v>
      </c>
      <c r="G360" s="410"/>
      <c r="H360" s="187">
        <f t="shared" si="193"/>
        <v>1158</v>
      </c>
      <c r="I360" s="1">
        <f t="shared" si="193"/>
        <v>1157</v>
      </c>
      <c r="J360" s="187">
        <f t="shared" si="194"/>
        <v>-1157</v>
      </c>
      <c r="K360" s="1">
        <f t="shared" si="194"/>
        <v>-1156</v>
      </c>
      <c r="L360">
        <f t="shared" si="184"/>
        <v>-94</v>
      </c>
      <c r="M360" s="3">
        <f t="shared" si="195"/>
        <v>2</v>
      </c>
      <c r="N360" s="245">
        <f t="shared" si="195"/>
        <v>3</v>
      </c>
      <c r="BO360">
        <f t="shared" si="174"/>
        <v>-409</v>
      </c>
    </row>
    <row r="361" spans="1:67" ht="13.5" thickBot="1">
      <c r="A361" s="390">
        <f t="shared" si="181"/>
        <v>41</v>
      </c>
      <c r="B361" s="391" t="str">
        <f>VLOOKUP(A361,Sheet3!$A$2:$E$61,4,FALSE)</f>
        <v>jiǎchén (甲辰)</v>
      </c>
      <c r="C361" s="391" t="str">
        <f>VLOOKUP(A361,Sheet3!$A$2:$E$61,5,FALSE)</f>
        <v>Wood Dragon</v>
      </c>
      <c r="D361" s="399">
        <f t="shared" si="182"/>
        <v>1444</v>
      </c>
      <c r="E361" s="399">
        <f t="shared" si="183"/>
        <v>1383</v>
      </c>
      <c r="F361" s="14">
        <f t="shared" ref="F361:F367" si="196">(5+H361)/7</f>
        <v>166</v>
      </c>
      <c r="G361" s="409"/>
      <c r="H361" s="270">
        <f t="shared" ref="H361:I367" si="197">H362+1</f>
        <v>1157</v>
      </c>
      <c r="I361" s="16">
        <f t="shared" si="197"/>
        <v>1156</v>
      </c>
      <c r="J361" s="270">
        <f t="shared" ref="J361:K367" si="198">J362-1</f>
        <v>-1156</v>
      </c>
      <c r="K361" s="16">
        <f t="shared" si="198"/>
        <v>-1155</v>
      </c>
      <c r="L361" s="20">
        <f t="shared" si="184"/>
        <v>-94</v>
      </c>
      <c r="M361" s="3">
        <f t="shared" si="195"/>
        <v>3</v>
      </c>
      <c r="N361" s="245">
        <f t="shared" si="195"/>
        <v>4</v>
      </c>
      <c r="BO361">
        <f t="shared" si="174"/>
        <v>-408</v>
      </c>
    </row>
    <row r="362" spans="1:67" ht="13.5" thickBot="1">
      <c r="A362" s="390">
        <f t="shared" si="181"/>
        <v>42</v>
      </c>
      <c r="B362" s="391" t="str">
        <f>VLOOKUP(A362,Sheet3!$A$2:$E$61,4,FALSE)</f>
        <v>yǐsì (乙巳)</v>
      </c>
      <c r="C362" s="391" t="str">
        <f>VLOOKUP(A362,Sheet3!$A$2:$E$61,5,FALSE)</f>
        <v>Wood Snake</v>
      </c>
      <c r="D362" s="399">
        <f t="shared" si="182"/>
        <v>1445</v>
      </c>
      <c r="E362" s="399">
        <f t="shared" si="183"/>
        <v>1384</v>
      </c>
      <c r="F362" s="12">
        <f t="shared" si="196"/>
        <v>165.85714285714286</v>
      </c>
      <c r="G362" s="410"/>
      <c r="H362" s="187">
        <f t="shared" si="197"/>
        <v>1156</v>
      </c>
      <c r="I362" s="1">
        <f t="shared" si="197"/>
        <v>1155</v>
      </c>
      <c r="J362" s="187">
        <f t="shared" si="198"/>
        <v>-1155</v>
      </c>
      <c r="K362" s="1">
        <f t="shared" si="198"/>
        <v>-1154</v>
      </c>
      <c r="L362">
        <f t="shared" si="184"/>
        <v>-94</v>
      </c>
      <c r="M362" s="3">
        <f t="shared" si="195"/>
        <v>4</v>
      </c>
      <c r="N362" s="245">
        <f t="shared" si="195"/>
        <v>1</v>
      </c>
      <c r="BO362">
        <f t="shared" si="174"/>
        <v>-407</v>
      </c>
    </row>
    <row r="363" spans="1:67" ht="13.5" thickBot="1">
      <c r="A363" s="390">
        <f t="shared" si="181"/>
        <v>43</v>
      </c>
      <c r="B363" s="391" t="str">
        <f>VLOOKUP(A363,Sheet3!$A$2:$E$61,4,FALSE)</f>
        <v>bǐngwǔ (丙午)</v>
      </c>
      <c r="C363" s="391" t="str">
        <f>VLOOKUP(A363,Sheet3!$A$2:$E$61,5,FALSE)</f>
        <v>Fire Horse</v>
      </c>
      <c r="D363" s="399">
        <f t="shared" si="182"/>
        <v>1446</v>
      </c>
      <c r="E363" s="399">
        <f t="shared" si="183"/>
        <v>1385</v>
      </c>
      <c r="F363" s="12">
        <f t="shared" si="196"/>
        <v>165.71428571428572</v>
      </c>
      <c r="G363" s="410"/>
      <c r="H363" s="187">
        <f t="shared" si="197"/>
        <v>1155</v>
      </c>
      <c r="I363" s="1">
        <f t="shared" si="197"/>
        <v>1154</v>
      </c>
      <c r="J363" s="187">
        <f t="shared" si="198"/>
        <v>-1154</v>
      </c>
      <c r="K363" s="1">
        <f t="shared" si="198"/>
        <v>-1153</v>
      </c>
      <c r="L363">
        <f t="shared" si="184"/>
        <v>-93</v>
      </c>
      <c r="M363" s="3">
        <f t="shared" si="195"/>
        <v>1</v>
      </c>
      <c r="N363" s="245">
        <f t="shared" si="195"/>
        <v>2</v>
      </c>
      <c r="BO363">
        <f t="shared" si="174"/>
        <v>-406</v>
      </c>
    </row>
    <row r="364" spans="1:67" ht="13.5" thickBot="1">
      <c r="A364" s="390">
        <f t="shared" si="181"/>
        <v>44</v>
      </c>
      <c r="B364" s="391" t="str">
        <f>VLOOKUP(A364,Sheet3!$A$2:$E$61,4,FALSE)</f>
        <v>dīngwèi (丁未)</v>
      </c>
      <c r="C364" s="391" t="str">
        <f>VLOOKUP(A364,Sheet3!$A$2:$E$61,5,FALSE)</f>
        <v>Fire Sheep</v>
      </c>
      <c r="D364" s="399">
        <f t="shared" si="182"/>
        <v>1447</v>
      </c>
      <c r="E364" s="399">
        <f t="shared" si="183"/>
        <v>1386</v>
      </c>
      <c r="F364" s="12">
        <f t="shared" si="196"/>
        <v>165.57142857142858</v>
      </c>
      <c r="G364" s="410"/>
      <c r="H364" s="187">
        <f t="shared" si="197"/>
        <v>1154</v>
      </c>
      <c r="I364" s="1">
        <f t="shared" si="197"/>
        <v>1153</v>
      </c>
      <c r="J364" s="187">
        <f t="shared" si="198"/>
        <v>-1153</v>
      </c>
      <c r="K364" s="1">
        <f t="shared" si="198"/>
        <v>-1152</v>
      </c>
      <c r="L364">
        <f t="shared" si="184"/>
        <v>-93</v>
      </c>
      <c r="M364" s="3">
        <f t="shared" si="195"/>
        <v>2</v>
      </c>
      <c r="N364" s="245">
        <f t="shared" si="195"/>
        <v>3</v>
      </c>
      <c r="BO364">
        <f t="shared" si="174"/>
        <v>-405</v>
      </c>
    </row>
    <row r="365" spans="1:67" ht="13.5" thickBot="1">
      <c r="A365" s="390">
        <f t="shared" si="181"/>
        <v>45</v>
      </c>
      <c r="B365" s="391" t="str">
        <f>VLOOKUP(A365,Sheet3!$A$2:$E$61,4,FALSE)</f>
        <v>wùshēn (戊申)</v>
      </c>
      <c r="C365" s="391" t="str">
        <f>VLOOKUP(A365,Sheet3!$A$2:$E$61,5,FALSE)</f>
        <v>Earth Monkey</v>
      </c>
      <c r="D365" s="399">
        <f t="shared" si="182"/>
        <v>1448</v>
      </c>
      <c r="E365" s="399">
        <f t="shared" si="183"/>
        <v>1387</v>
      </c>
      <c r="F365" s="12">
        <f t="shared" si="196"/>
        <v>165.42857142857142</v>
      </c>
      <c r="G365" s="410"/>
      <c r="H365" s="187">
        <f t="shared" si="197"/>
        <v>1153</v>
      </c>
      <c r="I365" s="1">
        <f t="shared" si="197"/>
        <v>1152</v>
      </c>
      <c r="J365" s="187">
        <f t="shared" si="198"/>
        <v>-1152</v>
      </c>
      <c r="K365" s="1">
        <f t="shared" si="198"/>
        <v>-1151</v>
      </c>
      <c r="L365">
        <f t="shared" si="184"/>
        <v>-93</v>
      </c>
      <c r="M365" s="3">
        <f t="shared" si="195"/>
        <v>3</v>
      </c>
      <c r="N365" s="245">
        <f t="shared" si="195"/>
        <v>4</v>
      </c>
      <c r="BO365">
        <f t="shared" si="174"/>
        <v>-404</v>
      </c>
    </row>
    <row r="366" spans="1:67" ht="13.5" thickBot="1">
      <c r="A366" s="390">
        <f t="shared" si="181"/>
        <v>46</v>
      </c>
      <c r="B366" s="391" t="str">
        <f>VLOOKUP(A366,Sheet3!$A$2:$E$61,4,FALSE)</f>
        <v>jǐyǒu (己酉)</v>
      </c>
      <c r="C366" s="391" t="str">
        <f>VLOOKUP(A366,Sheet3!$A$2:$E$61,5,FALSE)</f>
        <v>Earth Rooster</v>
      </c>
      <c r="D366" s="399">
        <f t="shared" si="182"/>
        <v>1449</v>
      </c>
      <c r="E366" s="399">
        <f t="shared" si="183"/>
        <v>1388</v>
      </c>
      <c r="F366" s="12">
        <f t="shared" si="196"/>
        <v>165.28571428571428</v>
      </c>
      <c r="G366" s="410"/>
      <c r="H366" s="187">
        <f t="shared" si="197"/>
        <v>1152</v>
      </c>
      <c r="I366" s="1">
        <f t="shared" si="197"/>
        <v>1151</v>
      </c>
      <c r="J366" s="187">
        <f t="shared" si="198"/>
        <v>-1151</v>
      </c>
      <c r="K366" s="1">
        <f t="shared" si="198"/>
        <v>-1150</v>
      </c>
      <c r="L366">
        <f t="shared" si="184"/>
        <v>-93</v>
      </c>
      <c r="M366" s="3">
        <f t="shared" si="195"/>
        <v>4</v>
      </c>
      <c r="N366" s="245">
        <f t="shared" si="195"/>
        <v>1</v>
      </c>
      <c r="BO366">
        <f t="shared" si="174"/>
        <v>-403</v>
      </c>
    </row>
    <row r="367" spans="1:67" ht="13.5" thickBot="1">
      <c r="A367" s="390">
        <f t="shared" si="181"/>
        <v>47</v>
      </c>
      <c r="B367" s="391" t="str">
        <f>VLOOKUP(A367,Sheet3!$A$2:$E$61,4,FALSE)</f>
        <v>gēngxū (庚戌)</v>
      </c>
      <c r="C367" s="391" t="str">
        <f>VLOOKUP(A367,Sheet3!$A$2:$E$61,5,FALSE)</f>
        <v>Metal Dog</v>
      </c>
      <c r="D367" s="399">
        <f t="shared" si="182"/>
        <v>1450</v>
      </c>
      <c r="E367" s="399">
        <f t="shared" si="183"/>
        <v>1389</v>
      </c>
      <c r="F367" s="12">
        <f t="shared" si="196"/>
        <v>165.14285714285714</v>
      </c>
      <c r="G367" s="410"/>
      <c r="H367" s="187">
        <f t="shared" si="197"/>
        <v>1151</v>
      </c>
      <c r="I367" s="1">
        <f t="shared" si="197"/>
        <v>1150</v>
      </c>
      <c r="J367" s="187">
        <f t="shared" si="198"/>
        <v>-1150</v>
      </c>
      <c r="K367" s="1">
        <f t="shared" si="198"/>
        <v>-1149</v>
      </c>
      <c r="L367">
        <f t="shared" si="184"/>
        <v>-92</v>
      </c>
      <c r="M367" s="3">
        <f t="shared" si="195"/>
        <v>1</v>
      </c>
      <c r="N367" s="245">
        <f t="shared" si="195"/>
        <v>2</v>
      </c>
      <c r="BO367">
        <f t="shared" si="174"/>
        <v>-402</v>
      </c>
    </row>
    <row r="368" spans="1:67" ht="13.5" thickBot="1">
      <c r="A368" s="390">
        <f t="shared" si="181"/>
        <v>48</v>
      </c>
      <c r="B368" s="391" t="str">
        <f>VLOOKUP(A368,Sheet3!$A$2:$E$61,4,FALSE)</f>
        <v>xīnhài (辛亥)</v>
      </c>
      <c r="C368" s="391" t="str">
        <f>VLOOKUP(A368,Sheet3!$A$2:$E$61,5,FALSE)</f>
        <v>Metal Pig</v>
      </c>
      <c r="D368" s="399">
        <f t="shared" si="182"/>
        <v>1451</v>
      </c>
      <c r="E368" s="399">
        <f t="shared" si="183"/>
        <v>1390</v>
      </c>
      <c r="F368" s="14">
        <f t="shared" ref="F368:F374" si="199">(5+H368)/7</f>
        <v>165</v>
      </c>
      <c r="G368" s="409"/>
      <c r="H368" s="270">
        <f t="shared" ref="H368:I374" si="200">H369+1</f>
        <v>1150</v>
      </c>
      <c r="I368" s="16">
        <f t="shared" si="200"/>
        <v>1149</v>
      </c>
      <c r="J368" s="270">
        <f t="shared" ref="J368:K374" si="201">J369-1</f>
        <v>-1149</v>
      </c>
      <c r="K368" s="16">
        <f t="shared" si="201"/>
        <v>-1148</v>
      </c>
      <c r="L368" s="20">
        <f t="shared" si="184"/>
        <v>-92</v>
      </c>
      <c r="M368" s="3">
        <f t="shared" si="195"/>
        <v>2</v>
      </c>
      <c r="N368" s="245">
        <f t="shared" si="195"/>
        <v>3</v>
      </c>
      <c r="BO368">
        <f t="shared" si="174"/>
        <v>-401</v>
      </c>
    </row>
    <row r="369" spans="1:67" ht="13.5" thickBot="1">
      <c r="A369" s="390">
        <f t="shared" si="181"/>
        <v>49</v>
      </c>
      <c r="B369" s="391" t="str">
        <f>VLOOKUP(A369,Sheet3!$A$2:$E$61,4,FALSE)</f>
        <v>rénzǐ (壬子)</v>
      </c>
      <c r="C369" s="391" t="str">
        <f>VLOOKUP(A369,Sheet3!$A$2:$E$61,5,FALSE)</f>
        <v>Water Rat</v>
      </c>
      <c r="D369" s="399">
        <f t="shared" si="182"/>
        <v>1452</v>
      </c>
      <c r="E369" s="399">
        <f t="shared" si="183"/>
        <v>1391</v>
      </c>
      <c r="F369" s="12">
        <f t="shared" si="199"/>
        <v>164.85714285714286</v>
      </c>
      <c r="G369" s="410"/>
      <c r="H369" s="187">
        <f t="shared" si="200"/>
        <v>1149</v>
      </c>
      <c r="I369" s="1">
        <f t="shared" si="200"/>
        <v>1148</v>
      </c>
      <c r="J369" s="187">
        <f t="shared" si="201"/>
        <v>-1148</v>
      </c>
      <c r="K369" s="1">
        <f t="shared" si="201"/>
        <v>-1147</v>
      </c>
      <c r="L369">
        <f t="shared" si="184"/>
        <v>-92</v>
      </c>
      <c r="M369" s="3">
        <f t="shared" si="195"/>
        <v>3</v>
      </c>
      <c r="N369" s="245">
        <f t="shared" si="195"/>
        <v>4</v>
      </c>
      <c r="BO369">
        <f t="shared" si="174"/>
        <v>-400</v>
      </c>
    </row>
    <row r="370" spans="1:67" ht="13.5" thickBot="1">
      <c r="A370" s="390">
        <f t="shared" si="181"/>
        <v>50</v>
      </c>
      <c r="B370" s="391" t="str">
        <f>VLOOKUP(A370,Sheet3!$A$2:$E$61,4,FALSE)</f>
        <v>guǐchǒu (癸丑)</v>
      </c>
      <c r="C370" s="391" t="str">
        <f>VLOOKUP(A370,Sheet3!$A$2:$E$61,5,FALSE)</f>
        <v>Water Ox</v>
      </c>
      <c r="D370" s="399">
        <f t="shared" si="182"/>
        <v>1453</v>
      </c>
      <c r="E370" s="399">
        <f t="shared" si="183"/>
        <v>1392</v>
      </c>
      <c r="F370" s="12">
        <f t="shared" si="199"/>
        <v>164.71428571428572</v>
      </c>
      <c r="G370" s="410"/>
      <c r="H370" s="187">
        <f t="shared" si="200"/>
        <v>1148</v>
      </c>
      <c r="I370" s="1">
        <f t="shared" si="200"/>
        <v>1147</v>
      </c>
      <c r="J370" s="187">
        <f t="shared" si="201"/>
        <v>-1147</v>
      </c>
      <c r="K370" s="1">
        <f t="shared" si="201"/>
        <v>-1146</v>
      </c>
      <c r="L370">
        <f t="shared" si="184"/>
        <v>-92</v>
      </c>
      <c r="M370" s="3">
        <f t="shared" si="195"/>
        <v>4</v>
      </c>
      <c r="N370" s="245">
        <f t="shared" si="195"/>
        <v>1</v>
      </c>
      <c r="BO370">
        <f t="shared" si="174"/>
        <v>-399</v>
      </c>
    </row>
    <row r="371" spans="1:67" ht="13.5" thickBot="1">
      <c r="A371" s="390">
        <f t="shared" si="181"/>
        <v>51</v>
      </c>
      <c r="B371" s="391" t="str">
        <f>VLOOKUP(A371,Sheet3!$A$2:$E$61,4,FALSE)</f>
        <v>jiǎyín (甲寅)</v>
      </c>
      <c r="C371" s="391" t="str">
        <f>VLOOKUP(A371,Sheet3!$A$2:$E$61,5,FALSE)</f>
        <v>Wood Tiger</v>
      </c>
      <c r="D371" s="399">
        <f t="shared" si="182"/>
        <v>1454</v>
      </c>
      <c r="E371" s="399">
        <f t="shared" si="183"/>
        <v>1393</v>
      </c>
      <c r="F371" s="12">
        <f t="shared" si="199"/>
        <v>164.57142857142858</v>
      </c>
      <c r="G371" s="410"/>
      <c r="H371" s="187">
        <f t="shared" si="200"/>
        <v>1147</v>
      </c>
      <c r="I371" s="1">
        <f t="shared" si="200"/>
        <v>1146</v>
      </c>
      <c r="J371" s="187">
        <f t="shared" si="201"/>
        <v>-1146</v>
      </c>
      <c r="K371" s="1">
        <f t="shared" si="201"/>
        <v>-1145</v>
      </c>
      <c r="L371">
        <f t="shared" si="184"/>
        <v>-91</v>
      </c>
      <c r="M371" s="3">
        <f t="shared" si="195"/>
        <v>1</v>
      </c>
      <c r="N371" s="245">
        <f t="shared" si="195"/>
        <v>2</v>
      </c>
      <c r="BO371">
        <f t="shared" si="174"/>
        <v>-398</v>
      </c>
    </row>
    <row r="372" spans="1:67" ht="13.5" thickBot="1">
      <c r="A372" s="390">
        <f t="shared" si="181"/>
        <v>52</v>
      </c>
      <c r="B372" s="391" t="str">
        <f>VLOOKUP(A372,Sheet3!$A$2:$E$61,4,FALSE)</f>
        <v>yǐmǎo (乙卯)</v>
      </c>
      <c r="C372" s="391" t="str">
        <f>VLOOKUP(A372,Sheet3!$A$2:$E$61,5,FALSE)</f>
        <v>Wood Hare</v>
      </c>
      <c r="D372" s="399">
        <f t="shared" si="182"/>
        <v>1455</v>
      </c>
      <c r="E372" s="399">
        <f t="shared" si="183"/>
        <v>1394</v>
      </c>
      <c r="F372" s="12">
        <f t="shared" si="199"/>
        <v>164.42857142857142</v>
      </c>
      <c r="G372" s="410"/>
      <c r="H372" s="187">
        <f t="shared" si="200"/>
        <v>1146</v>
      </c>
      <c r="I372" s="1">
        <f t="shared" si="200"/>
        <v>1145</v>
      </c>
      <c r="J372" s="187">
        <f t="shared" si="201"/>
        <v>-1145</v>
      </c>
      <c r="K372" s="1">
        <f t="shared" si="201"/>
        <v>-1144</v>
      </c>
      <c r="L372">
        <f t="shared" si="184"/>
        <v>-91</v>
      </c>
      <c r="M372" s="3">
        <f t="shared" si="195"/>
        <v>2</v>
      </c>
      <c r="N372" s="245">
        <f t="shared" si="195"/>
        <v>3</v>
      </c>
      <c r="BO372">
        <f t="shared" si="174"/>
        <v>-397</v>
      </c>
    </row>
    <row r="373" spans="1:67" ht="13.5" thickBot="1">
      <c r="A373" s="390">
        <f t="shared" si="181"/>
        <v>53</v>
      </c>
      <c r="B373" s="391" t="str">
        <f>VLOOKUP(A373,Sheet3!$A$2:$E$61,4,FALSE)</f>
        <v>bǐngchén (丙辰)</v>
      </c>
      <c r="C373" s="391" t="str">
        <f>VLOOKUP(A373,Sheet3!$A$2:$E$61,5,FALSE)</f>
        <v>Fire Dragon</v>
      </c>
      <c r="D373" s="399">
        <f t="shared" si="182"/>
        <v>1456</v>
      </c>
      <c r="E373" s="399">
        <f t="shared" si="183"/>
        <v>1395</v>
      </c>
      <c r="F373" s="12">
        <f t="shared" si="199"/>
        <v>164.28571428571428</v>
      </c>
      <c r="G373" s="410"/>
      <c r="H373" s="187">
        <f t="shared" si="200"/>
        <v>1145</v>
      </c>
      <c r="I373" s="1">
        <f t="shared" si="200"/>
        <v>1144</v>
      </c>
      <c r="J373" s="187">
        <f t="shared" si="201"/>
        <v>-1144</v>
      </c>
      <c r="K373" s="1">
        <f t="shared" si="201"/>
        <v>-1143</v>
      </c>
      <c r="L373">
        <f t="shared" si="184"/>
        <v>-91</v>
      </c>
      <c r="M373" s="3">
        <f t="shared" si="195"/>
        <v>3</v>
      </c>
      <c r="N373" s="245">
        <f t="shared" si="195"/>
        <v>4</v>
      </c>
      <c r="BO373">
        <f t="shared" si="174"/>
        <v>-396</v>
      </c>
    </row>
    <row r="374" spans="1:67" ht="13.5" thickBot="1">
      <c r="A374" s="390">
        <f t="shared" si="181"/>
        <v>54</v>
      </c>
      <c r="B374" s="391" t="str">
        <f>VLOOKUP(A374,Sheet3!$A$2:$E$61,4,FALSE)</f>
        <v>dīngsì (丁巳)</v>
      </c>
      <c r="C374" s="391" t="str">
        <f>VLOOKUP(A374,Sheet3!$A$2:$E$61,5,FALSE)</f>
        <v>Fire Snake</v>
      </c>
      <c r="D374" s="399">
        <f t="shared" si="182"/>
        <v>1457</v>
      </c>
      <c r="E374" s="399">
        <f t="shared" si="183"/>
        <v>1396</v>
      </c>
      <c r="F374" s="12">
        <f t="shared" si="199"/>
        <v>164.14285714285714</v>
      </c>
      <c r="G374" s="410"/>
      <c r="H374" s="187">
        <f t="shared" si="200"/>
        <v>1144</v>
      </c>
      <c r="I374" s="1">
        <f t="shared" si="200"/>
        <v>1143</v>
      </c>
      <c r="J374" s="187">
        <f t="shared" si="201"/>
        <v>-1143</v>
      </c>
      <c r="K374" s="1">
        <f t="shared" si="201"/>
        <v>-1142</v>
      </c>
      <c r="L374">
        <f t="shared" si="184"/>
        <v>-91</v>
      </c>
      <c r="M374" s="3">
        <f t="shared" si="195"/>
        <v>4</v>
      </c>
      <c r="N374" s="245">
        <f t="shared" si="195"/>
        <v>1</v>
      </c>
      <c r="BO374">
        <f t="shared" si="174"/>
        <v>-395</v>
      </c>
    </row>
    <row r="375" spans="1:67" ht="13.5" thickBot="1">
      <c r="A375" s="390">
        <f t="shared" si="181"/>
        <v>55</v>
      </c>
      <c r="B375" s="391" t="str">
        <f>VLOOKUP(A375,Sheet3!$A$2:$E$61,4,FALSE)</f>
        <v>wùwǔ (戊午)</v>
      </c>
      <c r="C375" s="391" t="str">
        <f>VLOOKUP(A375,Sheet3!$A$2:$E$61,5,FALSE)</f>
        <v>Earth Horse</v>
      </c>
      <c r="D375" s="399">
        <f t="shared" si="182"/>
        <v>1458</v>
      </c>
      <c r="E375" s="399">
        <f t="shared" si="183"/>
        <v>1397</v>
      </c>
      <c r="F375" s="14">
        <f t="shared" ref="F375:F381" si="202">(5+H375)/7</f>
        <v>164</v>
      </c>
      <c r="G375" s="409"/>
      <c r="H375" s="270">
        <f t="shared" ref="H375:I381" si="203">H376+1</f>
        <v>1143</v>
      </c>
      <c r="I375" s="16">
        <f t="shared" si="203"/>
        <v>1142</v>
      </c>
      <c r="J375" s="270">
        <f t="shared" ref="J375:K381" si="204">J376-1</f>
        <v>-1142</v>
      </c>
      <c r="K375" s="16">
        <f t="shared" si="204"/>
        <v>-1141</v>
      </c>
      <c r="L375" s="20">
        <f t="shared" si="184"/>
        <v>-90</v>
      </c>
      <c r="M375" s="3">
        <f t="shared" si="195"/>
        <v>1</v>
      </c>
      <c r="N375" s="245">
        <f t="shared" si="195"/>
        <v>2</v>
      </c>
      <c r="BO375">
        <f t="shared" si="174"/>
        <v>-394</v>
      </c>
    </row>
    <row r="376" spans="1:67" ht="13.5" thickBot="1">
      <c r="A376" s="390">
        <f t="shared" si="181"/>
        <v>56</v>
      </c>
      <c r="B376" s="391" t="str">
        <f>VLOOKUP(A376,Sheet3!$A$2:$E$61,4,FALSE)</f>
        <v>jǐwèi (己未)</v>
      </c>
      <c r="C376" s="391" t="str">
        <f>VLOOKUP(A376,Sheet3!$A$2:$E$61,5,FALSE)</f>
        <v>Earth Sheep</v>
      </c>
      <c r="D376" s="399">
        <f t="shared" si="182"/>
        <v>1459</v>
      </c>
      <c r="E376" s="399">
        <f t="shared" si="183"/>
        <v>1398</v>
      </c>
      <c r="F376" s="12">
        <f t="shared" si="202"/>
        <v>163.85714285714286</v>
      </c>
      <c r="G376" s="410"/>
      <c r="H376" s="187">
        <f t="shared" si="203"/>
        <v>1142</v>
      </c>
      <c r="I376" s="1">
        <f t="shared" si="203"/>
        <v>1141</v>
      </c>
      <c r="J376" s="187">
        <f t="shared" si="204"/>
        <v>-1141</v>
      </c>
      <c r="K376" s="1">
        <f t="shared" si="204"/>
        <v>-1140</v>
      </c>
      <c r="L376">
        <f t="shared" si="184"/>
        <v>-90</v>
      </c>
      <c r="M376" s="3">
        <f t="shared" si="195"/>
        <v>2</v>
      </c>
      <c r="N376" s="245">
        <f t="shared" si="195"/>
        <v>3</v>
      </c>
      <c r="BO376">
        <f t="shared" si="174"/>
        <v>-393</v>
      </c>
    </row>
    <row r="377" spans="1:67" ht="23.25" thickBot="1">
      <c r="A377" s="390">
        <f t="shared" si="181"/>
        <v>57</v>
      </c>
      <c r="B377" s="391" t="str">
        <f>VLOOKUP(A377,Sheet3!$A$2:$E$61,4,FALSE)</f>
        <v>gēngshēn (庚申)</v>
      </c>
      <c r="C377" s="391" t="str">
        <f>VLOOKUP(A377,Sheet3!$A$2:$E$61,5,FALSE)</f>
        <v>Metal Monkey</v>
      </c>
      <c r="D377" s="399">
        <f t="shared" si="182"/>
        <v>1460</v>
      </c>
      <c r="E377" s="399">
        <f t="shared" si="183"/>
        <v>1399</v>
      </c>
      <c r="F377" s="12">
        <f t="shared" si="202"/>
        <v>163.71428571428572</v>
      </c>
      <c r="G377" s="410"/>
      <c r="H377" s="187">
        <f t="shared" si="203"/>
        <v>1141</v>
      </c>
      <c r="I377" s="1">
        <f t="shared" si="203"/>
        <v>1140</v>
      </c>
      <c r="J377" s="187">
        <f t="shared" si="204"/>
        <v>-1140</v>
      </c>
      <c r="K377" s="1">
        <f t="shared" si="204"/>
        <v>-1139</v>
      </c>
      <c r="L377">
        <f t="shared" si="184"/>
        <v>-90</v>
      </c>
      <c r="M377" s="3">
        <f t="shared" si="195"/>
        <v>3</v>
      </c>
      <c r="N377" s="245">
        <f t="shared" si="195"/>
        <v>4</v>
      </c>
      <c r="BO377">
        <f t="shared" si="174"/>
        <v>-392</v>
      </c>
    </row>
    <row r="378" spans="1:67" ht="13.5" thickBot="1">
      <c r="A378" s="390">
        <f t="shared" si="181"/>
        <v>58</v>
      </c>
      <c r="B378" s="391" t="str">
        <f>VLOOKUP(A378,Sheet3!$A$2:$E$61,4,FALSE)</f>
        <v>xīnyǒu (辛酉)</v>
      </c>
      <c r="C378" s="391" t="str">
        <f>VLOOKUP(A378,Sheet3!$A$2:$E$61,5,FALSE)</f>
        <v>Metal Rooster</v>
      </c>
      <c r="D378" s="399">
        <f t="shared" si="182"/>
        <v>1461</v>
      </c>
      <c r="E378" s="399">
        <f t="shared" si="183"/>
        <v>1400</v>
      </c>
      <c r="F378" s="12">
        <f t="shared" si="202"/>
        <v>163.57142857142858</v>
      </c>
      <c r="G378" s="410"/>
      <c r="H378" s="187">
        <f t="shared" si="203"/>
        <v>1140</v>
      </c>
      <c r="I378" s="1">
        <f t="shared" si="203"/>
        <v>1139</v>
      </c>
      <c r="J378" s="187">
        <f t="shared" si="204"/>
        <v>-1139</v>
      </c>
      <c r="K378" s="1">
        <f t="shared" si="204"/>
        <v>-1138</v>
      </c>
      <c r="L378">
        <f t="shared" si="184"/>
        <v>-90</v>
      </c>
      <c r="M378" s="3">
        <f t="shared" ref="M378:N397" si="205">M382</f>
        <v>4</v>
      </c>
      <c r="N378" s="245">
        <f t="shared" si="205"/>
        <v>1</v>
      </c>
      <c r="BO378">
        <f t="shared" si="174"/>
        <v>-391</v>
      </c>
    </row>
    <row r="379" spans="1:67" ht="13.5" thickBot="1">
      <c r="A379" s="390">
        <f t="shared" si="181"/>
        <v>59</v>
      </c>
      <c r="B379" s="391" t="str">
        <f>VLOOKUP(A379,Sheet3!$A$2:$E$61,4,FALSE)</f>
        <v>rénxū (壬戌)</v>
      </c>
      <c r="C379" s="391" t="str">
        <f>VLOOKUP(A379,Sheet3!$A$2:$E$61,5,FALSE)</f>
        <v>Water Dog</v>
      </c>
      <c r="D379" s="399">
        <f t="shared" si="182"/>
        <v>1462</v>
      </c>
      <c r="E379" s="399">
        <f t="shared" si="183"/>
        <v>1401</v>
      </c>
      <c r="F379" s="12">
        <f t="shared" si="202"/>
        <v>163.42857142857142</v>
      </c>
      <c r="G379" s="410"/>
      <c r="H379" s="187">
        <f t="shared" si="203"/>
        <v>1139</v>
      </c>
      <c r="I379" s="1">
        <f t="shared" si="203"/>
        <v>1138</v>
      </c>
      <c r="J379" s="187">
        <f t="shared" si="204"/>
        <v>-1138</v>
      </c>
      <c r="K379" s="1">
        <f t="shared" si="204"/>
        <v>-1137</v>
      </c>
      <c r="L379">
        <f t="shared" si="184"/>
        <v>-89</v>
      </c>
      <c r="M379" s="3">
        <f t="shared" si="205"/>
        <v>1</v>
      </c>
      <c r="N379" s="245">
        <f t="shared" si="205"/>
        <v>2</v>
      </c>
      <c r="BO379">
        <f t="shared" si="174"/>
        <v>-390</v>
      </c>
    </row>
    <row r="380" spans="1:67" ht="13.5" thickBot="1">
      <c r="A380" s="390">
        <f t="shared" si="181"/>
        <v>60</v>
      </c>
      <c r="B380" s="391" t="str">
        <f>VLOOKUP(A380,Sheet3!$A$2:$E$61,4,FALSE)</f>
        <v>guǐhài (癸亥)</v>
      </c>
      <c r="C380" s="391" t="str">
        <f>VLOOKUP(A380,Sheet3!$A$2:$E$61,5,FALSE)</f>
        <v>Water Pig</v>
      </c>
      <c r="D380" s="399">
        <f t="shared" si="182"/>
        <v>1463</v>
      </c>
      <c r="E380" s="399">
        <f t="shared" si="183"/>
        <v>1402</v>
      </c>
      <c r="F380" s="12">
        <f t="shared" si="202"/>
        <v>163.28571428571428</v>
      </c>
      <c r="G380" s="410"/>
      <c r="H380" s="187">
        <f t="shared" si="203"/>
        <v>1138</v>
      </c>
      <c r="I380" s="1">
        <f t="shared" si="203"/>
        <v>1137</v>
      </c>
      <c r="J380" s="187">
        <f t="shared" si="204"/>
        <v>-1137</v>
      </c>
      <c r="K380" s="1">
        <f t="shared" si="204"/>
        <v>-1136</v>
      </c>
      <c r="L380">
        <f t="shared" si="184"/>
        <v>-89</v>
      </c>
      <c r="M380" s="3">
        <f t="shared" si="205"/>
        <v>2</v>
      </c>
      <c r="N380" s="245">
        <f t="shared" si="205"/>
        <v>3</v>
      </c>
      <c r="BO380">
        <f t="shared" si="174"/>
        <v>-389</v>
      </c>
    </row>
    <row r="381" spans="1:67" ht="13.5" thickBot="1">
      <c r="A381" s="390">
        <f t="shared" si="181"/>
        <v>1</v>
      </c>
      <c r="B381" s="391" t="str">
        <f>VLOOKUP(A381,Sheet3!$A$2:$E$61,4,FALSE)</f>
        <v>jiǎzǐ (甲子)</v>
      </c>
      <c r="C381" s="391" t="str">
        <f>VLOOKUP(A381,Sheet3!$A$2:$E$61,5,FALSE)</f>
        <v>Wood Rat</v>
      </c>
      <c r="D381" s="399">
        <f t="shared" si="182"/>
        <v>1464</v>
      </c>
      <c r="E381" s="399">
        <f t="shared" si="183"/>
        <v>1403</v>
      </c>
      <c r="F381" s="12">
        <f t="shared" si="202"/>
        <v>163.14285714285714</v>
      </c>
      <c r="G381" s="410"/>
      <c r="H381" s="187">
        <f t="shared" si="203"/>
        <v>1137</v>
      </c>
      <c r="I381" s="1">
        <f t="shared" si="203"/>
        <v>1136</v>
      </c>
      <c r="J381" s="187">
        <f t="shared" si="204"/>
        <v>-1136</v>
      </c>
      <c r="K381" s="1">
        <f t="shared" si="204"/>
        <v>-1135</v>
      </c>
      <c r="L381">
        <f t="shared" si="184"/>
        <v>-89</v>
      </c>
      <c r="M381" s="3">
        <f t="shared" si="205"/>
        <v>3</v>
      </c>
      <c r="N381" s="245">
        <f t="shared" si="205"/>
        <v>4</v>
      </c>
      <c r="BO381">
        <f t="shared" si="174"/>
        <v>-388</v>
      </c>
    </row>
    <row r="382" spans="1:67" ht="13.5" thickBot="1">
      <c r="A382" s="390">
        <f t="shared" si="181"/>
        <v>2</v>
      </c>
      <c r="B382" s="391" t="str">
        <f>VLOOKUP(A382,Sheet3!$A$2:$E$61,4,FALSE)</f>
        <v>yǐchǒu (乙丑)</v>
      </c>
      <c r="C382" s="391" t="str">
        <f>VLOOKUP(A382,Sheet3!$A$2:$E$61,5,FALSE)</f>
        <v>Wood Ox</v>
      </c>
      <c r="D382" s="399">
        <f t="shared" si="182"/>
        <v>1465</v>
      </c>
      <c r="E382" s="399">
        <f t="shared" si="183"/>
        <v>1404</v>
      </c>
      <c r="F382" s="14">
        <f t="shared" ref="F382:F388" si="206">(5+H382)/7</f>
        <v>163</v>
      </c>
      <c r="G382" s="409"/>
      <c r="H382" s="270">
        <f t="shared" ref="H382:I388" si="207">H383+1</f>
        <v>1136</v>
      </c>
      <c r="I382" s="16">
        <f t="shared" si="207"/>
        <v>1135</v>
      </c>
      <c r="J382" s="270">
        <f t="shared" ref="J382:K388" si="208">J383-1</f>
        <v>-1135</v>
      </c>
      <c r="K382" s="16">
        <f t="shared" si="208"/>
        <v>-1134</v>
      </c>
      <c r="L382" s="20">
        <f t="shared" si="184"/>
        <v>-89</v>
      </c>
      <c r="M382" s="3">
        <f t="shared" si="205"/>
        <v>4</v>
      </c>
      <c r="N382" s="245">
        <f t="shared" si="205"/>
        <v>1</v>
      </c>
      <c r="BO382">
        <f t="shared" si="174"/>
        <v>-387</v>
      </c>
    </row>
    <row r="383" spans="1:67" ht="13.5" thickBot="1">
      <c r="A383" s="390">
        <f t="shared" si="181"/>
        <v>3</v>
      </c>
      <c r="B383" s="391" t="str">
        <f>VLOOKUP(A383,Sheet3!$A$2:$E$61,4,FALSE)</f>
        <v>bǐngyín (丙寅)</v>
      </c>
      <c r="C383" s="391" t="str">
        <f>VLOOKUP(A383,Sheet3!$A$2:$E$61,5,FALSE)</f>
        <v>Fire Tiger</v>
      </c>
      <c r="D383" s="399">
        <f t="shared" si="182"/>
        <v>1466</v>
      </c>
      <c r="E383" s="399">
        <f t="shared" si="183"/>
        <v>1405</v>
      </c>
      <c r="F383" s="12">
        <f t="shared" si="206"/>
        <v>162.85714285714286</v>
      </c>
      <c r="G383" s="410"/>
      <c r="H383" s="187">
        <f t="shared" si="207"/>
        <v>1135</v>
      </c>
      <c r="I383" s="1">
        <f t="shared" si="207"/>
        <v>1134</v>
      </c>
      <c r="J383" s="187">
        <f t="shared" si="208"/>
        <v>-1134</v>
      </c>
      <c r="K383" s="1">
        <f t="shared" si="208"/>
        <v>-1133</v>
      </c>
      <c r="L383">
        <f t="shared" si="184"/>
        <v>-88</v>
      </c>
      <c r="M383" s="3">
        <f t="shared" si="205"/>
        <v>1</v>
      </c>
      <c r="N383" s="245">
        <f t="shared" si="205"/>
        <v>2</v>
      </c>
      <c r="BO383">
        <f t="shared" si="174"/>
        <v>-386</v>
      </c>
    </row>
    <row r="384" spans="1:67" ht="13.5" thickBot="1">
      <c r="A384" s="390">
        <f t="shared" si="181"/>
        <v>4</v>
      </c>
      <c r="B384" s="391" t="str">
        <f>VLOOKUP(A384,Sheet3!$A$2:$E$61,4,FALSE)</f>
        <v>dīngmǎo (丁卯)</v>
      </c>
      <c r="C384" s="391" t="str">
        <f>VLOOKUP(A384,Sheet3!$A$2:$E$61,5,FALSE)</f>
        <v>Fire Hare</v>
      </c>
      <c r="D384" s="399">
        <f t="shared" si="182"/>
        <v>1467</v>
      </c>
      <c r="E384" s="399">
        <f t="shared" si="183"/>
        <v>1406</v>
      </c>
      <c r="F384" s="12">
        <f t="shared" si="206"/>
        <v>162.71428571428572</v>
      </c>
      <c r="G384" s="410"/>
      <c r="H384" s="187">
        <f t="shared" si="207"/>
        <v>1134</v>
      </c>
      <c r="I384" s="1">
        <f t="shared" si="207"/>
        <v>1133</v>
      </c>
      <c r="J384" s="187">
        <f t="shared" si="208"/>
        <v>-1133</v>
      </c>
      <c r="K384" s="1">
        <f t="shared" si="208"/>
        <v>-1132</v>
      </c>
      <c r="L384">
        <f t="shared" si="184"/>
        <v>-88</v>
      </c>
      <c r="M384" s="3">
        <f t="shared" si="205"/>
        <v>2</v>
      </c>
      <c r="N384" s="245">
        <f t="shared" si="205"/>
        <v>3</v>
      </c>
      <c r="BO384">
        <f t="shared" si="174"/>
        <v>-385</v>
      </c>
    </row>
    <row r="385" spans="1:67" ht="13.5" thickBot="1">
      <c r="A385" s="390">
        <f t="shared" si="181"/>
        <v>5</v>
      </c>
      <c r="B385" s="391" t="str">
        <f>VLOOKUP(A385,Sheet3!$A$2:$E$61,4,FALSE)</f>
        <v>wùchén (戊辰)</v>
      </c>
      <c r="C385" s="391" t="str">
        <f>VLOOKUP(A385,Sheet3!$A$2:$E$61,5,FALSE)</f>
        <v>Earth Dragon</v>
      </c>
      <c r="D385" s="399">
        <f t="shared" si="182"/>
        <v>1468</v>
      </c>
      <c r="E385" s="399">
        <f t="shared" si="183"/>
        <v>1407</v>
      </c>
      <c r="F385" s="12">
        <f t="shared" si="206"/>
        <v>162.57142857142858</v>
      </c>
      <c r="G385" s="410"/>
      <c r="H385" s="187">
        <f t="shared" si="207"/>
        <v>1133</v>
      </c>
      <c r="I385" s="1">
        <f t="shared" si="207"/>
        <v>1132</v>
      </c>
      <c r="J385" s="187">
        <f t="shared" si="208"/>
        <v>-1132</v>
      </c>
      <c r="K385" s="1">
        <f t="shared" si="208"/>
        <v>-1131</v>
      </c>
      <c r="L385">
        <f t="shared" si="184"/>
        <v>-88</v>
      </c>
      <c r="M385" s="3">
        <f t="shared" si="205"/>
        <v>3</v>
      </c>
      <c r="N385" s="245">
        <f t="shared" si="205"/>
        <v>4</v>
      </c>
      <c r="BO385">
        <f t="shared" si="174"/>
        <v>-384</v>
      </c>
    </row>
    <row r="386" spans="1:67" ht="13.5" thickBot="1">
      <c r="A386" s="390">
        <f t="shared" si="181"/>
        <v>6</v>
      </c>
      <c r="B386" s="391" t="str">
        <f>VLOOKUP(A386,Sheet3!$A$2:$E$61,4,FALSE)</f>
        <v>jǐsì (己巳)</v>
      </c>
      <c r="C386" s="391" t="str">
        <f>VLOOKUP(A386,Sheet3!$A$2:$E$61,5,FALSE)</f>
        <v>Earth Snake</v>
      </c>
      <c r="D386" s="399">
        <f t="shared" si="182"/>
        <v>1469</v>
      </c>
      <c r="E386" s="399">
        <f t="shared" si="183"/>
        <v>1408</v>
      </c>
      <c r="F386" s="12">
        <f t="shared" si="206"/>
        <v>162.42857142857142</v>
      </c>
      <c r="G386" s="410"/>
      <c r="H386" s="187">
        <f t="shared" si="207"/>
        <v>1132</v>
      </c>
      <c r="I386" s="1">
        <f t="shared" si="207"/>
        <v>1131</v>
      </c>
      <c r="J386" s="187">
        <f t="shared" si="208"/>
        <v>-1131</v>
      </c>
      <c r="K386" s="1">
        <f t="shared" si="208"/>
        <v>-1130</v>
      </c>
      <c r="L386">
        <f t="shared" si="184"/>
        <v>-88</v>
      </c>
      <c r="M386" s="3">
        <f t="shared" si="205"/>
        <v>4</v>
      </c>
      <c r="N386" s="245">
        <f t="shared" si="205"/>
        <v>1</v>
      </c>
      <c r="BO386">
        <f t="shared" si="174"/>
        <v>-383</v>
      </c>
    </row>
    <row r="387" spans="1:67" ht="13.5" thickBot="1">
      <c r="A387" s="390">
        <f t="shared" si="181"/>
        <v>7</v>
      </c>
      <c r="B387" s="391" t="str">
        <f>VLOOKUP(A387,Sheet3!$A$2:$E$61,4,FALSE)</f>
        <v>gēngwǔ (庚午)</v>
      </c>
      <c r="C387" s="391" t="str">
        <f>VLOOKUP(A387,Sheet3!$A$2:$E$61,5,FALSE)</f>
        <v>Metal Horse</v>
      </c>
      <c r="D387" s="399">
        <f t="shared" si="182"/>
        <v>1470</v>
      </c>
      <c r="E387" s="399">
        <f t="shared" si="183"/>
        <v>1409</v>
      </c>
      <c r="F387" s="12">
        <f t="shared" si="206"/>
        <v>162.28571428571428</v>
      </c>
      <c r="G387" s="410"/>
      <c r="H387" s="187">
        <f t="shared" si="207"/>
        <v>1131</v>
      </c>
      <c r="I387" s="1">
        <f t="shared" si="207"/>
        <v>1130</v>
      </c>
      <c r="J387" s="187">
        <f t="shared" si="208"/>
        <v>-1130</v>
      </c>
      <c r="K387" s="1">
        <f t="shared" si="208"/>
        <v>-1129</v>
      </c>
      <c r="L387">
        <f t="shared" si="184"/>
        <v>-87</v>
      </c>
      <c r="M387" s="3">
        <f t="shared" si="205"/>
        <v>1</v>
      </c>
      <c r="N387" s="245">
        <f t="shared" si="205"/>
        <v>2</v>
      </c>
      <c r="BO387">
        <f t="shared" si="174"/>
        <v>-382</v>
      </c>
    </row>
    <row r="388" spans="1:67" ht="13.5" thickBot="1">
      <c r="A388" s="390">
        <f t="shared" si="181"/>
        <v>8</v>
      </c>
      <c r="B388" s="391" t="str">
        <f>VLOOKUP(A388,Sheet3!$A$2:$E$61,4,FALSE)</f>
        <v>xīnwèi (辛未)</v>
      </c>
      <c r="C388" s="391" t="str">
        <f>VLOOKUP(A388,Sheet3!$A$2:$E$61,5,FALSE)</f>
        <v>Metal Sheep</v>
      </c>
      <c r="D388" s="399">
        <f t="shared" si="182"/>
        <v>1471</v>
      </c>
      <c r="E388" s="399">
        <f t="shared" si="183"/>
        <v>1410</v>
      </c>
      <c r="F388" s="12">
        <f t="shared" si="206"/>
        <v>162.14285714285714</v>
      </c>
      <c r="G388" s="410"/>
      <c r="H388" s="187">
        <f t="shared" si="207"/>
        <v>1130</v>
      </c>
      <c r="I388" s="1">
        <f t="shared" si="207"/>
        <v>1129</v>
      </c>
      <c r="J388" s="187">
        <f t="shared" si="208"/>
        <v>-1129</v>
      </c>
      <c r="K388" s="1">
        <f t="shared" si="208"/>
        <v>-1128</v>
      </c>
      <c r="L388">
        <f t="shared" si="184"/>
        <v>-87</v>
      </c>
      <c r="M388" s="3">
        <f t="shared" si="205"/>
        <v>2</v>
      </c>
      <c r="N388" s="245">
        <f t="shared" si="205"/>
        <v>3</v>
      </c>
      <c r="BO388">
        <f t="shared" ref="BO388:BO451" si="209">BO389-1</f>
        <v>-381</v>
      </c>
    </row>
    <row r="389" spans="1:67" ht="23.25" thickBot="1">
      <c r="A389" s="390">
        <f t="shared" si="181"/>
        <v>9</v>
      </c>
      <c r="B389" s="391" t="str">
        <f>VLOOKUP(A389,Sheet3!$A$2:$E$61,4,FALSE)</f>
        <v>rénshēn (壬申)</v>
      </c>
      <c r="C389" s="391" t="str">
        <f>VLOOKUP(A389,Sheet3!$A$2:$E$61,5,FALSE)</f>
        <v>Water Monkey</v>
      </c>
      <c r="D389" s="399">
        <f t="shared" si="182"/>
        <v>1472</v>
      </c>
      <c r="E389" s="399">
        <f t="shared" si="183"/>
        <v>1411</v>
      </c>
      <c r="F389" s="14">
        <f t="shared" ref="F389:F395" si="210">(5+H389)/7</f>
        <v>162</v>
      </c>
      <c r="G389" s="409"/>
      <c r="H389" s="270">
        <f t="shared" ref="H389:I395" si="211">H390+1</f>
        <v>1129</v>
      </c>
      <c r="I389" s="16">
        <f t="shared" si="211"/>
        <v>1128</v>
      </c>
      <c r="J389" s="270">
        <f t="shared" ref="J389:K395" si="212">J390-1</f>
        <v>-1128</v>
      </c>
      <c r="K389" s="16">
        <f t="shared" si="212"/>
        <v>-1127</v>
      </c>
      <c r="L389" s="20">
        <f t="shared" si="184"/>
        <v>-87</v>
      </c>
      <c r="M389" s="3">
        <f t="shared" si="205"/>
        <v>3</v>
      </c>
      <c r="N389" s="245">
        <f t="shared" si="205"/>
        <v>4</v>
      </c>
      <c r="BO389">
        <f t="shared" si="209"/>
        <v>-380</v>
      </c>
    </row>
    <row r="390" spans="1:67" ht="23.25" thickBot="1">
      <c r="A390" s="390">
        <f t="shared" si="181"/>
        <v>10</v>
      </c>
      <c r="B390" s="391" t="str">
        <f>VLOOKUP(A390,Sheet3!$A$2:$E$61,4,FALSE)</f>
        <v>guǐyǒu (癸酉)</v>
      </c>
      <c r="C390" s="391" t="str">
        <f>VLOOKUP(A390,Sheet3!$A$2:$E$61,5,FALSE)</f>
        <v>Water Rooster</v>
      </c>
      <c r="D390" s="399">
        <f t="shared" si="182"/>
        <v>1473</v>
      </c>
      <c r="E390" s="399">
        <f t="shared" si="183"/>
        <v>1412</v>
      </c>
      <c r="F390" s="12">
        <f t="shared" si="210"/>
        <v>161.85714285714286</v>
      </c>
      <c r="G390" s="410"/>
      <c r="H390" s="187">
        <f t="shared" si="211"/>
        <v>1128</v>
      </c>
      <c r="I390" s="1">
        <f t="shared" si="211"/>
        <v>1127</v>
      </c>
      <c r="J390" s="187">
        <f t="shared" si="212"/>
        <v>-1127</v>
      </c>
      <c r="K390" s="1">
        <f t="shared" si="212"/>
        <v>-1126</v>
      </c>
      <c r="L390">
        <f t="shared" si="184"/>
        <v>-87</v>
      </c>
      <c r="M390" s="3">
        <f t="shared" si="205"/>
        <v>4</v>
      </c>
      <c r="N390" s="245">
        <f t="shared" si="205"/>
        <v>1</v>
      </c>
      <c r="BO390">
        <f t="shared" si="209"/>
        <v>-379</v>
      </c>
    </row>
    <row r="391" spans="1:67" ht="13.5" thickBot="1">
      <c r="A391" s="390">
        <f t="shared" si="181"/>
        <v>11</v>
      </c>
      <c r="B391" s="391" t="str">
        <f>VLOOKUP(A391,Sheet3!$A$2:$E$61,4,FALSE)</f>
        <v>jiǎxū (甲戌)</v>
      </c>
      <c r="C391" s="391" t="str">
        <f>VLOOKUP(A391,Sheet3!$A$2:$E$61,5,FALSE)</f>
        <v>Wood Dog</v>
      </c>
      <c r="D391" s="399">
        <f t="shared" si="182"/>
        <v>1474</v>
      </c>
      <c r="E391" s="399">
        <f t="shared" si="183"/>
        <v>1413</v>
      </c>
      <c r="F391" s="12">
        <f t="shared" si="210"/>
        <v>161.71428571428572</v>
      </c>
      <c r="G391" s="410"/>
      <c r="H391" s="187">
        <f t="shared" si="211"/>
        <v>1127</v>
      </c>
      <c r="I391" s="1">
        <f t="shared" si="211"/>
        <v>1126</v>
      </c>
      <c r="J391" s="187">
        <f t="shared" si="212"/>
        <v>-1126</v>
      </c>
      <c r="K391" s="1">
        <f t="shared" si="212"/>
        <v>-1125</v>
      </c>
      <c r="L391">
        <f t="shared" si="184"/>
        <v>-86</v>
      </c>
      <c r="M391" s="3">
        <f t="shared" si="205"/>
        <v>1</v>
      </c>
      <c r="N391" s="245">
        <f t="shared" si="205"/>
        <v>2</v>
      </c>
      <c r="BO391">
        <f t="shared" si="209"/>
        <v>-378</v>
      </c>
    </row>
    <row r="392" spans="1:67" ht="13.5" thickBot="1">
      <c r="A392" s="390">
        <f t="shared" si="181"/>
        <v>12</v>
      </c>
      <c r="B392" s="391" t="str">
        <f>VLOOKUP(A392,Sheet3!$A$2:$E$61,4,FALSE)</f>
        <v>yǐhài (乙亥)</v>
      </c>
      <c r="C392" s="391" t="str">
        <f>VLOOKUP(A392,Sheet3!$A$2:$E$61,5,FALSE)</f>
        <v>Wood Pig</v>
      </c>
      <c r="D392" s="399">
        <f t="shared" si="182"/>
        <v>1475</v>
      </c>
      <c r="E392" s="399">
        <f t="shared" si="183"/>
        <v>1414</v>
      </c>
      <c r="F392" s="12">
        <f t="shared" si="210"/>
        <v>161.57142857142858</v>
      </c>
      <c r="G392" s="410"/>
      <c r="H392" s="187">
        <f t="shared" si="211"/>
        <v>1126</v>
      </c>
      <c r="I392" s="1">
        <f t="shared" si="211"/>
        <v>1125</v>
      </c>
      <c r="J392" s="187">
        <f t="shared" si="212"/>
        <v>-1125</v>
      </c>
      <c r="K392" s="1">
        <f t="shared" si="212"/>
        <v>-1124</v>
      </c>
      <c r="L392">
        <f t="shared" si="184"/>
        <v>-86</v>
      </c>
      <c r="M392" s="3">
        <f t="shared" si="205"/>
        <v>2</v>
      </c>
      <c r="N392" s="245">
        <f t="shared" si="205"/>
        <v>3</v>
      </c>
      <c r="BO392">
        <f t="shared" si="209"/>
        <v>-377</v>
      </c>
    </row>
    <row r="393" spans="1:67" ht="13.5" thickBot="1">
      <c r="A393" s="390">
        <f t="shared" si="181"/>
        <v>13</v>
      </c>
      <c r="B393" s="391" t="str">
        <f>VLOOKUP(A393,Sheet3!$A$2:$E$61,4,FALSE)</f>
        <v>bǐngzǐ (丙子)</v>
      </c>
      <c r="C393" s="391" t="str">
        <f>VLOOKUP(A393,Sheet3!$A$2:$E$61,5,FALSE)</f>
        <v>Fire Rat</v>
      </c>
      <c r="D393" s="399">
        <f t="shared" si="182"/>
        <v>1476</v>
      </c>
      <c r="E393" s="399">
        <f t="shared" si="183"/>
        <v>1415</v>
      </c>
      <c r="F393" s="12">
        <f t="shared" si="210"/>
        <v>161.42857142857142</v>
      </c>
      <c r="G393" s="410"/>
      <c r="H393" s="187">
        <f t="shared" si="211"/>
        <v>1125</v>
      </c>
      <c r="I393" s="1">
        <f t="shared" si="211"/>
        <v>1124</v>
      </c>
      <c r="J393" s="187">
        <f t="shared" si="212"/>
        <v>-1124</v>
      </c>
      <c r="K393" s="1">
        <f t="shared" si="212"/>
        <v>-1123</v>
      </c>
      <c r="L393">
        <f t="shared" si="184"/>
        <v>-86</v>
      </c>
      <c r="M393" s="3">
        <f t="shared" si="205"/>
        <v>3</v>
      </c>
      <c r="N393" s="245">
        <f t="shared" si="205"/>
        <v>4</v>
      </c>
      <c r="BO393">
        <f t="shared" si="209"/>
        <v>-376</v>
      </c>
    </row>
    <row r="394" spans="1:67" ht="13.5" thickBot="1">
      <c r="A394" s="390">
        <f t="shared" si="181"/>
        <v>14</v>
      </c>
      <c r="B394" s="391" t="str">
        <f>VLOOKUP(A394,Sheet3!$A$2:$E$61,4,FALSE)</f>
        <v>dīngchǒu (丁丑)</v>
      </c>
      <c r="C394" s="391" t="str">
        <f>VLOOKUP(A394,Sheet3!$A$2:$E$61,5,FALSE)</f>
        <v>Fire Ox</v>
      </c>
      <c r="D394" s="399">
        <f t="shared" si="182"/>
        <v>1477</v>
      </c>
      <c r="E394" s="399">
        <f t="shared" si="183"/>
        <v>1416</v>
      </c>
      <c r="F394" s="12">
        <f t="shared" si="210"/>
        <v>161.28571428571428</v>
      </c>
      <c r="G394" s="410"/>
      <c r="H394" s="187">
        <f t="shared" si="211"/>
        <v>1124</v>
      </c>
      <c r="I394" s="1">
        <f t="shared" si="211"/>
        <v>1123</v>
      </c>
      <c r="J394" s="187">
        <f t="shared" si="212"/>
        <v>-1123</v>
      </c>
      <c r="K394" s="1">
        <f t="shared" si="212"/>
        <v>-1122</v>
      </c>
      <c r="L394">
        <f t="shared" si="184"/>
        <v>-86</v>
      </c>
      <c r="M394" s="3">
        <f t="shared" si="205"/>
        <v>4</v>
      </c>
      <c r="N394" s="245">
        <f t="shared" si="205"/>
        <v>1</v>
      </c>
      <c r="BO394">
        <f t="shared" si="209"/>
        <v>-375</v>
      </c>
    </row>
    <row r="395" spans="1:67" ht="13.5" thickBot="1">
      <c r="A395" s="390">
        <f t="shared" si="181"/>
        <v>15</v>
      </c>
      <c r="B395" s="391" t="str">
        <f>VLOOKUP(A395,Sheet3!$A$2:$E$61,4,FALSE)</f>
        <v>wùyín (戊寅)</v>
      </c>
      <c r="C395" s="391" t="str">
        <f>VLOOKUP(A395,Sheet3!$A$2:$E$61,5,FALSE)</f>
        <v>Earth Tiger</v>
      </c>
      <c r="D395" s="399">
        <f t="shared" si="182"/>
        <v>1478</v>
      </c>
      <c r="E395" s="399">
        <f t="shared" si="183"/>
        <v>1417</v>
      </c>
      <c r="F395" s="12">
        <f t="shared" si="210"/>
        <v>161.14285714285714</v>
      </c>
      <c r="G395" s="410"/>
      <c r="H395" s="187">
        <f t="shared" si="211"/>
        <v>1123</v>
      </c>
      <c r="I395" s="1">
        <f t="shared" si="211"/>
        <v>1122</v>
      </c>
      <c r="J395" s="187">
        <f t="shared" si="212"/>
        <v>-1122</v>
      </c>
      <c r="K395" s="1">
        <f t="shared" si="212"/>
        <v>-1121</v>
      </c>
      <c r="L395">
        <f t="shared" si="184"/>
        <v>-85</v>
      </c>
      <c r="M395" s="3">
        <f t="shared" si="205"/>
        <v>1</v>
      </c>
      <c r="N395" s="245">
        <f t="shared" si="205"/>
        <v>2</v>
      </c>
      <c r="BO395">
        <f t="shared" si="209"/>
        <v>-374</v>
      </c>
    </row>
    <row r="396" spans="1:67" ht="13.5" thickBot="1">
      <c r="A396" s="390">
        <f t="shared" si="181"/>
        <v>16</v>
      </c>
      <c r="B396" s="391" t="str">
        <f>VLOOKUP(A396,Sheet3!$A$2:$E$61,4,FALSE)</f>
        <v>jǐmǎo (己卯)</v>
      </c>
      <c r="C396" s="391" t="str">
        <f>VLOOKUP(A396,Sheet3!$A$2:$E$61,5,FALSE)</f>
        <v>Earth Hare</v>
      </c>
      <c r="D396" s="399">
        <f t="shared" si="182"/>
        <v>1479</v>
      </c>
      <c r="E396" s="399">
        <f t="shared" si="183"/>
        <v>1418</v>
      </c>
      <c r="F396" s="14">
        <f t="shared" ref="F396:F402" si="213">(5+H396)/7</f>
        <v>161</v>
      </c>
      <c r="G396" s="409"/>
      <c r="H396" s="270">
        <f t="shared" ref="H396:I402" si="214">H397+1</f>
        <v>1122</v>
      </c>
      <c r="I396" s="16">
        <f t="shared" si="214"/>
        <v>1121</v>
      </c>
      <c r="J396" s="270">
        <f t="shared" ref="J396:K402" si="215">J397-1</f>
        <v>-1121</v>
      </c>
      <c r="K396" s="16">
        <f t="shared" si="215"/>
        <v>-1120</v>
      </c>
      <c r="L396" s="20">
        <f t="shared" si="184"/>
        <v>-85</v>
      </c>
      <c r="M396" s="3">
        <f t="shared" si="205"/>
        <v>2</v>
      </c>
      <c r="N396" s="245">
        <f t="shared" si="205"/>
        <v>3</v>
      </c>
      <c r="BO396">
        <f t="shared" si="209"/>
        <v>-373</v>
      </c>
    </row>
    <row r="397" spans="1:67" ht="23.25" thickBot="1">
      <c r="A397" s="390">
        <f t="shared" si="181"/>
        <v>17</v>
      </c>
      <c r="B397" s="391" t="str">
        <f>VLOOKUP(A397,Sheet3!$A$2:$E$61,4,FALSE)</f>
        <v>gēngchén (庚辰)</v>
      </c>
      <c r="C397" s="391" t="str">
        <f>VLOOKUP(A397,Sheet3!$A$2:$E$61,5,FALSE)</f>
        <v>Metal Dragon</v>
      </c>
      <c r="D397" s="399">
        <f t="shared" si="182"/>
        <v>1480</v>
      </c>
      <c r="E397" s="399">
        <f t="shared" si="183"/>
        <v>1419</v>
      </c>
      <c r="F397" s="12">
        <f t="shared" si="213"/>
        <v>160.85714285714286</v>
      </c>
      <c r="G397" s="410"/>
      <c r="H397" s="187">
        <f t="shared" si="214"/>
        <v>1121</v>
      </c>
      <c r="I397" s="1">
        <f t="shared" si="214"/>
        <v>1120</v>
      </c>
      <c r="J397" s="187">
        <f t="shared" si="215"/>
        <v>-1120</v>
      </c>
      <c r="K397" s="1">
        <f t="shared" si="215"/>
        <v>-1119</v>
      </c>
      <c r="L397">
        <f t="shared" si="184"/>
        <v>-85</v>
      </c>
      <c r="M397" s="3">
        <f t="shared" si="205"/>
        <v>3</v>
      </c>
      <c r="N397" s="245">
        <f t="shared" si="205"/>
        <v>4</v>
      </c>
      <c r="BO397">
        <f t="shared" si="209"/>
        <v>-372</v>
      </c>
    </row>
    <row r="398" spans="1:67" ht="13.5" thickBot="1">
      <c r="A398" s="390">
        <f t="shared" si="181"/>
        <v>18</v>
      </c>
      <c r="B398" s="391" t="str">
        <f>VLOOKUP(A398,Sheet3!$A$2:$E$61,4,FALSE)</f>
        <v>xīnsì (辛巳)</v>
      </c>
      <c r="C398" s="391" t="str">
        <f>VLOOKUP(A398,Sheet3!$A$2:$E$61,5,FALSE)</f>
        <v>Metal Snake</v>
      </c>
      <c r="D398" s="399">
        <f t="shared" si="182"/>
        <v>1481</v>
      </c>
      <c r="E398" s="399">
        <f t="shared" si="183"/>
        <v>1420</v>
      </c>
      <c r="F398" s="12">
        <f t="shared" si="213"/>
        <v>160.71428571428572</v>
      </c>
      <c r="G398" s="410"/>
      <c r="H398" s="187">
        <f t="shared" si="214"/>
        <v>1120</v>
      </c>
      <c r="I398" s="1">
        <f t="shared" si="214"/>
        <v>1119</v>
      </c>
      <c r="J398" s="187">
        <f t="shared" si="215"/>
        <v>-1119</v>
      </c>
      <c r="K398" s="1">
        <f t="shared" si="215"/>
        <v>-1118</v>
      </c>
      <c r="L398">
        <f t="shared" si="184"/>
        <v>-85</v>
      </c>
      <c r="M398" s="3">
        <f t="shared" ref="M398:N417" si="216">M402</f>
        <v>4</v>
      </c>
      <c r="N398" s="245">
        <f t="shared" si="216"/>
        <v>1</v>
      </c>
      <c r="BO398">
        <f t="shared" si="209"/>
        <v>-371</v>
      </c>
    </row>
    <row r="399" spans="1:67" ht="13.5" thickBot="1">
      <c r="A399" s="390">
        <f t="shared" si="181"/>
        <v>19</v>
      </c>
      <c r="B399" s="391" t="str">
        <f>VLOOKUP(A399,Sheet3!$A$2:$E$61,4,FALSE)</f>
        <v>rénwǔ (壬午)</v>
      </c>
      <c r="C399" s="391" t="str">
        <f>VLOOKUP(A399,Sheet3!$A$2:$E$61,5,FALSE)</f>
        <v>Water Horse</v>
      </c>
      <c r="D399" s="399">
        <f t="shared" si="182"/>
        <v>1482</v>
      </c>
      <c r="E399" s="399">
        <f t="shared" si="183"/>
        <v>1421</v>
      </c>
      <c r="F399" s="12">
        <f t="shared" si="213"/>
        <v>160.57142857142858</v>
      </c>
      <c r="G399" s="410"/>
      <c r="H399" s="187">
        <f t="shared" si="214"/>
        <v>1119</v>
      </c>
      <c r="I399" s="1">
        <f t="shared" si="214"/>
        <v>1118</v>
      </c>
      <c r="J399" s="187">
        <f t="shared" si="215"/>
        <v>-1118</v>
      </c>
      <c r="K399" s="1">
        <f t="shared" si="215"/>
        <v>-1117</v>
      </c>
      <c r="L399">
        <f t="shared" si="184"/>
        <v>-84</v>
      </c>
      <c r="M399" s="3">
        <f t="shared" si="216"/>
        <v>1</v>
      </c>
      <c r="N399" s="245">
        <f t="shared" si="216"/>
        <v>2</v>
      </c>
      <c r="BO399">
        <f t="shared" si="209"/>
        <v>-370</v>
      </c>
    </row>
    <row r="400" spans="1:67" ht="13.5" thickBot="1">
      <c r="A400" s="390">
        <f t="shared" si="181"/>
        <v>20</v>
      </c>
      <c r="B400" s="391" t="str">
        <f>VLOOKUP(A400,Sheet3!$A$2:$E$61,4,FALSE)</f>
        <v>guǐwèi (癸未)</v>
      </c>
      <c r="C400" s="391" t="str">
        <f>VLOOKUP(A400,Sheet3!$A$2:$E$61,5,FALSE)</f>
        <v>Water Sheep</v>
      </c>
      <c r="D400" s="399">
        <f t="shared" si="182"/>
        <v>1483</v>
      </c>
      <c r="E400" s="399">
        <f t="shared" si="183"/>
        <v>1422</v>
      </c>
      <c r="F400" s="12">
        <f t="shared" si="213"/>
        <v>160.42857142857142</v>
      </c>
      <c r="G400" s="410"/>
      <c r="H400" s="187">
        <f t="shared" si="214"/>
        <v>1118</v>
      </c>
      <c r="I400" s="1">
        <f t="shared" si="214"/>
        <v>1117</v>
      </c>
      <c r="J400" s="187">
        <f t="shared" si="215"/>
        <v>-1117</v>
      </c>
      <c r="K400" s="1">
        <f t="shared" si="215"/>
        <v>-1116</v>
      </c>
      <c r="L400">
        <f t="shared" si="184"/>
        <v>-84</v>
      </c>
      <c r="M400" s="3">
        <f t="shared" si="216"/>
        <v>2</v>
      </c>
      <c r="N400" s="245">
        <f t="shared" si="216"/>
        <v>3</v>
      </c>
      <c r="BO400">
        <f t="shared" si="209"/>
        <v>-369</v>
      </c>
    </row>
    <row r="401" spans="1:67" ht="23.25" thickBot="1">
      <c r="A401" s="390">
        <f t="shared" si="181"/>
        <v>21</v>
      </c>
      <c r="B401" s="391" t="str">
        <f>VLOOKUP(A401,Sheet3!$A$2:$E$61,4,FALSE)</f>
        <v>jiǎshēn (甲申)</v>
      </c>
      <c r="C401" s="391" t="str">
        <f>VLOOKUP(A401,Sheet3!$A$2:$E$61,5,FALSE)</f>
        <v>Wood Monkey</v>
      </c>
      <c r="D401" s="399">
        <f t="shared" si="182"/>
        <v>1484</v>
      </c>
      <c r="E401" s="399">
        <f t="shared" si="183"/>
        <v>1423</v>
      </c>
      <c r="F401" s="12">
        <f t="shared" si="213"/>
        <v>160.28571428571428</v>
      </c>
      <c r="G401" s="410"/>
      <c r="H401" s="187">
        <f t="shared" si="214"/>
        <v>1117</v>
      </c>
      <c r="I401" s="1">
        <f t="shared" si="214"/>
        <v>1116</v>
      </c>
      <c r="J401" s="187">
        <f t="shared" si="215"/>
        <v>-1116</v>
      </c>
      <c r="K401" s="1">
        <f t="shared" si="215"/>
        <v>-1115</v>
      </c>
      <c r="L401">
        <f t="shared" si="184"/>
        <v>-84</v>
      </c>
      <c r="M401" s="3">
        <f t="shared" si="216"/>
        <v>3</v>
      </c>
      <c r="N401" s="245">
        <f t="shared" si="216"/>
        <v>4</v>
      </c>
      <c r="BO401">
        <f t="shared" si="209"/>
        <v>-368</v>
      </c>
    </row>
    <row r="402" spans="1:67" ht="23.25" thickBot="1">
      <c r="A402" s="390">
        <f t="shared" ref="A402:A465" si="217">IF(A403&gt;1,A403-1,60)</f>
        <v>22</v>
      </c>
      <c r="B402" s="391" t="str">
        <f>VLOOKUP(A402,Sheet3!$A$2:$E$61,4,FALSE)</f>
        <v>yǐyǒu (乙酉)</v>
      </c>
      <c r="C402" s="391" t="str">
        <f>VLOOKUP(A402,Sheet3!$A$2:$E$61,5,FALSE)</f>
        <v>Wood Rooster</v>
      </c>
      <c r="D402" s="399">
        <f t="shared" ref="D402:D465" si="218">D403-1</f>
        <v>1485</v>
      </c>
      <c r="E402" s="399">
        <f t="shared" ref="E402:E465" si="219">E403-1</f>
        <v>1424</v>
      </c>
      <c r="F402" s="12">
        <f t="shared" si="213"/>
        <v>160.14285714285714</v>
      </c>
      <c r="G402" s="410"/>
      <c r="H402" s="187">
        <f t="shared" si="214"/>
        <v>1116</v>
      </c>
      <c r="I402" s="1">
        <f t="shared" si="214"/>
        <v>1115</v>
      </c>
      <c r="J402" s="187">
        <f t="shared" si="215"/>
        <v>-1115</v>
      </c>
      <c r="K402" s="1">
        <f t="shared" si="215"/>
        <v>-1114</v>
      </c>
      <c r="L402">
        <f t="shared" ref="L402:L465" si="220">INT(L$1543-($J$1543-$J402)/4)</f>
        <v>-84</v>
      </c>
      <c r="M402" s="3">
        <f t="shared" si="216"/>
        <v>4</v>
      </c>
      <c r="N402" s="245">
        <f t="shared" si="216"/>
        <v>1</v>
      </c>
      <c r="BO402">
        <f t="shared" si="209"/>
        <v>-367</v>
      </c>
    </row>
    <row r="403" spans="1:67" ht="13.5" thickBot="1">
      <c r="A403" s="390">
        <f t="shared" si="217"/>
        <v>23</v>
      </c>
      <c r="B403" s="391" t="str">
        <f>VLOOKUP(A403,Sheet3!$A$2:$E$61,4,FALSE)</f>
        <v>bǐngxū (丙戌)</v>
      </c>
      <c r="C403" s="391" t="str">
        <f>VLOOKUP(A403,Sheet3!$A$2:$E$61,5,FALSE)</f>
        <v>Fire Dog</v>
      </c>
      <c r="D403" s="399">
        <f t="shared" si="218"/>
        <v>1486</v>
      </c>
      <c r="E403" s="399">
        <f t="shared" si="219"/>
        <v>1425</v>
      </c>
      <c r="F403" s="14">
        <f t="shared" ref="F403:F409" si="221">(5+H403)/7</f>
        <v>160</v>
      </c>
      <c r="G403" s="409"/>
      <c r="H403" s="270">
        <f t="shared" ref="H403:I409" si="222">H404+1</f>
        <v>1115</v>
      </c>
      <c r="I403" s="16">
        <f t="shared" si="222"/>
        <v>1114</v>
      </c>
      <c r="J403" s="270">
        <f t="shared" ref="J403:K409" si="223">J404-1</f>
        <v>-1114</v>
      </c>
      <c r="K403" s="16">
        <f t="shared" si="223"/>
        <v>-1113</v>
      </c>
      <c r="L403" s="20">
        <f t="shared" si="220"/>
        <v>-83</v>
      </c>
      <c r="M403" s="3">
        <f t="shared" si="216"/>
        <v>1</v>
      </c>
      <c r="N403" s="245">
        <f t="shared" si="216"/>
        <v>2</v>
      </c>
      <c r="BO403">
        <f t="shared" si="209"/>
        <v>-366</v>
      </c>
    </row>
    <row r="404" spans="1:67" ht="13.5" thickBot="1">
      <c r="A404" s="390">
        <f t="shared" si="217"/>
        <v>24</v>
      </c>
      <c r="B404" s="391" t="str">
        <f>VLOOKUP(A404,Sheet3!$A$2:$E$61,4,FALSE)</f>
        <v>dīnghài (丁亥)</v>
      </c>
      <c r="C404" s="391" t="str">
        <f>VLOOKUP(A404,Sheet3!$A$2:$E$61,5,FALSE)</f>
        <v>Fire Pig</v>
      </c>
      <c r="D404" s="399">
        <f t="shared" si="218"/>
        <v>1487</v>
      </c>
      <c r="E404" s="399">
        <f t="shared" si="219"/>
        <v>1426</v>
      </c>
      <c r="F404" s="12">
        <f t="shared" si="221"/>
        <v>159.85714285714286</v>
      </c>
      <c r="G404" s="410"/>
      <c r="H404" s="187">
        <f t="shared" si="222"/>
        <v>1114</v>
      </c>
      <c r="I404" s="1">
        <f t="shared" si="222"/>
        <v>1113</v>
      </c>
      <c r="J404" s="187">
        <f t="shared" si="223"/>
        <v>-1113</v>
      </c>
      <c r="K404" s="1">
        <f t="shared" si="223"/>
        <v>-1112</v>
      </c>
      <c r="L404">
        <f t="shared" si="220"/>
        <v>-83</v>
      </c>
      <c r="M404" s="3">
        <f t="shared" si="216"/>
        <v>2</v>
      </c>
      <c r="N404" s="245">
        <f t="shared" si="216"/>
        <v>3</v>
      </c>
      <c r="BO404">
        <f t="shared" si="209"/>
        <v>-365</v>
      </c>
    </row>
    <row r="405" spans="1:67" ht="13.5" thickBot="1">
      <c r="A405" s="390">
        <f t="shared" si="217"/>
        <v>25</v>
      </c>
      <c r="B405" s="391" t="str">
        <f>VLOOKUP(A405,Sheet3!$A$2:$E$61,4,FALSE)</f>
        <v>wùzǐ (戊子)</v>
      </c>
      <c r="C405" s="391" t="str">
        <f>VLOOKUP(A405,Sheet3!$A$2:$E$61,5,FALSE)</f>
        <v>Earth Rat</v>
      </c>
      <c r="D405" s="399">
        <f t="shared" si="218"/>
        <v>1488</v>
      </c>
      <c r="E405" s="399">
        <f t="shared" si="219"/>
        <v>1427</v>
      </c>
      <c r="F405" s="12">
        <f t="shared" si="221"/>
        <v>159.71428571428572</v>
      </c>
      <c r="G405" s="410"/>
      <c r="H405" s="187">
        <f t="shared" si="222"/>
        <v>1113</v>
      </c>
      <c r="I405" s="1">
        <f t="shared" si="222"/>
        <v>1112</v>
      </c>
      <c r="J405" s="187">
        <f t="shared" si="223"/>
        <v>-1112</v>
      </c>
      <c r="K405" s="1">
        <f t="shared" si="223"/>
        <v>-1111</v>
      </c>
      <c r="L405">
        <f t="shared" si="220"/>
        <v>-83</v>
      </c>
      <c r="M405" s="3">
        <f t="shared" si="216"/>
        <v>3</v>
      </c>
      <c r="N405" s="245">
        <f t="shared" si="216"/>
        <v>4</v>
      </c>
      <c r="BO405">
        <f t="shared" si="209"/>
        <v>-364</v>
      </c>
    </row>
    <row r="406" spans="1:67" ht="13.5" thickBot="1">
      <c r="A406" s="390">
        <f t="shared" si="217"/>
        <v>26</v>
      </c>
      <c r="B406" s="391" t="str">
        <f>VLOOKUP(A406,Sheet3!$A$2:$E$61,4,FALSE)</f>
        <v>jǐchǒu (己丑)</v>
      </c>
      <c r="C406" s="391" t="str">
        <f>VLOOKUP(A406,Sheet3!$A$2:$E$61,5,FALSE)</f>
        <v>Earth Ox</v>
      </c>
      <c r="D406" s="399">
        <f t="shared" si="218"/>
        <v>1489</v>
      </c>
      <c r="E406" s="399">
        <f t="shared" si="219"/>
        <v>1428</v>
      </c>
      <c r="F406" s="12">
        <f t="shared" si="221"/>
        <v>159.57142857142858</v>
      </c>
      <c r="G406" s="410"/>
      <c r="H406" s="187">
        <f t="shared" si="222"/>
        <v>1112</v>
      </c>
      <c r="I406" s="1">
        <f t="shared" si="222"/>
        <v>1111</v>
      </c>
      <c r="J406" s="187">
        <f t="shared" si="223"/>
        <v>-1111</v>
      </c>
      <c r="K406" s="1">
        <f t="shared" si="223"/>
        <v>-1110</v>
      </c>
      <c r="L406">
        <f t="shared" si="220"/>
        <v>-83</v>
      </c>
      <c r="M406" s="3">
        <f t="shared" si="216"/>
        <v>4</v>
      </c>
      <c r="N406" s="245">
        <f t="shared" si="216"/>
        <v>1</v>
      </c>
      <c r="BO406">
        <f t="shared" si="209"/>
        <v>-363</v>
      </c>
    </row>
    <row r="407" spans="1:67" ht="13.5" thickBot="1">
      <c r="A407" s="390">
        <f t="shared" si="217"/>
        <v>27</v>
      </c>
      <c r="B407" s="391" t="str">
        <f>VLOOKUP(A407,Sheet3!$A$2:$E$61,4,FALSE)</f>
        <v>gēngyín (庚寅)</v>
      </c>
      <c r="C407" s="391" t="str">
        <f>VLOOKUP(A407,Sheet3!$A$2:$E$61,5,FALSE)</f>
        <v>Metal Tiger</v>
      </c>
      <c r="D407" s="399">
        <f t="shared" si="218"/>
        <v>1490</v>
      </c>
      <c r="E407" s="399">
        <f t="shared" si="219"/>
        <v>1429</v>
      </c>
      <c r="F407" s="12">
        <f t="shared" si="221"/>
        <v>159.42857142857142</v>
      </c>
      <c r="G407" s="410"/>
      <c r="H407" s="187">
        <f t="shared" si="222"/>
        <v>1111</v>
      </c>
      <c r="I407" s="1">
        <f t="shared" si="222"/>
        <v>1110</v>
      </c>
      <c r="J407" s="187">
        <f t="shared" si="223"/>
        <v>-1110</v>
      </c>
      <c r="K407" s="1">
        <f t="shared" si="223"/>
        <v>-1109</v>
      </c>
      <c r="L407">
        <f t="shared" si="220"/>
        <v>-82</v>
      </c>
      <c r="M407" s="3">
        <f t="shared" si="216"/>
        <v>1</v>
      </c>
      <c r="N407" s="245">
        <f t="shared" si="216"/>
        <v>2</v>
      </c>
      <c r="BO407">
        <f t="shared" si="209"/>
        <v>-362</v>
      </c>
    </row>
    <row r="408" spans="1:67" ht="13.5" thickBot="1">
      <c r="A408" s="390">
        <f t="shared" si="217"/>
        <v>28</v>
      </c>
      <c r="B408" s="391" t="str">
        <f>VLOOKUP(A408,Sheet3!$A$2:$E$61,4,FALSE)</f>
        <v>xīnmǎo (辛卯)</v>
      </c>
      <c r="C408" s="391" t="str">
        <f>VLOOKUP(A408,Sheet3!$A$2:$E$61,5,FALSE)</f>
        <v>Metal Hare</v>
      </c>
      <c r="D408" s="399">
        <f t="shared" si="218"/>
        <v>1491</v>
      </c>
      <c r="E408" s="399">
        <f t="shared" si="219"/>
        <v>1430</v>
      </c>
      <c r="F408" s="12">
        <f t="shared" si="221"/>
        <v>159.28571428571428</v>
      </c>
      <c r="G408" s="410"/>
      <c r="H408" s="187">
        <f t="shared" si="222"/>
        <v>1110</v>
      </c>
      <c r="I408" s="1">
        <f t="shared" si="222"/>
        <v>1109</v>
      </c>
      <c r="J408" s="187">
        <f t="shared" si="223"/>
        <v>-1109</v>
      </c>
      <c r="K408" s="1">
        <f t="shared" si="223"/>
        <v>-1108</v>
      </c>
      <c r="L408">
        <f t="shared" si="220"/>
        <v>-82</v>
      </c>
      <c r="M408" s="3">
        <f t="shared" si="216"/>
        <v>2</v>
      </c>
      <c r="N408" s="245">
        <f t="shared" si="216"/>
        <v>3</v>
      </c>
      <c r="BO408">
        <f t="shared" si="209"/>
        <v>-361</v>
      </c>
    </row>
    <row r="409" spans="1:67" ht="13.5" thickBot="1">
      <c r="A409" s="390">
        <f t="shared" si="217"/>
        <v>29</v>
      </c>
      <c r="B409" s="391" t="str">
        <f>VLOOKUP(A409,Sheet3!$A$2:$E$61,4,FALSE)</f>
        <v>rénchén (壬辰)</v>
      </c>
      <c r="C409" s="391" t="str">
        <f>VLOOKUP(A409,Sheet3!$A$2:$E$61,5,FALSE)</f>
        <v>Water Dragon</v>
      </c>
      <c r="D409" s="399">
        <f t="shared" si="218"/>
        <v>1492</v>
      </c>
      <c r="E409" s="399">
        <f t="shared" si="219"/>
        <v>1431</v>
      </c>
      <c r="F409" s="12">
        <f t="shared" si="221"/>
        <v>159.14285714285714</v>
      </c>
      <c r="G409" s="410"/>
      <c r="H409" s="187">
        <f t="shared" si="222"/>
        <v>1109</v>
      </c>
      <c r="I409" s="1">
        <f t="shared" si="222"/>
        <v>1108</v>
      </c>
      <c r="J409" s="187">
        <f t="shared" si="223"/>
        <v>-1108</v>
      </c>
      <c r="K409" s="1">
        <f t="shared" si="223"/>
        <v>-1107</v>
      </c>
      <c r="L409">
        <f t="shared" si="220"/>
        <v>-82</v>
      </c>
      <c r="M409" s="3">
        <f t="shared" si="216"/>
        <v>3</v>
      </c>
      <c r="N409" s="245">
        <f t="shared" si="216"/>
        <v>4</v>
      </c>
      <c r="BO409">
        <f t="shared" si="209"/>
        <v>-360</v>
      </c>
    </row>
    <row r="410" spans="1:67" ht="13.5" thickBot="1">
      <c r="A410" s="390">
        <f t="shared" si="217"/>
        <v>30</v>
      </c>
      <c r="B410" s="391" t="str">
        <f>VLOOKUP(A410,Sheet3!$A$2:$E$61,4,FALSE)</f>
        <v>guǐsì (癸巳)</v>
      </c>
      <c r="C410" s="391" t="str">
        <f>VLOOKUP(A410,Sheet3!$A$2:$E$61,5,FALSE)</f>
        <v>Water Snake</v>
      </c>
      <c r="D410" s="399">
        <f t="shared" si="218"/>
        <v>1493</v>
      </c>
      <c r="E410" s="399">
        <f t="shared" si="219"/>
        <v>1432</v>
      </c>
      <c r="F410" s="14">
        <f t="shared" ref="F410:F416" si="224">(5+H410)/7</f>
        <v>159</v>
      </c>
      <c r="G410" s="409"/>
      <c r="H410" s="270">
        <f t="shared" ref="H410:I416" si="225">H411+1</f>
        <v>1108</v>
      </c>
      <c r="I410" s="16">
        <f t="shared" si="225"/>
        <v>1107</v>
      </c>
      <c r="J410" s="270">
        <f t="shared" ref="J410:K416" si="226">J411-1</f>
        <v>-1107</v>
      </c>
      <c r="K410" s="16">
        <f t="shared" si="226"/>
        <v>-1106</v>
      </c>
      <c r="L410" s="20">
        <f t="shared" si="220"/>
        <v>-82</v>
      </c>
      <c r="M410" s="3">
        <f t="shared" si="216"/>
        <v>4</v>
      </c>
      <c r="N410" s="245">
        <f t="shared" si="216"/>
        <v>1</v>
      </c>
      <c r="BO410">
        <f t="shared" si="209"/>
        <v>-359</v>
      </c>
    </row>
    <row r="411" spans="1:67" ht="13.5" thickBot="1">
      <c r="A411" s="390">
        <f t="shared" si="217"/>
        <v>31</v>
      </c>
      <c r="B411" s="391" t="str">
        <f>VLOOKUP(A411,Sheet3!$A$2:$E$61,4,FALSE)</f>
        <v>jiǎwǔ (甲午)</v>
      </c>
      <c r="C411" s="391" t="str">
        <f>VLOOKUP(A411,Sheet3!$A$2:$E$61,5,FALSE)</f>
        <v>Wood Horse</v>
      </c>
      <c r="D411" s="399">
        <f t="shared" si="218"/>
        <v>1494</v>
      </c>
      <c r="E411" s="399">
        <f t="shared" si="219"/>
        <v>1433</v>
      </c>
      <c r="F411" s="12">
        <f t="shared" si="224"/>
        <v>158.85714285714286</v>
      </c>
      <c r="G411" s="410"/>
      <c r="H411" s="187">
        <f t="shared" si="225"/>
        <v>1107</v>
      </c>
      <c r="I411" s="1">
        <f t="shared" si="225"/>
        <v>1106</v>
      </c>
      <c r="J411" s="187">
        <f t="shared" si="226"/>
        <v>-1106</v>
      </c>
      <c r="K411" s="1">
        <f t="shared" si="226"/>
        <v>-1105</v>
      </c>
      <c r="L411">
        <f t="shared" si="220"/>
        <v>-81</v>
      </c>
      <c r="M411" s="3">
        <f t="shared" si="216"/>
        <v>1</v>
      </c>
      <c r="N411" s="245">
        <f t="shared" si="216"/>
        <v>2</v>
      </c>
      <c r="BO411">
        <f t="shared" si="209"/>
        <v>-358</v>
      </c>
    </row>
    <row r="412" spans="1:67" ht="13.5" thickBot="1">
      <c r="A412" s="390">
        <f t="shared" si="217"/>
        <v>32</v>
      </c>
      <c r="B412" s="391" t="str">
        <f>VLOOKUP(A412,Sheet3!$A$2:$E$61,4,FALSE)</f>
        <v>yǐwèi (乙未)</v>
      </c>
      <c r="C412" s="391" t="str">
        <f>VLOOKUP(A412,Sheet3!$A$2:$E$61,5,FALSE)</f>
        <v>Wood Sheep</v>
      </c>
      <c r="D412" s="399">
        <f t="shared" si="218"/>
        <v>1495</v>
      </c>
      <c r="E412" s="399">
        <f t="shared" si="219"/>
        <v>1434</v>
      </c>
      <c r="F412" s="12">
        <f t="shared" si="224"/>
        <v>158.71428571428572</v>
      </c>
      <c r="G412" s="410"/>
      <c r="H412" s="187">
        <f t="shared" si="225"/>
        <v>1106</v>
      </c>
      <c r="I412" s="1">
        <f t="shared" si="225"/>
        <v>1105</v>
      </c>
      <c r="J412" s="187">
        <f t="shared" si="226"/>
        <v>-1105</v>
      </c>
      <c r="K412" s="1">
        <f t="shared" si="226"/>
        <v>-1104</v>
      </c>
      <c r="L412">
        <f t="shared" si="220"/>
        <v>-81</v>
      </c>
      <c r="M412" s="3">
        <f t="shared" si="216"/>
        <v>2</v>
      </c>
      <c r="N412" s="245">
        <f t="shared" si="216"/>
        <v>3</v>
      </c>
      <c r="BO412">
        <f t="shared" si="209"/>
        <v>-357</v>
      </c>
    </row>
    <row r="413" spans="1:67" ht="13.5" thickBot="1">
      <c r="A413" s="390">
        <f t="shared" si="217"/>
        <v>33</v>
      </c>
      <c r="B413" s="391" t="str">
        <f>VLOOKUP(A413,Sheet3!$A$2:$E$61,4,FALSE)</f>
        <v>bǐngshēn (丙申)</v>
      </c>
      <c r="C413" s="391" t="str">
        <f>VLOOKUP(A413,Sheet3!$A$2:$E$61,5,FALSE)</f>
        <v>Fire Monkey</v>
      </c>
      <c r="D413" s="399">
        <f t="shared" si="218"/>
        <v>1496</v>
      </c>
      <c r="E413" s="399">
        <f t="shared" si="219"/>
        <v>1435</v>
      </c>
      <c r="F413" s="12">
        <f t="shared" si="224"/>
        <v>158.57142857142858</v>
      </c>
      <c r="G413" s="410"/>
      <c r="H413" s="187">
        <f t="shared" si="225"/>
        <v>1105</v>
      </c>
      <c r="I413" s="1">
        <f t="shared" si="225"/>
        <v>1104</v>
      </c>
      <c r="J413" s="187">
        <f t="shared" si="226"/>
        <v>-1104</v>
      </c>
      <c r="K413" s="1">
        <f t="shared" si="226"/>
        <v>-1103</v>
      </c>
      <c r="L413">
        <f t="shared" si="220"/>
        <v>-81</v>
      </c>
      <c r="M413" s="3">
        <f t="shared" si="216"/>
        <v>3</v>
      </c>
      <c r="N413" s="245">
        <f t="shared" si="216"/>
        <v>4</v>
      </c>
      <c r="BO413">
        <f t="shared" si="209"/>
        <v>-356</v>
      </c>
    </row>
    <row r="414" spans="1:67" ht="13.5" thickBot="1">
      <c r="A414" s="390">
        <f t="shared" si="217"/>
        <v>34</v>
      </c>
      <c r="B414" s="391" t="str">
        <f>VLOOKUP(A414,Sheet3!$A$2:$E$61,4,FALSE)</f>
        <v>dīngyǒu (丁酉)</v>
      </c>
      <c r="C414" s="391" t="str">
        <f>VLOOKUP(A414,Sheet3!$A$2:$E$61,5,FALSE)</f>
        <v>Fire Rooster</v>
      </c>
      <c r="D414" s="399">
        <f t="shared" si="218"/>
        <v>1497</v>
      </c>
      <c r="E414" s="399">
        <f t="shared" si="219"/>
        <v>1436</v>
      </c>
      <c r="F414" s="12">
        <f t="shared" si="224"/>
        <v>158.42857142857142</v>
      </c>
      <c r="G414" s="410"/>
      <c r="H414" s="187">
        <f t="shared" si="225"/>
        <v>1104</v>
      </c>
      <c r="I414" s="1">
        <f t="shared" si="225"/>
        <v>1103</v>
      </c>
      <c r="J414" s="187">
        <f t="shared" si="226"/>
        <v>-1103</v>
      </c>
      <c r="K414" s="1">
        <f t="shared" si="226"/>
        <v>-1102</v>
      </c>
      <c r="L414">
        <f t="shared" si="220"/>
        <v>-81</v>
      </c>
      <c r="M414" s="3">
        <f t="shared" si="216"/>
        <v>4</v>
      </c>
      <c r="N414" s="245">
        <f t="shared" si="216"/>
        <v>1</v>
      </c>
      <c r="BO414">
        <f t="shared" si="209"/>
        <v>-355</v>
      </c>
    </row>
    <row r="415" spans="1:67" ht="13.5" thickBot="1">
      <c r="A415" s="390">
        <f t="shared" si="217"/>
        <v>35</v>
      </c>
      <c r="B415" s="391" t="str">
        <f>VLOOKUP(A415,Sheet3!$A$2:$E$61,4,FALSE)</f>
        <v>wùxū (戊戌)</v>
      </c>
      <c r="C415" s="391" t="str">
        <f>VLOOKUP(A415,Sheet3!$A$2:$E$61,5,FALSE)</f>
        <v>Earth Dog</v>
      </c>
      <c r="D415" s="399">
        <f t="shared" si="218"/>
        <v>1498</v>
      </c>
      <c r="E415" s="399">
        <f t="shared" si="219"/>
        <v>1437</v>
      </c>
      <c r="F415" s="12">
        <f t="shared" si="224"/>
        <v>158.28571428571428</v>
      </c>
      <c r="G415" s="410"/>
      <c r="H415" s="187">
        <f t="shared" si="225"/>
        <v>1103</v>
      </c>
      <c r="I415" s="1">
        <f t="shared" si="225"/>
        <v>1102</v>
      </c>
      <c r="J415" s="187">
        <f t="shared" si="226"/>
        <v>-1102</v>
      </c>
      <c r="K415" s="1">
        <f t="shared" si="226"/>
        <v>-1101</v>
      </c>
      <c r="L415">
        <f t="shared" si="220"/>
        <v>-80</v>
      </c>
      <c r="M415" s="3">
        <f t="shared" si="216"/>
        <v>1</v>
      </c>
      <c r="N415" s="245">
        <f t="shared" si="216"/>
        <v>2</v>
      </c>
      <c r="BO415">
        <f t="shared" si="209"/>
        <v>-354</v>
      </c>
    </row>
    <row r="416" spans="1:67" ht="13.5" thickBot="1">
      <c r="A416" s="390">
        <f t="shared" si="217"/>
        <v>36</v>
      </c>
      <c r="B416" s="391" t="str">
        <f>VLOOKUP(A416,Sheet3!$A$2:$E$61,4,FALSE)</f>
        <v>jǐhài (己亥)</v>
      </c>
      <c r="C416" s="391" t="str">
        <f>VLOOKUP(A416,Sheet3!$A$2:$E$61,5,FALSE)</f>
        <v>Earth Pig</v>
      </c>
      <c r="D416" s="399">
        <f t="shared" si="218"/>
        <v>1499</v>
      </c>
      <c r="E416" s="399">
        <f t="shared" si="219"/>
        <v>1438</v>
      </c>
      <c r="F416" s="12">
        <f t="shared" si="224"/>
        <v>158.14285714285714</v>
      </c>
      <c r="G416" s="410"/>
      <c r="H416" s="187">
        <f t="shared" si="225"/>
        <v>1102</v>
      </c>
      <c r="I416" s="1">
        <f t="shared" si="225"/>
        <v>1101</v>
      </c>
      <c r="J416" s="187">
        <f t="shared" si="226"/>
        <v>-1101</v>
      </c>
      <c r="K416" s="1">
        <f t="shared" si="226"/>
        <v>-1100</v>
      </c>
      <c r="L416">
        <f t="shared" si="220"/>
        <v>-80</v>
      </c>
      <c r="M416" s="3">
        <f t="shared" si="216"/>
        <v>2</v>
      </c>
      <c r="N416" s="245">
        <f t="shared" si="216"/>
        <v>3</v>
      </c>
      <c r="BO416">
        <f t="shared" si="209"/>
        <v>-353</v>
      </c>
    </row>
    <row r="417" spans="1:67" ht="13.5" thickBot="1">
      <c r="A417" s="390">
        <f t="shared" si="217"/>
        <v>37</v>
      </c>
      <c r="B417" s="391" t="str">
        <f>VLOOKUP(A417,Sheet3!$A$2:$E$61,4,FALSE)</f>
        <v>gēngzǐ (庚子)</v>
      </c>
      <c r="C417" s="391" t="str">
        <f>VLOOKUP(A417,Sheet3!$A$2:$E$61,5,FALSE)</f>
        <v>Metal Rat</v>
      </c>
      <c r="D417" s="399">
        <f t="shared" si="218"/>
        <v>1500</v>
      </c>
      <c r="E417" s="399">
        <f t="shared" si="219"/>
        <v>1439</v>
      </c>
      <c r="F417" s="14">
        <f t="shared" ref="F417:F423" si="227">(5+H417)/7</f>
        <v>158</v>
      </c>
      <c r="G417" s="409"/>
      <c r="H417" s="270">
        <f t="shared" ref="H417:I423" si="228">H418+1</f>
        <v>1101</v>
      </c>
      <c r="I417" s="16">
        <f t="shared" si="228"/>
        <v>1100</v>
      </c>
      <c r="J417" s="270">
        <f t="shared" ref="J417:K423" si="229">J418-1</f>
        <v>-1100</v>
      </c>
      <c r="K417" s="16">
        <f t="shared" si="229"/>
        <v>-1099</v>
      </c>
      <c r="L417" s="20">
        <f t="shared" si="220"/>
        <v>-80</v>
      </c>
      <c r="M417" s="3">
        <f t="shared" si="216"/>
        <v>3</v>
      </c>
      <c r="N417" s="245">
        <f t="shared" si="216"/>
        <v>4</v>
      </c>
      <c r="BO417">
        <f t="shared" si="209"/>
        <v>-352</v>
      </c>
    </row>
    <row r="418" spans="1:67" ht="13.5" thickBot="1">
      <c r="A418" s="390">
        <f t="shared" si="217"/>
        <v>38</v>
      </c>
      <c r="B418" s="391" t="str">
        <f>VLOOKUP(A418,Sheet3!$A$2:$E$61,4,FALSE)</f>
        <v>xīnchǒu (辛丑)</v>
      </c>
      <c r="C418" s="391" t="str">
        <f>VLOOKUP(A418,Sheet3!$A$2:$E$61,5,FALSE)</f>
        <v>Metal Ox</v>
      </c>
      <c r="D418" s="399">
        <f t="shared" si="218"/>
        <v>1501</v>
      </c>
      <c r="E418" s="399">
        <f t="shared" si="219"/>
        <v>1440</v>
      </c>
      <c r="F418" s="12">
        <f t="shared" si="227"/>
        <v>157.85714285714286</v>
      </c>
      <c r="G418" s="410"/>
      <c r="H418" s="187">
        <f t="shared" si="228"/>
        <v>1100</v>
      </c>
      <c r="I418" s="1">
        <f t="shared" si="228"/>
        <v>1099</v>
      </c>
      <c r="J418" s="187">
        <f t="shared" si="229"/>
        <v>-1099</v>
      </c>
      <c r="K418" s="1">
        <f t="shared" si="229"/>
        <v>-1098</v>
      </c>
      <c r="L418">
        <f t="shared" si="220"/>
        <v>-80</v>
      </c>
      <c r="M418" s="3">
        <f t="shared" ref="M418:N437" si="230">M422</f>
        <v>4</v>
      </c>
      <c r="N418" s="245">
        <f t="shared" si="230"/>
        <v>1</v>
      </c>
      <c r="BO418">
        <f t="shared" si="209"/>
        <v>-351</v>
      </c>
    </row>
    <row r="419" spans="1:67" ht="13.5" thickBot="1">
      <c r="A419" s="390">
        <f t="shared" si="217"/>
        <v>39</v>
      </c>
      <c r="B419" s="391" t="str">
        <f>VLOOKUP(A419,Sheet3!$A$2:$E$61,4,FALSE)</f>
        <v>rényín (壬寅)</v>
      </c>
      <c r="C419" s="391" t="str">
        <f>VLOOKUP(A419,Sheet3!$A$2:$E$61,5,FALSE)</f>
        <v>Water Tiger</v>
      </c>
      <c r="D419" s="399">
        <f t="shared" si="218"/>
        <v>1502</v>
      </c>
      <c r="E419" s="399">
        <f t="shared" si="219"/>
        <v>1441</v>
      </c>
      <c r="F419" s="12">
        <f t="shared" si="227"/>
        <v>157.71428571428572</v>
      </c>
      <c r="G419" s="410"/>
      <c r="H419" s="187">
        <f t="shared" si="228"/>
        <v>1099</v>
      </c>
      <c r="I419" s="1">
        <f t="shared" si="228"/>
        <v>1098</v>
      </c>
      <c r="J419" s="187">
        <f t="shared" si="229"/>
        <v>-1098</v>
      </c>
      <c r="K419" s="1">
        <f t="shared" si="229"/>
        <v>-1097</v>
      </c>
      <c r="L419">
        <f t="shared" si="220"/>
        <v>-79</v>
      </c>
      <c r="M419" s="3">
        <f t="shared" si="230"/>
        <v>1</v>
      </c>
      <c r="N419" s="245">
        <f t="shared" si="230"/>
        <v>2</v>
      </c>
      <c r="BO419">
        <f t="shared" si="209"/>
        <v>-350</v>
      </c>
    </row>
    <row r="420" spans="1:67" ht="12.75" customHeight="1" thickBot="1">
      <c r="A420" s="390">
        <f t="shared" si="217"/>
        <v>40</v>
      </c>
      <c r="B420" s="391" t="str">
        <f>VLOOKUP(A420,Sheet3!$A$2:$E$61,4,FALSE)</f>
        <v>guǐmǎo (癸卯)</v>
      </c>
      <c r="C420" s="391" t="str">
        <f>VLOOKUP(A420,Sheet3!$A$2:$E$61,5,FALSE)</f>
        <v>Water Hare</v>
      </c>
      <c r="D420" s="399">
        <f t="shared" si="218"/>
        <v>1503</v>
      </c>
      <c r="E420" s="399">
        <f t="shared" si="219"/>
        <v>1442</v>
      </c>
      <c r="F420" s="12">
        <f t="shared" si="227"/>
        <v>157.57142857142858</v>
      </c>
      <c r="G420" s="410"/>
      <c r="H420" s="187">
        <f t="shared" si="228"/>
        <v>1098</v>
      </c>
      <c r="I420" s="1">
        <f t="shared" si="228"/>
        <v>1097</v>
      </c>
      <c r="J420" s="187">
        <f t="shared" si="229"/>
        <v>-1097</v>
      </c>
      <c r="K420" s="1">
        <f t="shared" si="229"/>
        <v>-1096</v>
      </c>
      <c r="L420">
        <f t="shared" si="220"/>
        <v>-79</v>
      </c>
      <c r="M420" s="3">
        <f t="shared" si="230"/>
        <v>2</v>
      </c>
      <c r="N420" s="245">
        <f t="shared" si="230"/>
        <v>3</v>
      </c>
      <c r="BO420">
        <f t="shared" si="209"/>
        <v>-349</v>
      </c>
    </row>
    <row r="421" spans="1:67" ht="13.5" thickBot="1">
      <c r="A421" s="390">
        <f t="shared" si="217"/>
        <v>41</v>
      </c>
      <c r="B421" s="391" t="str">
        <f>VLOOKUP(A421,Sheet3!$A$2:$E$61,4,FALSE)</f>
        <v>jiǎchén (甲辰)</v>
      </c>
      <c r="C421" s="391" t="str">
        <f>VLOOKUP(A421,Sheet3!$A$2:$E$61,5,FALSE)</f>
        <v>Wood Dragon</v>
      </c>
      <c r="D421" s="399">
        <f t="shared" si="218"/>
        <v>1504</v>
      </c>
      <c r="E421" s="399">
        <f t="shared" si="219"/>
        <v>1443</v>
      </c>
      <c r="F421" s="12">
        <f t="shared" si="227"/>
        <v>157.42857142857142</v>
      </c>
      <c r="G421" s="410"/>
      <c r="H421" s="187">
        <f t="shared" si="228"/>
        <v>1097</v>
      </c>
      <c r="I421" s="1">
        <f t="shared" si="228"/>
        <v>1096</v>
      </c>
      <c r="J421" s="187">
        <f t="shared" si="229"/>
        <v>-1096</v>
      </c>
      <c r="K421" s="1">
        <f t="shared" si="229"/>
        <v>-1095</v>
      </c>
      <c r="L421">
        <f t="shared" si="220"/>
        <v>-79</v>
      </c>
      <c r="M421" s="3">
        <f t="shared" si="230"/>
        <v>3</v>
      </c>
      <c r="N421" s="245">
        <f t="shared" si="230"/>
        <v>4</v>
      </c>
      <c r="BO421">
        <f t="shared" si="209"/>
        <v>-348</v>
      </c>
    </row>
    <row r="422" spans="1:67" ht="13.5" thickBot="1">
      <c r="A422" s="390">
        <f t="shared" si="217"/>
        <v>42</v>
      </c>
      <c r="B422" s="391" t="str">
        <f>VLOOKUP(A422,Sheet3!$A$2:$E$61,4,FALSE)</f>
        <v>yǐsì (乙巳)</v>
      </c>
      <c r="C422" s="391" t="str">
        <f>VLOOKUP(A422,Sheet3!$A$2:$E$61,5,FALSE)</f>
        <v>Wood Snake</v>
      </c>
      <c r="D422" s="399">
        <f t="shared" si="218"/>
        <v>1505</v>
      </c>
      <c r="E422" s="399">
        <f t="shared" si="219"/>
        <v>1444</v>
      </c>
      <c r="F422" s="12">
        <f t="shared" si="227"/>
        <v>157.28571428571428</v>
      </c>
      <c r="G422" s="410"/>
      <c r="H422" s="187">
        <f t="shared" si="228"/>
        <v>1096</v>
      </c>
      <c r="I422" s="1">
        <f t="shared" si="228"/>
        <v>1095</v>
      </c>
      <c r="J422" s="187">
        <f t="shared" si="229"/>
        <v>-1095</v>
      </c>
      <c r="K422" s="1">
        <f t="shared" si="229"/>
        <v>-1094</v>
      </c>
      <c r="L422">
        <f t="shared" si="220"/>
        <v>-79</v>
      </c>
      <c r="M422" s="3">
        <f t="shared" si="230"/>
        <v>4</v>
      </c>
      <c r="N422" s="245">
        <f t="shared" si="230"/>
        <v>1</v>
      </c>
      <c r="BO422">
        <f t="shared" si="209"/>
        <v>-347</v>
      </c>
    </row>
    <row r="423" spans="1:67" ht="13.5" thickBot="1">
      <c r="A423" s="390">
        <f t="shared" si="217"/>
        <v>43</v>
      </c>
      <c r="B423" s="391" t="str">
        <f>VLOOKUP(A423,Sheet3!$A$2:$E$61,4,FALSE)</f>
        <v>bǐngwǔ (丙午)</v>
      </c>
      <c r="C423" s="391" t="str">
        <f>VLOOKUP(A423,Sheet3!$A$2:$E$61,5,FALSE)</f>
        <v>Fire Horse</v>
      </c>
      <c r="D423" s="399">
        <f t="shared" si="218"/>
        <v>1506</v>
      </c>
      <c r="E423" s="399">
        <f t="shared" si="219"/>
        <v>1445</v>
      </c>
      <c r="F423" s="12">
        <f t="shared" si="227"/>
        <v>157.14285714285714</v>
      </c>
      <c r="G423" s="410"/>
      <c r="H423" s="187">
        <f t="shared" si="228"/>
        <v>1095</v>
      </c>
      <c r="I423" s="1">
        <f t="shared" si="228"/>
        <v>1094</v>
      </c>
      <c r="J423" s="187">
        <f t="shared" si="229"/>
        <v>-1094</v>
      </c>
      <c r="K423" s="1">
        <f t="shared" si="229"/>
        <v>-1093</v>
      </c>
      <c r="L423">
        <f t="shared" si="220"/>
        <v>-78</v>
      </c>
      <c r="M423" s="3">
        <f t="shared" si="230"/>
        <v>1</v>
      </c>
      <c r="N423" s="245">
        <f t="shared" si="230"/>
        <v>2</v>
      </c>
      <c r="BO423">
        <f t="shared" si="209"/>
        <v>-346</v>
      </c>
    </row>
    <row r="424" spans="1:67" ht="13.5" thickBot="1">
      <c r="A424" s="390">
        <f t="shared" si="217"/>
        <v>44</v>
      </c>
      <c r="B424" s="391" t="str">
        <f>VLOOKUP(A424,Sheet3!$A$2:$E$61,4,FALSE)</f>
        <v>dīngwèi (丁未)</v>
      </c>
      <c r="C424" s="391" t="str">
        <f>VLOOKUP(A424,Sheet3!$A$2:$E$61,5,FALSE)</f>
        <v>Fire Sheep</v>
      </c>
      <c r="D424" s="399">
        <f t="shared" si="218"/>
        <v>1507</v>
      </c>
      <c r="E424" s="399">
        <f t="shared" si="219"/>
        <v>1446</v>
      </c>
      <c r="F424" s="14">
        <f t="shared" ref="F424:F430" si="231">(5+H424)/7</f>
        <v>157</v>
      </c>
      <c r="G424" s="409"/>
      <c r="H424" s="270">
        <f t="shared" ref="H424:I430" si="232">H425+1</f>
        <v>1094</v>
      </c>
      <c r="I424" s="16">
        <f t="shared" si="232"/>
        <v>1093</v>
      </c>
      <c r="J424" s="270">
        <f t="shared" ref="J424:K430" si="233">J425-1</f>
        <v>-1093</v>
      </c>
      <c r="K424" s="16">
        <f t="shared" si="233"/>
        <v>-1092</v>
      </c>
      <c r="L424" s="20">
        <f t="shared" si="220"/>
        <v>-78</v>
      </c>
      <c r="M424" s="3">
        <f t="shared" si="230"/>
        <v>2</v>
      </c>
      <c r="N424" s="245">
        <f t="shared" si="230"/>
        <v>3</v>
      </c>
      <c r="BO424">
        <f t="shared" si="209"/>
        <v>-345</v>
      </c>
    </row>
    <row r="425" spans="1:67" ht="13.5" customHeight="1" thickBot="1">
      <c r="A425" s="390">
        <f t="shared" si="217"/>
        <v>45</v>
      </c>
      <c r="B425" s="391" t="str">
        <f>VLOOKUP(A425,Sheet3!$A$2:$E$61,4,FALSE)</f>
        <v>wùshēn (戊申)</v>
      </c>
      <c r="C425" s="391" t="str">
        <f>VLOOKUP(A425,Sheet3!$A$2:$E$61,5,FALSE)</f>
        <v>Earth Monkey</v>
      </c>
      <c r="D425" s="399">
        <f t="shared" si="218"/>
        <v>1508</v>
      </c>
      <c r="E425" s="399">
        <f t="shared" si="219"/>
        <v>1447</v>
      </c>
      <c r="F425" s="12">
        <f t="shared" si="231"/>
        <v>156.85714285714286</v>
      </c>
      <c r="G425" s="410"/>
      <c r="H425" s="187">
        <f t="shared" si="232"/>
        <v>1093</v>
      </c>
      <c r="I425" s="1">
        <f t="shared" si="232"/>
        <v>1092</v>
      </c>
      <c r="J425" s="187">
        <f t="shared" si="233"/>
        <v>-1092</v>
      </c>
      <c r="K425" s="1">
        <f t="shared" si="233"/>
        <v>-1091</v>
      </c>
      <c r="L425">
        <f t="shared" si="220"/>
        <v>-78</v>
      </c>
      <c r="M425" s="3">
        <f t="shared" si="230"/>
        <v>3</v>
      </c>
      <c r="N425" s="245">
        <f t="shared" si="230"/>
        <v>4</v>
      </c>
      <c r="BO425">
        <f t="shared" si="209"/>
        <v>-344</v>
      </c>
    </row>
    <row r="426" spans="1:67" ht="13.5" thickBot="1">
      <c r="A426" s="390">
        <f t="shared" si="217"/>
        <v>46</v>
      </c>
      <c r="B426" s="391" t="str">
        <f>VLOOKUP(A426,Sheet3!$A$2:$E$61,4,FALSE)</f>
        <v>jǐyǒu (己酉)</v>
      </c>
      <c r="C426" s="391" t="str">
        <f>VLOOKUP(A426,Sheet3!$A$2:$E$61,5,FALSE)</f>
        <v>Earth Rooster</v>
      </c>
      <c r="D426" s="399">
        <f t="shared" si="218"/>
        <v>1509</v>
      </c>
      <c r="E426" s="399">
        <f t="shared" si="219"/>
        <v>1448</v>
      </c>
      <c r="F426" s="12">
        <f t="shared" si="231"/>
        <v>156.71428571428572</v>
      </c>
      <c r="G426" s="410"/>
      <c r="H426" s="187">
        <f t="shared" si="232"/>
        <v>1092</v>
      </c>
      <c r="I426" s="1">
        <f t="shared" si="232"/>
        <v>1091</v>
      </c>
      <c r="J426" s="187">
        <f t="shared" si="233"/>
        <v>-1091</v>
      </c>
      <c r="K426" s="1">
        <f t="shared" si="233"/>
        <v>-1090</v>
      </c>
      <c r="L426">
        <f t="shared" si="220"/>
        <v>-78</v>
      </c>
      <c r="M426" s="3">
        <f t="shared" si="230"/>
        <v>4</v>
      </c>
      <c r="N426" s="245">
        <f t="shared" si="230"/>
        <v>1</v>
      </c>
      <c r="BO426">
        <f t="shared" si="209"/>
        <v>-343</v>
      </c>
    </row>
    <row r="427" spans="1:67" ht="13.5" thickBot="1">
      <c r="A427" s="390">
        <f t="shared" si="217"/>
        <v>47</v>
      </c>
      <c r="B427" s="391" t="str">
        <f>VLOOKUP(A427,Sheet3!$A$2:$E$61,4,FALSE)</f>
        <v>gēngxū (庚戌)</v>
      </c>
      <c r="C427" s="391" t="str">
        <f>VLOOKUP(A427,Sheet3!$A$2:$E$61,5,FALSE)</f>
        <v>Metal Dog</v>
      </c>
      <c r="D427" s="399">
        <f t="shared" si="218"/>
        <v>1510</v>
      </c>
      <c r="E427" s="399">
        <f t="shared" si="219"/>
        <v>1449</v>
      </c>
      <c r="F427" s="12">
        <f t="shared" si="231"/>
        <v>156.57142857142858</v>
      </c>
      <c r="G427" s="410"/>
      <c r="H427" s="187">
        <f t="shared" si="232"/>
        <v>1091</v>
      </c>
      <c r="I427" s="1">
        <f t="shared" si="232"/>
        <v>1090</v>
      </c>
      <c r="J427" s="187">
        <f t="shared" si="233"/>
        <v>-1090</v>
      </c>
      <c r="K427" s="1">
        <f t="shared" si="233"/>
        <v>-1089</v>
      </c>
      <c r="L427">
        <f t="shared" si="220"/>
        <v>-77</v>
      </c>
      <c r="M427" s="3">
        <f t="shared" si="230"/>
        <v>1</v>
      </c>
      <c r="N427" s="245">
        <f t="shared" si="230"/>
        <v>2</v>
      </c>
      <c r="BO427">
        <f t="shared" si="209"/>
        <v>-342</v>
      </c>
    </row>
    <row r="428" spans="1:67" ht="13.5" thickBot="1">
      <c r="A428" s="390">
        <f t="shared" si="217"/>
        <v>48</v>
      </c>
      <c r="B428" s="391" t="str">
        <f>VLOOKUP(A428,Sheet3!$A$2:$E$61,4,FALSE)</f>
        <v>xīnhài (辛亥)</v>
      </c>
      <c r="C428" s="391" t="str">
        <f>VLOOKUP(A428,Sheet3!$A$2:$E$61,5,FALSE)</f>
        <v>Metal Pig</v>
      </c>
      <c r="D428" s="399">
        <f t="shared" si="218"/>
        <v>1511</v>
      </c>
      <c r="E428" s="399">
        <f t="shared" si="219"/>
        <v>1450</v>
      </c>
      <c r="F428" s="12">
        <f t="shared" si="231"/>
        <v>156.42857142857142</v>
      </c>
      <c r="G428" s="410"/>
      <c r="H428" s="187">
        <f t="shared" si="232"/>
        <v>1090</v>
      </c>
      <c r="I428" s="1">
        <f t="shared" si="232"/>
        <v>1089</v>
      </c>
      <c r="J428" s="187">
        <f t="shared" si="233"/>
        <v>-1089</v>
      </c>
      <c r="K428" s="1">
        <f t="shared" si="233"/>
        <v>-1088</v>
      </c>
      <c r="L428">
        <f t="shared" si="220"/>
        <v>-77</v>
      </c>
      <c r="M428" s="3">
        <f t="shared" si="230"/>
        <v>2</v>
      </c>
      <c r="N428" s="245">
        <f t="shared" si="230"/>
        <v>3</v>
      </c>
      <c r="BO428">
        <f t="shared" si="209"/>
        <v>-341</v>
      </c>
    </row>
    <row r="429" spans="1:67" ht="13.5" thickBot="1">
      <c r="A429" s="390">
        <f t="shared" si="217"/>
        <v>49</v>
      </c>
      <c r="B429" s="391" t="str">
        <f>VLOOKUP(A429,Sheet3!$A$2:$E$61,4,FALSE)</f>
        <v>rénzǐ (壬子)</v>
      </c>
      <c r="C429" s="391" t="str">
        <f>VLOOKUP(A429,Sheet3!$A$2:$E$61,5,FALSE)</f>
        <v>Water Rat</v>
      </c>
      <c r="D429" s="399">
        <f t="shared" si="218"/>
        <v>1512</v>
      </c>
      <c r="E429" s="399">
        <f t="shared" si="219"/>
        <v>1451</v>
      </c>
      <c r="F429" s="12">
        <f t="shared" si="231"/>
        <v>156.28571428571428</v>
      </c>
      <c r="G429" s="410"/>
      <c r="H429" s="187">
        <f t="shared" si="232"/>
        <v>1089</v>
      </c>
      <c r="I429" s="1">
        <f t="shared" si="232"/>
        <v>1088</v>
      </c>
      <c r="J429" s="187">
        <f t="shared" si="233"/>
        <v>-1088</v>
      </c>
      <c r="K429" s="1">
        <f t="shared" si="233"/>
        <v>-1087</v>
      </c>
      <c r="L429">
        <f t="shared" si="220"/>
        <v>-77</v>
      </c>
      <c r="M429" s="3">
        <f t="shared" si="230"/>
        <v>3</v>
      </c>
      <c r="N429" s="245">
        <f t="shared" si="230"/>
        <v>4</v>
      </c>
      <c r="BO429">
        <f t="shared" si="209"/>
        <v>-340</v>
      </c>
    </row>
    <row r="430" spans="1:67" ht="13.5" thickBot="1">
      <c r="A430" s="390">
        <f t="shared" si="217"/>
        <v>50</v>
      </c>
      <c r="B430" s="391" t="str">
        <f>VLOOKUP(A430,Sheet3!$A$2:$E$61,4,FALSE)</f>
        <v>guǐchǒu (癸丑)</v>
      </c>
      <c r="C430" s="391" t="str">
        <f>VLOOKUP(A430,Sheet3!$A$2:$E$61,5,FALSE)</f>
        <v>Water Ox</v>
      </c>
      <c r="D430" s="399">
        <f t="shared" si="218"/>
        <v>1513</v>
      </c>
      <c r="E430" s="399">
        <f t="shared" si="219"/>
        <v>1452</v>
      </c>
      <c r="F430" s="12">
        <f t="shared" si="231"/>
        <v>156.14285714285714</v>
      </c>
      <c r="G430" s="410"/>
      <c r="H430" s="187">
        <f t="shared" si="232"/>
        <v>1088</v>
      </c>
      <c r="I430" s="1">
        <f t="shared" si="232"/>
        <v>1087</v>
      </c>
      <c r="J430" s="187">
        <f t="shared" si="233"/>
        <v>-1087</v>
      </c>
      <c r="K430" s="1">
        <f t="shared" si="233"/>
        <v>-1086</v>
      </c>
      <c r="L430">
        <f t="shared" si="220"/>
        <v>-77</v>
      </c>
      <c r="M430" s="3">
        <f t="shared" si="230"/>
        <v>4</v>
      </c>
      <c r="N430" s="245">
        <f t="shared" si="230"/>
        <v>1</v>
      </c>
      <c r="BO430">
        <f t="shared" si="209"/>
        <v>-339</v>
      </c>
    </row>
    <row r="431" spans="1:67" ht="13.5" thickBot="1">
      <c r="A431" s="390">
        <f t="shared" si="217"/>
        <v>51</v>
      </c>
      <c r="B431" s="391" t="str">
        <f>VLOOKUP(A431,Sheet3!$A$2:$E$61,4,FALSE)</f>
        <v>jiǎyín (甲寅)</v>
      </c>
      <c r="C431" s="391" t="str">
        <f>VLOOKUP(A431,Sheet3!$A$2:$E$61,5,FALSE)</f>
        <v>Wood Tiger</v>
      </c>
      <c r="D431" s="399">
        <f t="shared" si="218"/>
        <v>1514</v>
      </c>
      <c r="E431" s="399">
        <f t="shared" si="219"/>
        <v>1453</v>
      </c>
      <c r="F431" s="14">
        <f t="shared" ref="F431:F437" si="234">(5+H431)/7</f>
        <v>156</v>
      </c>
      <c r="G431" s="409"/>
      <c r="H431" s="270">
        <f t="shared" ref="H431:I437" si="235">H432+1</f>
        <v>1087</v>
      </c>
      <c r="I431" s="16">
        <f t="shared" si="235"/>
        <v>1086</v>
      </c>
      <c r="J431" s="270">
        <f t="shared" ref="J431:K437" si="236">J432-1</f>
        <v>-1086</v>
      </c>
      <c r="K431" s="16">
        <f t="shared" si="236"/>
        <v>-1085</v>
      </c>
      <c r="L431" s="20">
        <f t="shared" si="220"/>
        <v>-76</v>
      </c>
      <c r="M431" s="3">
        <f t="shared" si="230"/>
        <v>1</v>
      </c>
      <c r="N431" s="245">
        <f t="shared" si="230"/>
        <v>2</v>
      </c>
      <c r="BO431">
        <f t="shared" si="209"/>
        <v>-338</v>
      </c>
    </row>
    <row r="432" spans="1:67" ht="13.5" thickBot="1">
      <c r="A432" s="390">
        <f t="shared" si="217"/>
        <v>52</v>
      </c>
      <c r="B432" s="391" t="str">
        <f>VLOOKUP(A432,Sheet3!$A$2:$E$61,4,FALSE)</f>
        <v>yǐmǎo (乙卯)</v>
      </c>
      <c r="C432" s="391" t="str">
        <f>VLOOKUP(A432,Sheet3!$A$2:$E$61,5,FALSE)</f>
        <v>Wood Hare</v>
      </c>
      <c r="D432" s="399">
        <f t="shared" si="218"/>
        <v>1515</v>
      </c>
      <c r="E432" s="399">
        <f t="shared" si="219"/>
        <v>1454</v>
      </c>
      <c r="F432" s="12">
        <f t="shared" si="234"/>
        <v>155.85714285714286</v>
      </c>
      <c r="G432" s="410"/>
      <c r="H432" s="187">
        <f t="shared" si="235"/>
        <v>1086</v>
      </c>
      <c r="I432" s="1">
        <f t="shared" si="235"/>
        <v>1085</v>
      </c>
      <c r="J432" s="187">
        <f t="shared" si="236"/>
        <v>-1085</v>
      </c>
      <c r="K432" s="1">
        <f t="shared" si="236"/>
        <v>-1084</v>
      </c>
      <c r="L432">
        <f t="shared" si="220"/>
        <v>-76</v>
      </c>
      <c r="M432" s="3">
        <f t="shared" si="230"/>
        <v>2</v>
      </c>
      <c r="N432" s="245">
        <f t="shared" si="230"/>
        <v>3</v>
      </c>
      <c r="BO432">
        <f t="shared" si="209"/>
        <v>-337</v>
      </c>
    </row>
    <row r="433" spans="1:67" ht="13.5" thickBot="1">
      <c r="A433" s="390">
        <f t="shared" si="217"/>
        <v>53</v>
      </c>
      <c r="B433" s="391" t="str">
        <f>VLOOKUP(A433,Sheet3!$A$2:$E$61,4,FALSE)</f>
        <v>bǐngchén (丙辰)</v>
      </c>
      <c r="C433" s="391" t="str">
        <f>VLOOKUP(A433,Sheet3!$A$2:$E$61,5,FALSE)</f>
        <v>Fire Dragon</v>
      </c>
      <c r="D433" s="399">
        <f t="shared" si="218"/>
        <v>1516</v>
      </c>
      <c r="E433" s="399">
        <f t="shared" si="219"/>
        <v>1455</v>
      </c>
      <c r="F433" s="12">
        <f t="shared" si="234"/>
        <v>155.71428571428572</v>
      </c>
      <c r="G433" s="410"/>
      <c r="H433" s="187">
        <f t="shared" si="235"/>
        <v>1085</v>
      </c>
      <c r="I433" s="1">
        <f t="shared" si="235"/>
        <v>1084</v>
      </c>
      <c r="J433" s="187">
        <f t="shared" si="236"/>
        <v>-1084</v>
      </c>
      <c r="K433" s="1">
        <f t="shared" si="236"/>
        <v>-1083</v>
      </c>
      <c r="L433">
        <f t="shared" si="220"/>
        <v>-76</v>
      </c>
      <c r="M433" s="3">
        <f t="shared" si="230"/>
        <v>3</v>
      </c>
      <c r="N433" s="245">
        <f t="shared" si="230"/>
        <v>4</v>
      </c>
      <c r="BO433">
        <f t="shared" si="209"/>
        <v>-336</v>
      </c>
    </row>
    <row r="434" spans="1:67" ht="13.5" thickBot="1">
      <c r="A434" s="390">
        <f t="shared" si="217"/>
        <v>54</v>
      </c>
      <c r="B434" s="391" t="str">
        <f>VLOOKUP(A434,Sheet3!$A$2:$E$61,4,FALSE)</f>
        <v>dīngsì (丁巳)</v>
      </c>
      <c r="C434" s="391" t="str">
        <f>VLOOKUP(A434,Sheet3!$A$2:$E$61,5,FALSE)</f>
        <v>Fire Snake</v>
      </c>
      <c r="D434" s="399">
        <f t="shared" si="218"/>
        <v>1517</v>
      </c>
      <c r="E434" s="399">
        <f t="shared" si="219"/>
        <v>1456</v>
      </c>
      <c r="F434" s="12">
        <f t="shared" si="234"/>
        <v>155.57142857142858</v>
      </c>
      <c r="G434" s="410"/>
      <c r="H434" s="187">
        <f t="shared" si="235"/>
        <v>1084</v>
      </c>
      <c r="I434" s="1">
        <f t="shared" si="235"/>
        <v>1083</v>
      </c>
      <c r="J434" s="187">
        <f t="shared" si="236"/>
        <v>-1083</v>
      </c>
      <c r="K434" s="1">
        <f t="shared" si="236"/>
        <v>-1082</v>
      </c>
      <c r="L434">
        <f t="shared" si="220"/>
        <v>-76</v>
      </c>
      <c r="M434" s="3">
        <f t="shared" si="230"/>
        <v>4</v>
      </c>
      <c r="N434" s="245">
        <f t="shared" si="230"/>
        <v>1</v>
      </c>
      <c r="BO434">
        <f t="shared" si="209"/>
        <v>-335</v>
      </c>
    </row>
    <row r="435" spans="1:67" ht="13.5" thickBot="1">
      <c r="A435" s="390">
        <f t="shared" si="217"/>
        <v>55</v>
      </c>
      <c r="B435" s="391" t="str">
        <f>VLOOKUP(A435,Sheet3!$A$2:$E$61,4,FALSE)</f>
        <v>wùwǔ (戊午)</v>
      </c>
      <c r="C435" s="391" t="str">
        <f>VLOOKUP(A435,Sheet3!$A$2:$E$61,5,FALSE)</f>
        <v>Earth Horse</v>
      </c>
      <c r="D435" s="399">
        <f t="shared" si="218"/>
        <v>1518</v>
      </c>
      <c r="E435" s="399">
        <f t="shared" si="219"/>
        <v>1457</v>
      </c>
      <c r="F435" s="12">
        <f t="shared" si="234"/>
        <v>155.42857142857142</v>
      </c>
      <c r="G435" s="410"/>
      <c r="H435" s="187">
        <f t="shared" si="235"/>
        <v>1083</v>
      </c>
      <c r="I435" s="1">
        <f t="shared" si="235"/>
        <v>1082</v>
      </c>
      <c r="J435" s="187">
        <f t="shared" si="236"/>
        <v>-1082</v>
      </c>
      <c r="K435" s="1">
        <f t="shared" si="236"/>
        <v>-1081</v>
      </c>
      <c r="L435">
        <f t="shared" si="220"/>
        <v>-75</v>
      </c>
      <c r="M435" s="3">
        <f t="shared" si="230"/>
        <v>1</v>
      </c>
      <c r="N435" s="245">
        <f t="shared" si="230"/>
        <v>2</v>
      </c>
      <c r="BO435">
        <f t="shared" si="209"/>
        <v>-334</v>
      </c>
    </row>
    <row r="436" spans="1:67" ht="13.5" thickBot="1">
      <c r="A436" s="390">
        <f t="shared" si="217"/>
        <v>56</v>
      </c>
      <c r="B436" s="391" t="str">
        <f>VLOOKUP(A436,Sheet3!$A$2:$E$61,4,FALSE)</f>
        <v>jǐwèi (己未)</v>
      </c>
      <c r="C436" s="391" t="str">
        <f>VLOOKUP(A436,Sheet3!$A$2:$E$61,5,FALSE)</f>
        <v>Earth Sheep</v>
      </c>
      <c r="D436" s="399">
        <f t="shared" si="218"/>
        <v>1519</v>
      </c>
      <c r="E436" s="399">
        <f t="shared" si="219"/>
        <v>1458</v>
      </c>
      <c r="F436" s="12">
        <f t="shared" si="234"/>
        <v>155.28571428571428</v>
      </c>
      <c r="G436" s="410"/>
      <c r="H436" s="187">
        <f t="shared" si="235"/>
        <v>1082</v>
      </c>
      <c r="I436" s="1">
        <f t="shared" si="235"/>
        <v>1081</v>
      </c>
      <c r="J436" s="187">
        <f t="shared" si="236"/>
        <v>-1081</v>
      </c>
      <c r="K436" s="1">
        <f t="shared" si="236"/>
        <v>-1080</v>
      </c>
      <c r="L436">
        <f t="shared" si="220"/>
        <v>-75</v>
      </c>
      <c r="M436" s="3">
        <f t="shared" si="230"/>
        <v>2</v>
      </c>
      <c r="N436" s="245">
        <f t="shared" si="230"/>
        <v>3</v>
      </c>
      <c r="BO436">
        <f t="shared" si="209"/>
        <v>-333</v>
      </c>
    </row>
    <row r="437" spans="1:67" ht="23.25" thickBot="1">
      <c r="A437" s="390">
        <f t="shared" si="217"/>
        <v>57</v>
      </c>
      <c r="B437" s="391" t="str">
        <f>VLOOKUP(A437,Sheet3!$A$2:$E$61,4,FALSE)</f>
        <v>gēngshēn (庚申)</v>
      </c>
      <c r="C437" s="391" t="str">
        <f>VLOOKUP(A437,Sheet3!$A$2:$E$61,5,FALSE)</f>
        <v>Metal Monkey</v>
      </c>
      <c r="D437" s="399">
        <f t="shared" si="218"/>
        <v>1520</v>
      </c>
      <c r="E437" s="399">
        <f t="shared" si="219"/>
        <v>1459</v>
      </c>
      <c r="F437" s="12">
        <f t="shared" si="234"/>
        <v>155.14285714285714</v>
      </c>
      <c r="G437" s="410"/>
      <c r="H437" s="187">
        <f t="shared" si="235"/>
        <v>1081</v>
      </c>
      <c r="I437" s="1">
        <f t="shared" si="235"/>
        <v>1080</v>
      </c>
      <c r="J437" s="187">
        <f t="shared" si="236"/>
        <v>-1080</v>
      </c>
      <c r="K437" s="1">
        <f t="shared" si="236"/>
        <v>-1079</v>
      </c>
      <c r="L437">
        <f t="shared" si="220"/>
        <v>-75</v>
      </c>
      <c r="M437" s="3">
        <f t="shared" si="230"/>
        <v>3</v>
      </c>
      <c r="N437" s="245">
        <f t="shared" si="230"/>
        <v>4</v>
      </c>
      <c r="BO437">
        <f t="shared" si="209"/>
        <v>-332</v>
      </c>
    </row>
    <row r="438" spans="1:67" ht="13.5" thickBot="1">
      <c r="A438" s="390">
        <f t="shared" si="217"/>
        <v>58</v>
      </c>
      <c r="B438" s="391" t="str">
        <f>VLOOKUP(A438,Sheet3!$A$2:$E$61,4,FALSE)</f>
        <v>xīnyǒu (辛酉)</v>
      </c>
      <c r="C438" s="391" t="str">
        <f>VLOOKUP(A438,Sheet3!$A$2:$E$61,5,FALSE)</f>
        <v>Metal Rooster</v>
      </c>
      <c r="D438" s="399">
        <f t="shared" si="218"/>
        <v>1521</v>
      </c>
      <c r="E438" s="399">
        <f t="shared" si="219"/>
        <v>1460</v>
      </c>
      <c r="F438" s="14">
        <f t="shared" ref="F438:F444" si="237">(5+H438)/7</f>
        <v>155</v>
      </c>
      <c r="G438" s="409"/>
      <c r="H438" s="270">
        <f t="shared" ref="H438:I444" si="238">H439+1</f>
        <v>1080</v>
      </c>
      <c r="I438" s="16">
        <f t="shared" si="238"/>
        <v>1079</v>
      </c>
      <c r="J438" s="270">
        <f t="shared" ref="J438:K444" si="239">J439-1</f>
        <v>-1079</v>
      </c>
      <c r="K438" s="16">
        <f t="shared" si="239"/>
        <v>-1078</v>
      </c>
      <c r="L438" s="20">
        <f t="shared" si="220"/>
        <v>-75</v>
      </c>
      <c r="M438" s="3">
        <f t="shared" ref="M438:N457" si="240">M442</f>
        <v>4</v>
      </c>
      <c r="N438" s="245">
        <f t="shared" si="240"/>
        <v>1</v>
      </c>
      <c r="BO438">
        <f t="shared" si="209"/>
        <v>-331</v>
      </c>
    </row>
    <row r="439" spans="1:67" ht="13.5" thickBot="1">
      <c r="A439" s="390">
        <f t="shared" si="217"/>
        <v>59</v>
      </c>
      <c r="B439" s="391" t="str">
        <f>VLOOKUP(A439,Sheet3!$A$2:$E$61,4,FALSE)</f>
        <v>rénxū (壬戌)</v>
      </c>
      <c r="C439" s="391" t="str">
        <f>VLOOKUP(A439,Sheet3!$A$2:$E$61,5,FALSE)</f>
        <v>Water Dog</v>
      </c>
      <c r="D439" s="399">
        <f t="shared" si="218"/>
        <v>1522</v>
      </c>
      <c r="E439" s="399">
        <f t="shared" si="219"/>
        <v>1461</v>
      </c>
      <c r="F439" s="12">
        <f t="shared" si="237"/>
        <v>154.85714285714286</v>
      </c>
      <c r="G439" s="410"/>
      <c r="H439" s="187">
        <f t="shared" si="238"/>
        <v>1079</v>
      </c>
      <c r="I439" s="1">
        <f t="shared" si="238"/>
        <v>1078</v>
      </c>
      <c r="J439" s="187">
        <f t="shared" si="239"/>
        <v>-1078</v>
      </c>
      <c r="K439" s="1">
        <f t="shared" si="239"/>
        <v>-1077</v>
      </c>
      <c r="L439">
        <f t="shared" si="220"/>
        <v>-74</v>
      </c>
      <c r="M439" s="3">
        <f t="shared" si="240"/>
        <v>1</v>
      </c>
      <c r="N439" s="245">
        <f t="shared" si="240"/>
        <v>2</v>
      </c>
      <c r="BO439">
        <f t="shared" si="209"/>
        <v>-330</v>
      </c>
    </row>
    <row r="440" spans="1:67" ht="13.5" thickBot="1">
      <c r="A440" s="390">
        <f t="shared" si="217"/>
        <v>60</v>
      </c>
      <c r="B440" s="391" t="str">
        <f>VLOOKUP(A440,Sheet3!$A$2:$E$61,4,FALSE)</f>
        <v>guǐhài (癸亥)</v>
      </c>
      <c r="C440" s="391" t="str">
        <f>VLOOKUP(A440,Sheet3!$A$2:$E$61,5,FALSE)</f>
        <v>Water Pig</v>
      </c>
      <c r="D440" s="399">
        <f t="shared" si="218"/>
        <v>1523</v>
      </c>
      <c r="E440" s="399">
        <f t="shared" si="219"/>
        <v>1462</v>
      </c>
      <c r="F440" s="12">
        <f t="shared" si="237"/>
        <v>154.71428571428572</v>
      </c>
      <c r="G440" s="410"/>
      <c r="H440" s="187">
        <f t="shared" si="238"/>
        <v>1078</v>
      </c>
      <c r="I440" s="1">
        <f t="shared" si="238"/>
        <v>1077</v>
      </c>
      <c r="J440" s="187">
        <f t="shared" si="239"/>
        <v>-1077</v>
      </c>
      <c r="K440" s="1">
        <f t="shared" si="239"/>
        <v>-1076</v>
      </c>
      <c r="L440">
        <f t="shared" si="220"/>
        <v>-74</v>
      </c>
      <c r="M440" s="3">
        <f t="shared" si="240"/>
        <v>2</v>
      </c>
      <c r="N440" s="245">
        <f t="shared" si="240"/>
        <v>3</v>
      </c>
      <c r="BO440">
        <f t="shared" si="209"/>
        <v>-329</v>
      </c>
    </row>
    <row r="441" spans="1:67" ht="13.5" thickBot="1">
      <c r="A441" s="390">
        <f t="shared" si="217"/>
        <v>1</v>
      </c>
      <c r="B441" s="391" t="str">
        <f>VLOOKUP(A441,Sheet3!$A$2:$E$61,4,FALSE)</f>
        <v>jiǎzǐ (甲子)</v>
      </c>
      <c r="C441" s="391" t="str">
        <f>VLOOKUP(A441,Sheet3!$A$2:$E$61,5,FALSE)</f>
        <v>Wood Rat</v>
      </c>
      <c r="D441" s="399">
        <f t="shared" si="218"/>
        <v>1524</v>
      </c>
      <c r="E441" s="399">
        <f t="shared" si="219"/>
        <v>1463</v>
      </c>
      <c r="F441" s="12">
        <f t="shared" si="237"/>
        <v>154.57142857142858</v>
      </c>
      <c r="G441" s="410"/>
      <c r="H441" s="187">
        <f t="shared" si="238"/>
        <v>1077</v>
      </c>
      <c r="I441" s="1">
        <f t="shared" si="238"/>
        <v>1076</v>
      </c>
      <c r="J441" s="187">
        <f t="shared" si="239"/>
        <v>-1076</v>
      </c>
      <c r="K441" s="1">
        <f t="shared" si="239"/>
        <v>-1075</v>
      </c>
      <c r="L441">
        <f t="shared" si="220"/>
        <v>-74</v>
      </c>
      <c r="M441" s="3">
        <f t="shared" si="240"/>
        <v>3</v>
      </c>
      <c r="N441" s="245">
        <f t="shared" si="240"/>
        <v>4</v>
      </c>
      <c r="BO441">
        <f t="shared" si="209"/>
        <v>-328</v>
      </c>
    </row>
    <row r="442" spans="1:67" ht="13.5" thickBot="1">
      <c r="A442" s="390">
        <f t="shared" si="217"/>
        <v>2</v>
      </c>
      <c r="B442" s="391" t="str">
        <f>VLOOKUP(A442,Sheet3!$A$2:$E$61,4,FALSE)</f>
        <v>yǐchǒu (乙丑)</v>
      </c>
      <c r="C442" s="391" t="str">
        <f>VLOOKUP(A442,Sheet3!$A$2:$E$61,5,FALSE)</f>
        <v>Wood Ox</v>
      </c>
      <c r="D442" s="399">
        <f t="shared" si="218"/>
        <v>1525</v>
      </c>
      <c r="E442" s="399">
        <f t="shared" si="219"/>
        <v>1464</v>
      </c>
      <c r="F442" s="12">
        <f t="shared" si="237"/>
        <v>154.42857142857142</v>
      </c>
      <c r="G442" s="410"/>
      <c r="H442" s="187">
        <f t="shared" si="238"/>
        <v>1076</v>
      </c>
      <c r="I442" s="1">
        <f t="shared" si="238"/>
        <v>1075</v>
      </c>
      <c r="J442" s="187">
        <f t="shared" si="239"/>
        <v>-1075</v>
      </c>
      <c r="K442" s="1">
        <f t="shared" si="239"/>
        <v>-1074</v>
      </c>
      <c r="L442">
        <f t="shared" si="220"/>
        <v>-74</v>
      </c>
      <c r="M442" s="3">
        <f t="shared" si="240"/>
        <v>4</v>
      </c>
      <c r="N442" s="245">
        <f t="shared" si="240"/>
        <v>1</v>
      </c>
      <c r="BO442">
        <f t="shared" si="209"/>
        <v>-327</v>
      </c>
    </row>
    <row r="443" spans="1:67" ht="13.5" thickBot="1">
      <c r="A443" s="390">
        <f t="shared" si="217"/>
        <v>3</v>
      </c>
      <c r="B443" s="391" t="str">
        <f>VLOOKUP(A443,Sheet3!$A$2:$E$61,4,FALSE)</f>
        <v>bǐngyín (丙寅)</v>
      </c>
      <c r="C443" s="391" t="str">
        <f>VLOOKUP(A443,Sheet3!$A$2:$E$61,5,FALSE)</f>
        <v>Fire Tiger</v>
      </c>
      <c r="D443" s="399">
        <f t="shared" si="218"/>
        <v>1526</v>
      </c>
      <c r="E443" s="399">
        <f t="shared" si="219"/>
        <v>1465</v>
      </c>
      <c r="F443" s="12">
        <f t="shared" si="237"/>
        <v>154.28571428571428</v>
      </c>
      <c r="G443" s="410"/>
      <c r="H443" s="187">
        <f t="shared" si="238"/>
        <v>1075</v>
      </c>
      <c r="I443" s="1">
        <f t="shared" si="238"/>
        <v>1074</v>
      </c>
      <c r="J443" s="187">
        <f t="shared" si="239"/>
        <v>-1074</v>
      </c>
      <c r="K443" s="1">
        <f t="shared" si="239"/>
        <v>-1073</v>
      </c>
      <c r="L443">
        <f t="shared" si="220"/>
        <v>-73</v>
      </c>
      <c r="M443" s="3">
        <f t="shared" si="240"/>
        <v>1</v>
      </c>
      <c r="N443" s="245">
        <f t="shared" si="240"/>
        <v>2</v>
      </c>
      <c r="BO443">
        <f t="shared" si="209"/>
        <v>-326</v>
      </c>
    </row>
    <row r="444" spans="1:67" ht="13.5" thickBot="1">
      <c r="A444" s="390">
        <f t="shared" si="217"/>
        <v>4</v>
      </c>
      <c r="B444" s="391" t="str">
        <f>VLOOKUP(A444,Sheet3!$A$2:$E$61,4,FALSE)</f>
        <v>dīngmǎo (丁卯)</v>
      </c>
      <c r="C444" s="391" t="str">
        <f>VLOOKUP(A444,Sheet3!$A$2:$E$61,5,FALSE)</f>
        <v>Fire Hare</v>
      </c>
      <c r="D444" s="399">
        <f t="shared" si="218"/>
        <v>1527</v>
      </c>
      <c r="E444" s="399">
        <f t="shared" si="219"/>
        <v>1466</v>
      </c>
      <c r="F444" s="12">
        <f t="shared" si="237"/>
        <v>154.14285714285714</v>
      </c>
      <c r="G444" s="410"/>
      <c r="H444" s="187">
        <f t="shared" si="238"/>
        <v>1074</v>
      </c>
      <c r="I444" s="1">
        <f t="shared" si="238"/>
        <v>1073</v>
      </c>
      <c r="J444" s="187">
        <f t="shared" si="239"/>
        <v>-1073</v>
      </c>
      <c r="K444" s="1">
        <f t="shared" si="239"/>
        <v>-1072</v>
      </c>
      <c r="L444">
        <f t="shared" si="220"/>
        <v>-73</v>
      </c>
      <c r="M444" s="3">
        <f t="shared" si="240"/>
        <v>2</v>
      </c>
      <c r="N444" s="245">
        <f t="shared" si="240"/>
        <v>3</v>
      </c>
      <c r="BO444">
        <f t="shared" si="209"/>
        <v>-325</v>
      </c>
    </row>
    <row r="445" spans="1:67" ht="13.5" thickBot="1">
      <c r="A445" s="390">
        <f t="shared" si="217"/>
        <v>5</v>
      </c>
      <c r="B445" s="391" t="str">
        <f>VLOOKUP(A445,Sheet3!$A$2:$E$61,4,FALSE)</f>
        <v>wùchén (戊辰)</v>
      </c>
      <c r="C445" s="391" t="str">
        <f>VLOOKUP(A445,Sheet3!$A$2:$E$61,5,FALSE)</f>
        <v>Earth Dragon</v>
      </c>
      <c r="D445" s="399">
        <f t="shared" si="218"/>
        <v>1528</v>
      </c>
      <c r="E445" s="399">
        <f t="shared" si="219"/>
        <v>1467</v>
      </c>
      <c r="F445" s="14">
        <f t="shared" ref="F445:F451" si="241">(5+H445)/7</f>
        <v>154</v>
      </c>
      <c r="G445" s="409"/>
      <c r="H445" s="270">
        <f t="shared" ref="H445:I451" si="242">H446+1</f>
        <v>1073</v>
      </c>
      <c r="I445" s="16">
        <f t="shared" si="242"/>
        <v>1072</v>
      </c>
      <c r="J445" s="270">
        <f t="shared" ref="J445:K451" si="243">J446-1</f>
        <v>-1072</v>
      </c>
      <c r="K445" s="16">
        <f t="shared" si="243"/>
        <v>-1071</v>
      </c>
      <c r="L445" s="20">
        <f t="shared" si="220"/>
        <v>-73</v>
      </c>
      <c r="M445" s="3">
        <f t="shared" si="240"/>
        <v>3</v>
      </c>
      <c r="N445" s="245">
        <f t="shared" si="240"/>
        <v>4</v>
      </c>
      <c r="BO445">
        <f t="shared" si="209"/>
        <v>-324</v>
      </c>
    </row>
    <row r="446" spans="1:67" ht="13.5" thickBot="1">
      <c r="A446" s="390">
        <f t="shared" si="217"/>
        <v>6</v>
      </c>
      <c r="B446" s="391" t="str">
        <f>VLOOKUP(A446,Sheet3!$A$2:$E$61,4,FALSE)</f>
        <v>jǐsì (己巳)</v>
      </c>
      <c r="C446" s="391" t="str">
        <f>VLOOKUP(A446,Sheet3!$A$2:$E$61,5,FALSE)</f>
        <v>Earth Snake</v>
      </c>
      <c r="D446" s="399">
        <f t="shared" si="218"/>
        <v>1529</v>
      </c>
      <c r="E446" s="399">
        <f t="shared" si="219"/>
        <v>1468</v>
      </c>
      <c r="F446" s="12">
        <f t="shared" si="241"/>
        <v>153.85714285714286</v>
      </c>
      <c r="G446" s="410"/>
      <c r="H446" s="187">
        <f t="shared" si="242"/>
        <v>1072</v>
      </c>
      <c r="I446" s="1">
        <f t="shared" si="242"/>
        <v>1071</v>
      </c>
      <c r="J446" s="187">
        <f t="shared" si="243"/>
        <v>-1071</v>
      </c>
      <c r="K446" s="1">
        <f t="shared" si="243"/>
        <v>-1070</v>
      </c>
      <c r="L446">
        <f t="shared" si="220"/>
        <v>-73</v>
      </c>
      <c r="M446" s="3">
        <f t="shared" si="240"/>
        <v>4</v>
      </c>
      <c r="N446" s="245">
        <f t="shared" si="240"/>
        <v>1</v>
      </c>
      <c r="BO446">
        <f t="shared" si="209"/>
        <v>-323</v>
      </c>
    </row>
    <row r="447" spans="1:67" ht="13.5" thickBot="1">
      <c r="A447" s="390">
        <f t="shared" si="217"/>
        <v>7</v>
      </c>
      <c r="B447" s="391" t="str">
        <f>VLOOKUP(A447,Sheet3!$A$2:$E$61,4,FALSE)</f>
        <v>gēngwǔ (庚午)</v>
      </c>
      <c r="C447" s="391" t="str">
        <f>VLOOKUP(A447,Sheet3!$A$2:$E$61,5,FALSE)</f>
        <v>Metal Horse</v>
      </c>
      <c r="D447" s="399">
        <f t="shared" si="218"/>
        <v>1530</v>
      </c>
      <c r="E447" s="399">
        <f t="shared" si="219"/>
        <v>1469</v>
      </c>
      <c r="F447" s="12">
        <f t="shared" si="241"/>
        <v>153.71428571428572</v>
      </c>
      <c r="G447" s="410"/>
      <c r="H447" s="187">
        <f t="shared" si="242"/>
        <v>1071</v>
      </c>
      <c r="I447" s="1">
        <f t="shared" si="242"/>
        <v>1070</v>
      </c>
      <c r="J447" s="187">
        <f t="shared" si="243"/>
        <v>-1070</v>
      </c>
      <c r="K447" s="1">
        <f t="shared" si="243"/>
        <v>-1069</v>
      </c>
      <c r="L447">
        <f t="shared" si="220"/>
        <v>-72</v>
      </c>
      <c r="M447" s="3">
        <f t="shared" si="240"/>
        <v>1</v>
      </c>
      <c r="N447" s="245">
        <f t="shared" si="240"/>
        <v>2</v>
      </c>
      <c r="BO447">
        <f t="shared" si="209"/>
        <v>-322</v>
      </c>
    </row>
    <row r="448" spans="1:67" ht="13.5" thickBot="1">
      <c r="A448" s="390">
        <f t="shared" si="217"/>
        <v>8</v>
      </c>
      <c r="B448" s="391" t="str">
        <f>VLOOKUP(A448,Sheet3!$A$2:$E$61,4,FALSE)</f>
        <v>xīnwèi (辛未)</v>
      </c>
      <c r="C448" s="391" t="str">
        <f>VLOOKUP(A448,Sheet3!$A$2:$E$61,5,FALSE)</f>
        <v>Metal Sheep</v>
      </c>
      <c r="D448" s="399">
        <f t="shared" si="218"/>
        <v>1531</v>
      </c>
      <c r="E448" s="399">
        <f t="shared" si="219"/>
        <v>1470</v>
      </c>
      <c r="F448" s="12">
        <f t="shared" si="241"/>
        <v>153.57142857142858</v>
      </c>
      <c r="G448" s="410"/>
      <c r="H448" s="187">
        <f t="shared" si="242"/>
        <v>1070</v>
      </c>
      <c r="I448" s="1">
        <f t="shared" si="242"/>
        <v>1069</v>
      </c>
      <c r="J448" s="187">
        <f t="shared" si="243"/>
        <v>-1069</v>
      </c>
      <c r="K448" s="1">
        <f t="shared" si="243"/>
        <v>-1068</v>
      </c>
      <c r="L448">
        <f t="shared" si="220"/>
        <v>-72</v>
      </c>
      <c r="M448" s="3">
        <f t="shared" si="240"/>
        <v>2</v>
      </c>
      <c r="N448" s="245">
        <f t="shared" si="240"/>
        <v>3</v>
      </c>
      <c r="BO448">
        <f t="shared" si="209"/>
        <v>-321</v>
      </c>
    </row>
    <row r="449" spans="1:67" ht="23.25" thickBot="1">
      <c r="A449" s="390">
        <f t="shared" si="217"/>
        <v>9</v>
      </c>
      <c r="B449" s="391" t="str">
        <f>VLOOKUP(A449,Sheet3!$A$2:$E$61,4,FALSE)</f>
        <v>rénshēn (壬申)</v>
      </c>
      <c r="C449" s="391" t="str">
        <f>VLOOKUP(A449,Sheet3!$A$2:$E$61,5,FALSE)</f>
        <v>Water Monkey</v>
      </c>
      <c r="D449" s="399">
        <f t="shared" si="218"/>
        <v>1532</v>
      </c>
      <c r="E449" s="399">
        <f t="shared" si="219"/>
        <v>1471</v>
      </c>
      <c r="F449" s="12">
        <f t="shared" si="241"/>
        <v>153.42857142857142</v>
      </c>
      <c r="G449" s="410"/>
      <c r="H449" s="187">
        <f t="shared" si="242"/>
        <v>1069</v>
      </c>
      <c r="I449" s="1">
        <f t="shared" si="242"/>
        <v>1068</v>
      </c>
      <c r="J449" s="187">
        <f t="shared" si="243"/>
        <v>-1068</v>
      </c>
      <c r="K449" s="1">
        <f t="shared" si="243"/>
        <v>-1067</v>
      </c>
      <c r="L449">
        <f t="shared" si="220"/>
        <v>-72</v>
      </c>
      <c r="M449" s="3">
        <f t="shared" si="240"/>
        <v>3</v>
      </c>
      <c r="N449" s="245">
        <f t="shared" si="240"/>
        <v>4</v>
      </c>
      <c r="BO449">
        <f t="shared" si="209"/>
        <v>-320</v>
      </c>
    </row>
    <row r="450" spans="1:67" ht="13.5" customHeight="1" thickBot="1">
      <c r="A450" s="390">
        <f t="shared" si="217"/>
        <v>10</v>
      </c>
      <c r="B450" s="391" t="str">
        <f>VLOOKUP(A450,Sheet3!$A$2:$E$61,4,FALSE)</f>
        <v>guǐyǒu (癸酉)</v>
      </c>
      <c r="C450" s="391" t="str">
        <f>VLOOKUP(A450,Sheet3!$A$2:$E$61,5,FALSE)</f>
        <v>Water Rooster</v>
      </c>
      <c r="D450" s="399">
        <f t="shared" si="218"/>
        <v>1533</v>
      </c>
      <c r="E450" s="399">
        <f t="shared" si="219"/>
        <v>1472</v>
      </c>
      <c r="F450" s="12">
        <f t="shared" si="241"/>
        <v>153.28571428571428</v>
      </c>
      <c r="G450" s="410"/>
      <c r="H450" s="187">
        <f t="shared" si="242"/>
        <v>1068</v>
      </c>
      <c r="I450" s="1">
        <f t="shared" si="242"/>
        <v>1067</v>
      </c>
      <c r="J450" s="187">
        <f t="shared" si="243"/>
        <v>-1067</v>
      </c>
      <c r="K450" s="1">
        <f t="shared" si="243"/>
        <v>-1066</v>
      </c>
      <c r="L450">
        <f t="shared" si="220"/>
        <v>-72</v>
      </c>
      <c r="M450" s="3">
        <f t="shared" si="240"/>
        <v>4</v>
      </c>
      <c r="N450" s="245">
        <f t="shared" si="240"/>
        <v>1</v>
      </c>
      <c r="BO450">
        <f t="shared" si="209"/>
        <v>-319</v>
      </c>
    </row>
    <row r="451" spans="1:67" ht="13.5" thickBot="1">
      <c r="A451" s="390">
        <f t="shared" si="217"/>
        <v>11</v>
      </c>
      <c r="B451" s="391" t="str">
        <f>VLOOKUP(A451,Sheet3!$A$2:$E$61,4,FALSE)</f>
        <v>jiǎxū (甲戌)</v>
      </c>
      <c r="C451" s="391" t="str">
        <f>VLOOKUP(A451,Sheet3!$A$2:$E$61,5,FALSE)</f>
        <v>Wood Dog</v>
      </c>
      <c r="D451" s="399">
        <f t="shared" si="218"/>
        <v>1534</v>
      </c>
      <c r="E451" s="399">
        <f t="shared" si="219"/>
        <v>1473</v>
      </c>
      <c r="F451" s="12">
        <f t="shared" si="241"/>
        <v>153.14285714285714</v>
      </c>
      <c r="G451" s="410"/>
      <c r="H451" s="187">
        <f t="shared" si="242"/>
        <v>1067</v>
      </c>
      <c r="I451" s="1">
        <f t="shared" si="242"/>
        <v>1066</v>
      </c>
      <c r="J451" s="187">
        <f t="shared" si="243"/>
        <v>-1066</v>
      </c>
      <c r="K451" s="1">
        <f t="shared" si="243"/>
        <v>-1065</v>
      </c>
      <c r="L451">
        <f t="shared" si="220"/>
        <v>-71</v>
      </c>
      <c r="M451" s="3">
        <f t="shared" si="240"/>
        <v>1</v>
      </c>
      <c r="N451" s="245">
        <f t="shared" si="240"/>
        <v>2</v>
      </c>
      <c r="BO451">
        <f t="shared" si="209"/>
        <v>-318</v>
      </c>
    </row>
    <row r="452" spans="1:67" ht="12.75" customHeight="1" thickBot="1">
      <c r="A452" s="390">
        <f t="shared" si="217"/>
        <v>12</v>
      </c>
      <c r="B452" s="391" t="str">
        <f>VLOOKUP(A452,Sheet3!$A$2:$E$61,4,FALSE)</f>
        <v>yǐhài (乙亥)</v>
      </c>
      <c r="C452" s="391" t="str">
        <f>VLOOKUP(A452,Sheet3!$A$2:$E$61,5,FALSE)</f>
        <v>Wood Pig</v>
      </c>
      <c r="D452" s="399">
        <f t="shared" si="218"/>
        <v>1535</v>
      </c>
      <c r="E452" s="399">
        <f t="shared" si="219"/>
        <v>1474</v>
      </c>
      <c r="F452" s="14">
        <f t="shared" ref="F452:F458" si="244">(5+H452)/7</f>
        <v>153</v>
      </c>
      <c r="G452" s="409"/>
      <c r="H452" s="270">
        <f t="shared" ref="H452:I458" si="245">H453+1</f>
        <v>1066</v>
      </c>
      <c r="I452" s="16">
        <f t="shared" si="245"/>
        <v>1065</v>
      </c>
      <c r="J452" s="270">
        <f t="shared" ref="J452:K458" si="246">J453-1</f>
        <v>-1065</v>
      </c>
      <c r="K452" s="16">
        <f t="shared" si="246"/>
        <v>-1064</v>
      </c>
      <c r="L452" s="20">
        <f t="shared" si="220"/>
        <v>-71</v>
      </c>
      <c r="M452" s="3">
        <f t="shared" si="240"/>
        <v>2</v>
      </c>
      <c r="N452" s="245">
        <f t="shared" si="240"/>
        <v>3</v>
      </c>
      <c r="BO452">
        <f t="shared" ref="BO452:BO515" si="247">BO453-1</f>
        <v>-317</v>
      </c>
    </row>
    <row r="453" spans="1:67" ht="13.5" thickBot="1">
      <c r="A453" s="390">
        <f t="shared" si="217"/>
        <v>13</v>
      </c>
      <c r="B453" s="391" t="str">
        <f>VLOOKUP(A453,Sheet3!$A$2:$E$61,4,FALSE)</f>
        <v>bǐngzǐ (丙子)</v>
      </c>
      <c r="C453" s="391" t="str">
        <f>VLOOKUP(A453,Sheet3!$A$2:$E$61,5,FALSE)</f>
        <v>Fire Rat</v>
      </c>
      <c r="D453" s="399">
        <f t="shared" si="218"/>
        <v>1536</v>
      </c>
      <c r="E453" s="399">
        <f t="shared" si="219"/>
        <v>1475</v>
      </c>
      <c r="F453" s="12">
        <f t="shared" si="244"/>
        <v>152.85714285714286</v>
      </c>
      <c r="G453" s="410"/>
      <c r="H453" s="187">
        <f t="shared" si="245"/>
        <v>1065</v>
      </c>
      <c r="I453" s="1">
        <f t="shared" si="245"/>
        <v>1064</v>
      </c>
      <c r="J453" s="187">
        <f t="shared" si="246"/>
        <v>-1064</v>
      </c>
      <c r="K453" s="1">
        <f t="shared" si="246"/>
        <v>-1063</v>
      </c>
      <c r="L453">
        <f t="shared" si="220"/>
        <v>-71</v>
      </c>
      <c r="M453" s="3">
        <f t="shared" si="240"/>
        <v>3</v>
      </c>
      <c r="N453" s="245">
        <f t="shared" si="240"/>
        <v>4</v>
      </c>
      <c r="BO453">
        <f t="shared" si="247"/>
        <v>-316</v>
      </c>
    </row>
    <row r="454" spans="1:67" ht="13.5" thickBot="1">
      <c r="A454" s="390">
        <f t="shared" si="217"/>
        <v>14</v>
      </c>
      <c r="B454" s="391" t="str">
        <f>VLOOKUP(A454,Sheet3!$A$2:$E$61,4,FALSE)</f>
        <v>dīngchǒu (丁丑)</v>
      </c>
      <c r="C454" s="391" t="str">
        <f>VLOOKUP(A454,Sheet3!$A$2:$E$61,5,FALSE)</f>
        <v>Fire Ox</v>
      </c>
      <c r="D454" s="399">
        <f t="shared" si="218"/>
        <v>1537</v>
      </c>
      <c r="E454" s="399">
        <f t="shared" si="219"/>
        <v>1476</v>
      </c>
      <c r="F454" s="12">
        <f t="shared" si="244"/>
        <v>152.71428571428572</v>
      </c>
      <c r="G454" s="410"/>
      <c r="H454" s="187">
        <f t="shared" si="245"/>
        <v>1064</v>
      </c>
      <c r="I454" s="1">
        <f t="shared" si="245"/>
        <v>1063</v>
      </c>
      <c r="J454" s="187">
        <f t="shared" si="246"/>
        <v>-1063</v>
      </c>
      <c r="K454" s="1">
        <f t="shared" si="246"/>
        <v>-1062</v>
      </c>
      <c r="L454">
        <f t="shared" si="220"/>
        <v>-71</v>
      </c>
      <c r="M454" s="3">
        <f t="shared" si="240"/>
        <v>4</v>
      </c>
      <c r="N454" s="245">
        <f t="shared" si="240"/>
        <v>1</v>
      </c>
      <c r="BO454">
        <f t="shared" si="247"/>
        <v>-315</v>
      </c>
    </row>
    <row r="455" spans="1:67" ht="13.5" thickBot="1">
      <c r="A455" s="390">
        <f t="shared" si="217"/>
        <v>15</v>
      </c>
      <c r="B455" s="391" t="str">
        <f>VLOOKUP(A455,Sheet3!$A$2:$E$61,4,FALSE)</f>
        <v>wùyín (戊寅)</v>
      </c>
      <c r="C455" s="391" t="str">
        <f>VLOOKUP(A455,Sheet3!$A$2:$E$61,5,FALSE)</f>
        <v>Earth Tiger</v>
      </c>
      <c r="D455" s="399">
        <f t="shared" si="218"/>
        <v>1538</v>
      </c>
      <c r="E455" s="399">
        <f t="shared" si="219"/>
        <v>1477</v>
      </c>
      <c r="F455" s="12">
        <f t="shared" si="244"/>
        <v>152.57142857142858</v>
      </c>
      <c r="G455" s="410"/>
      <c r="H455" s="187">
        <f t="shared" si="245"/>
        <v>1063</v>
      </c>
      <c r="I455" s="1">
        <f t="shared" si="245"/>
        <v>1062</v>
      </c>
      <c r="J455" s="187">
        <f t="shared" si="246"/>
        <v>-1062</v>
      </c>
      <c r="K455" s="1">
        <f t="shared" si="246"/>
        <v>-1061</v>
      </c>
      <c r="L455">
        <f t="shared" si="220"/>
        <v>-70</v>
      </c>
      <c r="M455" s="3">
        <f t="shared" si="240"/>
        <v>1</v>
      </c>
      <c r="N455" s="245">
        <f t="shared" si="240"/>
        <v>2</v>
      </c>
      <c r="BO455">
        <f t="shared" si="247"/>
        <v>-314</v>
      </c>
    </row>
    <row r="456" spans="1:67" ht="13.5" thickBot="1">
      <c r="A456" s="390">
        <f t="shared" si="217"/>
        <v>16</v>
      </c>
      <c r="B456" s="391" t="str">
        <f>VLOOKUP(A456,Sheet3!$A$2:$E$61,4,FALSE)</f>
        <v>jǐmǎo (己卯)</v>
      </c>
      <c r="C456" s="391" t="str">
        <f>VLOOKUP(A456,Sheet3!$A$2:$E$61,5,FALSE)</f>
        <v>Earth Hare</v>
      </c>
      <c r="D456" s="399">
        <f t="shared" si="218"/>
        <v>1539</v>
      </c>
      <c r="E456" s="399">
        <f t="shared" si="219"/>
        <v>1478</v>
      </c>
      <c r="F456" s="12">
        <f t="shared" si="244"/>
        <v>152.42857142857142</v>
      </c>
      <c r="G456" s="410"/>
      <c r="H456" s="187">
        <f t="shared" si="245"/>
        <v>1062</v>
      </c>
      <c r="I456" s="1">
        <f t="shared" si="245"/>
        <v>1061</v>
      </c>
      <c r="J456" s="187">
        <f t="shared" si="246"/>
        <v>-1061</v>
      </c>
      <c r="K456" s="1">
        <f t="shared" si="246"/>
        <v>-1060</v>
      </c>
      <c r="L456">
        <f t="shared" si="220"/>
        <v>-70</v>
      </c>
      <c r="M456" s="3">
        <f t="shared" si="240"/>
        <v>2</v>
      </c>
      <c r="N456" s="245">
        <f t="shared" si="240"/>
        <v>3</v>
      </c>
      <c r="BO456">
        <f t="shared" si="247"/>
        <v>-313</v>
      </c>
    </row>
    <row r="457" spans="1:67" ht="23.25" thickBot="1">
      <c r="A457" s="390">
        <f t="shared" si="217"/>
        <v>17</v>
      </c>
      <c r="B457" s="391" t="str">
        <f>VLOOKUP(A457,Sheet3!$A$2:$E$61,4,FALSE)</f>
        <v>gēngchén (庚辰)</v>
      </c>
      <c r="C457" s="391" t="str">
        <f>VLOOKUP(A457,Sheet3!$A$2:$E$61,5,FALSE)</f>
        <v>Metal Dragon</v>
      </c>
      <c r="D457" s="399">
        <f t="shared" si="218"/>
        <v>1540</v>
      </c>
      <c r="E457" s="399">
        <f t="shared" si="219"/>
        <v>1479</v>
      </c>
      <c r="F457" s="12">
        <f t="shared" si="244"/>
        <v>152.28571428571428</v>
      </c>
      <c r="G457" s="410"/>
      <c r="H457" s="187">
        <f t="shared" si="245"/>
        <v>1061</v>
      </c>
      <c r="I457" s="1">
        <f t="shared" si="245"/>
        <v>1060</v>
      </c>
      <c r="J457" s="187">
        <f t="shared" si="246"/>
        <v>-1060</v>
      </c>
      <c r="K457" s="1">
        <f t="shared" si="246"/>
        <v>-1059</v>
      </c>
      <c r="L457">
        <f t="shared" si="220"/>
        <v>-70</v>
      </c>
      <c r="M457" s="3">
        <f t="shared" si="240"/>
        <v>3</v>
      </c>
      <c r="N457" s="245">
        <f t="shared" si="240"/>
        <v>4</v>
      </c>
      <c r="BO457">
        <f t="shared" si="247"/>
        <v>-312</v>
      </c>
    </row>
    <row r="458" spans="1:67" ht="13.5" thickBot="1">
      <c r="A458" s="390">
        <f t="shared" si="217"/>
        <v>18</v>
      </c>
      <c r="B458" s="391" t="str">
        <f>VLOOKUP(A458,Sheet3!$A$2:$E$61,4,FALSE)</f>
        <v>xīnsì (辛巳)</v>
      </c>
      <c r="C458" s="391" t="str">
        <f>VLOOKUP(A458,Sheet3!$A$2:$E$61,5,FALSE)</f>
        <v>Metal Snake</v>
      </c>
      <c r="D458" s="399">
        <f t="shared" si="218"/>
        <v>1541</v>
      </c>
      <c r="E458" s="399">
        <f t="shared" si="219"/>
        <v>1480</v>
      </c>
      <c r="F458" s="12">
        <f t="shared" si="244"/>
        <v>152.14285714285714</v>
      </c>
      <c r="G458" s="410"/>
      <c r="H458" s="187">
        <f t="shared" si="245"/>
        <v>1060</v>
      </c>
      <c r="I458" s="1">
        <f t="shared" si="245"/>
        <v>1059</v>
      </c>
      <c r="J458" s="187">
        <f t="shared" si="246"/>
        <v>-1059</v>
      </c>
      <c r="K458" s="1">
        <f t="shared" si="246"/>
        <v>-1058</v>
      </c>
      <c r="L458">
        <f t="shared" si="220"/>
        <v>-70</v>
      </c>
      <c r="M458" s="3">
        <f t="shared" ref="M458:N477" si="248">M462</f>
        <v>4</v>
      </c>
      <c r="N458" s="245">
        <f t="shared" si="248"/>
        <v>1</v>
      </c>
      <c r="BO458">
        <f t="shared" si="247"/>
        <v>-311</v>
      </c>
    </row>
    <row r="459" spans="1:67" ht="13.5" thickBot="1">
      <c r="A459" s="390">
        <f t="shared" si="217"/>
        <v>19</v>
      </c>
      <c r="B459" s="391" t="str">
        <f>VLOOKUP(A459,Sheet3!$A$2:$E$61,4,FALSE)</f>
        <v>rénwǔ (壬午)</v>
      </c>
      <c r="C459" s="391" t="str">
        <f>VLOOKUP(A459,Sheet3!$A$2:$E$61,5,FALSE)</f>
        <v>Water Horse</v>
      </c>
      <c r="D459" s="399">
        <f t="shared" si="218"/>
        <v>1542</v>
      </c>
      <c r="E459" s="399">
        <f t="shared" si="219"/>
        <v>1481</v>
      </c>
      <c r="F459" s="14">
        <f t="shared" ref="F459:F465" si="249">(5+H459)/7</f>
        <v>152</v>
      </c>
      <c r="G459" s="409"/>
      <c r="H459" s="270">
        <f t="shared" ref="H459:I465" si="250">H460+1</f>
        <v>1059</v>
      </c>
      <c r="I459" s="16">
        <f t="shared" si="250"/>
        <v>1058</v>
      </c>
      <c r="J459" s="270">
        <f t="shared" ref="J459:K465" si="251">J460-1</f>
        <v>-1058</v>
      </c>
      <c r="K459" s="16">
        <f t="shared" si="251"/>
        <v>-1057</v>
      </c>
      <c r="L459" s="20">
        <f t="shared" si="220"/>
        <v>-69</v>
      </c>
      <c r="M459" s="3">
        <f t="shared" si="248"/>
        <v>1</v>
      </c>
      <c r="N459" s="245">
        <f t="shared" si="248"/>
        <v>2</v>
      </c>
      <c r="BO459">
        <f t="shared" si="247"/>
        <v>-310</v>
      </c>
    </row>
    <row r="460" spans="1:67" ht="13.5" thickBot="1">
      <c r="A460" s="390">
        <f t="shared" si="217"/>
        <v>20</v>
      </c>
      <c r="B460" s="391" t="str">
        <f>VLOOKUP(A460,Sheet3!$A$2:$E$61,4,FALSE)</f>
        <v>guǐwèi (癸未)</v>
      </c>
      <c r="C460" s="391" t="str">
        <f>VLOOKUP(A460,Sheet3!$A$2:$E$61,5,FALSE)</f>
        <v>Water Sheep</v>
      </c>
      <c r="D460" s="399">
        <f t="shared" si="218"/>
        <v>1543</v>
      </c>
      <c r="E460" s="399">
        <f t="shared" si="219"/>
        <v>1482</v>
      </c>
      <c r="F460" s="12">
        <f t="shared" si="249"/>
        <v>151.85714285714286</v>
      </c>
      <c r="G460" s="410"/>
      <c r="H460" s="187">
        <f t="shared" si="250"/>
        <v>1058</v>
      </c>
      <c r="I460" s="1">
        <f t="shared" si="250"/>
        <v>1057</v>
      </c>
      <c r="J460" s="187">
        <f t="shared" si="251"/>
        <v>-1057</v>
      </c>
      <c r="K460" s="1">
        <f t="shared" si="251"/>
        <v>-1056</v>
      </c>
      <c r="L460">
        <f t="shared" si="220"/>
        <v>-69</v>
      </c>
      <c r="M460" s="3">
        <f t="shared" si="248"/>
        <v>2</v>
      </c>
      <c r="N460" s="245">
        <f t="shared" si="248"/>
        <v>3</v>
      </c>
      <c r="BO460">
        <f t="shared" si="247"/>
        <v>-309</v>
      </c>
    </row>
    <row r="461" spans="1:67" ht="23.25" thickBot="1">
      <c r="A461" s="390">
        <f t="shared" si="217"/>
        <v>21</v>
      </c>
      <c r="B461" s="391" t="str">
        <f>VLOOKUP(A461,Sheet3!$A$2:$E$61,4,FALSE)</f>
        <v>jiǎshēn (甲申)</v>
      </c>
      <c r="C461" s="391" t="str">
        <f>VLOOKUP(A461,Sheet3!$A$2:$E$61,5,FALSE)</f>
        <v>Wood Monkey</v>
      </c>
      <c r="D461" s="399">
        <f t="shared" si="218"/>
        <v>1544</v>
      </c>
      <c r="E461" s="399">
        <f t="shared" si="219"/>
        <v>1483</v>
      </c>
      <c r="F461" s="12">
        <f t="shared" si="249"/>
        <v>151.71428571428572</v>
      </c>
      <c r="G461" s="410"/>
      <c r="H461" s="187">
        <f t="shared" si="250"/>
        <v>1057</v>
      </c>
      <c r="I461" s="1">
        <f t="shared" si="250"/>
        <v>1056</v>
      </c>
      <c r="J461" s="187">
        <f t="shared" si="251"/>
        <v>-1056</v>
      </c>
      <c r="K461" s="1">
        <f t="shared" si="251"/>
        <v>-1055</v>
      </c>
      <c r="L461">
        <f t="shared" si="220"/>
        <v>-69</v>
      </c>
      <c r="M461" s="3">
        <f t="shared" si="248"/>
        <v>3</v>
      </c>
      <c r="N461" s="245">
        <f t="shared" si="248"/>
        <v>4</v>
      </c>
      <c r="BO461">
        <f t="shared" si="247"/>
        <v>-308</v>
      </c>
    </row>
    <row r="462" spans="1:67" ht="23.25" thickBot="1">
      <c r="A462" s="390">
        <f t="shared" si="217"/>
        <v>22</v>
      </c>
      <c r="B462" s="391" t="str">
        <f>VLOOKUP(A462,Sheet3!$A$2:$E$61,4,FALSE)</f>
        <v>yǐyǒu (乙酉)</v>
      </c>
      <c r="C462" s="391" t="str">
        <f>VLOOKUP(A462,Sheet3!$A$2:$E$61,5,FALSE)</f>
        <v>Wood Rooster</v>
      </c>
      <c r="D462" s="399">
        <f t="shared" si="218"/>
        <v>1545</v>
      </c>
      <c r="E462" s="399">
        <f t="shared" si="219"/>
        <v>1484</v>
      </c>
      <c r="F462" s="12">
        <f t="shared" si="249"/>
        <v>151.57142857142858</v>
      </c>
      <c r="G462" s="410"/>
      <c r="H462" s="187">
        <f t="shared" si="250"/>
        <v>1056</v>
      </c>
      <c r="I462" s="1">
        <f t="shared" si="250"/>
        <v>1055</v>
      </c>
      <c r="J462" s="187">
        <f t="shared" si="251"/>
        <v>-1055</v>
      </c>
      <c r="K462" s="1">
        <f t="shared" si="251"/>
        <v>-1054</v>
      </c>
      <c r="L462">
        <f t="shared" si="220"/>
        <v>-69</v>
      </c>
      <c r="M462" s="3">
        <f t="shared" si="248"/>
        <v>4</v>
      </c>
      <c r="N462" s="245">
        <f t="shared" si="248"/>
        <v>1</v>
      </c>
      <c r="BO462">
        <f t="shared" si="247"/>
        <v>-307</v>
      </c>
    </row>
    <row r="463" spans="1:67" ht="13.5" thickBot="1">
      <c r="A463" s="390">
        <f t="shared" si="217"/>
        <v>23</v>
      </c>
      <c r="B463" s="391" t="str">
        <f>VLOOKUP(A463,Sheet3!$A$2:$E$61,4,FALSE)</f>
        <v>bǐngxū (丙戌)</v>
      </c>
      <c r="C463" s="391" t="str">
        <f>VLOOKUP(A463,Sheet3!$A$2:$E$61,5,FALSE)</f>
        <v>Fire Dog</v>
      </c>
      <c r="D463" s="399">
        <f t="shared" si="218"/>
        <v>1546</v>
      </c>
      <c r="E463" s="399">
        <f t="shared" si="219"/>
        <v>1485</v>
      </c>
      <c r="F463" s="12">
        <f t="shared" si="249"/>
        <v>151.42857142857142</v>
      </c>
      <c r="G463" s="410"/>
      <c r="H463" s="187">
        <f t="shared" si="250"/>
        <v>1055</v>
      </c>
      <c r="I463" s="1">
        <f t="shared" si="250"/>
        <v>1054</v>
      </c>
      <c r="J463" s="187">
        <f t="shared" si="251"/>
        <v>-1054</v>
      </c>
      <c r="K463" s="1">
        <f t="shared" si="251"/>
        <v>-1053</v>
      </c>
      <c r="L463">
        <f t="shared" si="220"/>
        <v>-68</v>
      </c>
      <c r="M463" s="3">
        <f t="shared" si="248"/>
        <v>1</v>
      </c>
      <c r="N463" s="245">
        <f t="shared" si="248"/>
        <v>2</v>
      </c>
      <c r="BO463">
        <f t="shared" si="247"/>
        <v>-306</v>
      </c>
    </row>
    <row r="464" spans="1:67" ht="13.5" thickBot="1">
      <c r="A464" s="390">
        <f t="shared" si="217"/>
        <v>24</v>
      </c>
      <c r="B464" s="391" t="str">
        <f>VLOOKUP(A464,Sheet3!$A$2:$E$61,4,FALSE)</f>
        <v>dīnghài (丁亥)</v>
      </c>
      <c r="C464" s="391" t="str">
        <f>VLOOKUP(A464,Sheet3!$A$2:$E$61,5,FALSE)</f>
        <v>Fire Pig</v>
      </c>
      <c r="D464" s="399">
        <f t="shared" si="218"/>
        <v>1547</v>
      </c>
      <c r="E464" s="399">
        <f t="shared" si="219"/>
        <v>1486</v>
      </c>
      <c r="F464" s="12">
        <f t="shared" si="249"/>
        <v>151.28571428571428</v>
      </c>
      <c r="G464" s="410"/>
      <c r="H464" s="187">
        <f t="shared" si="250"/>
        <v>1054</v>
      </c>
      <c r="I464" s="1">
        <f t="shared" si="250"/>
        <v>1053</v>
      </c>
      <c r="J464" s="187">
        <f t="shared" si="251"/>
        <v>-1053</v>
      </c>
      <c r="K464" s="1">
        <f t="shared" si="251"/>
        <v>-1052</v>
      </c>
      <c r="L464">
        <f t="shared" si="220"/>
        <v>-68</v>
      </c>
      <c r="M464" s="3">
        <f t="shared" si="248"/>
        <v>2</v>
      </c>
      <c r="N464" s="245">
        <f t="shared" si="248"/>
        <v>3</v>
      </c>
      <c r="BO464">
        <f t="shared" si="247"/>
        <v>-305</v>
      </c>
    </row>
    <row r="465" spans="1:67" ht="13.5" thickBot="1">
      <c r="A465" s="390">
        <f t="shared" si="217"/>
        <v>25</v>
      </c>
      <c r="B465" s="391" t="str">
        <f>VLOOKUP(A465,Sheet3!$A$2:$E$61,4,FALSE)</f>
        <v>wùzǐ (戊子)</v>
      </c>
      <c r="C465" s="391" t="str">
        <f>VLOOKUP(A465,Sheet3!$A$2:$E$61,5,FALSE)</f>
        <v>Earth Rat</v>
      </c>
      <c r="D465" s="399">
        <f t="shared" si="218"/>
        <v>1548</v>
      </c>
      <c r="E465" s="399">
        <f t="shared" si="219"/>
        <v>1487</v>
      </c>
      <c r="F465" s="12">
        <f t="shared" si="249"/>
        <v>151.14285714285714</v>
      </c>
      <c r="G465" s="410"/>
      <c r="H465" s="187">
        <f t="shared" si="250"/>
        <v>1053</v>
      </c>
      <c r="I465" s="1">
        <f t="shared" si="250"/>
        <v>1052</v>
      </c>
      <c r="J465" s="187">
        <f t="shared" si="251"/>
        <v>-1052</v>
      </c>
      <c r="K465" s="1">
        <f t="shared" si="251"/>
        <v>-1051</v>
      </c>
      <c r="L465">
        <f t="shared" si="220"/>
        <v>-68</v>
      </c>
      <c r="M465" s="3">
        <f t="shared" si="248"/>
        <v>3</v>
      </c>
      <c r="N465" s="245">
        <f t="shared" si="248"/>
        <v>4</v>
      </c>
      <c r="BO465">
        <f t="shared" si="247"/>
        <v>-304</v>
      </c>
    </row>
    <row r="466" spans="1:67" ht="13.5" thickBot="1">
      <c r="A466" s="390">
        <f t="shared" ref="A466:A529" si="252">IF(A467&gt;1,A467-1,60)</f>
        <v>26</v>
      </c>
      <c r="B466" s="391" t="str">
        <f>VLOOKUP(A466,Sheet3!$A$2:$E$61,4,FALSE)</f>
        <v>jǐchǒu (己丑)</v>
      </c>
      <c r="C466" s="391" t="str">
        <f>VLOOKUP(A466,Sheet3!$A$2:$E$61,5,FALSE)</f>
        <v>Earth Ox</v>
      </c>
      <c r="D466" s="399">
        <f t="shared" ref="D466:D529" si="253">D467-1</f>
        <v>1549</v>
      </c>
      <c r="E466" s="399">
        <f t="shared" ref="E466:E529" si="254">E467-1</f>
        <v>1488</v>
      </c>
      <c r="F466" s="14">
        <f t="shared" ref="F466:F472" si="255">(5+H466)/7</f>
        <v>151</v>
      </c>
      <c r="G466" s="409"/>
      <c r="H466" s="270">
        <f t="shared" ref="H466:I472" si="256">H467+1</f>
        <v>1052</v>
      </c>
      <c r="I466" s="16">
        <f t="shared" si="256"/>
        <v>1051</v>
      </c>
      <c r="J466" s="270">
        <f t="shared" ref="J466:K472" si="257">J467-1</f>
        <v>-1051</v>
      </c>
      <c r="K466" s="16">
        <f t="shared" si="257"/>
        <v>-1050</v>
      </c>
      <c r="L466" s="20">
        <f t="shared" ref="L466:L529" si="258">INT(L$1543-($J$1543-$J466)/4)</f>
        <v>-68</v>
      </c>
      <c r="M466" s="3">
        <f t="shared" si="248"/>
        <v>4</v>
      </c>
      <c r="N466" s="245">
        <f t="shared" si="248"/>
        <v>1</v>
      </c>
      <c r="BO466">
        <f t="shared" si="247"/>
        <v>-303</v>
      </c>
    </row>
    <row r="467" spans="1:67" ht="13.5" thickBot="1">
      <c r="A467" s="390">
        <f t="shared" si="252"/>
        <v>27</v>
      </c>
      <c r="B467" s="391" t="str">
        <f>VLOOKUP(A467,Sheet3!$A$2:$E$61,4,FALSE)</f>
        <v>gēngyín (庚寅)</v>
      </c>
      <c r="C467" s="391" t="str">
        <f>VLOOKUP(A467,Sheet3!$A$2:$E$61,5,FALSE)</f>
        <v>Metal Tiger</v>
      </c>
      <c r="D467" s="399">
        <f t="shared" si="253"/>
        <v>1550</v>
      </c>
      <c r="E467" s="399">
        <f t="shared" si="254"/>
        <v>1489</v>
      </c>
      <c r="F467" s="12">
        <f t="shared" si="255"/>
        <v>150.85714285714286</v>
      </c>
      <c r="G467" s="410"/>
      <c r="H467" s="187">
        <f t="shared" si="256"/>
        <v>1051</v>
      </c>
      <c r="I467" s="1">
        <f t="shared" si="256"/>
        <v>1050</v>
      </c>
      <c r="J467" s="187">
        <f t="shared" si="257"/>
        <v>-1050</v>
      </c>
      <c r="K467" s="1">
        <f t="shared" si="257"/>
        <v>-1049</v>
      </c>
      <c r="L467">
        <f t="shared" si="258"/>
        <v>-67</v>
      </c>
      <c r="M467" s="3">
        <f t="shared" si="248"/>
        <v>1</v>
      </c>
      <c r="N467" s="245">
        <f t="shared" si="248"/>
        <v>2</v>
      </c>
      <c r="BO467">
        <f t="shared" si="247"/>
        <v>-302</v>
      </c>
    </row>
    <row r="468" spans="1:67" ht="13.5" thickBot="1">
      <c r="A468" s="390">
        <f t="shared" si="252"/>
        <v>28</v>
      </c>
      <c r="B468" s="391" t="str">
        <f>VLOOKUP(A468,Sheet3!$A$2:$E$61,4,FALSE)</f>
        <v>xīnmǎo (辛卯)</v>
      </c>
      <c r="C468" s="391" t="str">
        <f>VLOOKUP(A468,Sheet3!$A$2:$E$61,5,FALSE)</f>
        <v>Metal Hare</v>
      </c>
      <c r="D468" s="399">
        <f t="shared" si="253"/>
        <v>1551</v>
      </c>
      <c r="E468" s="399">
        <f t="shared" si="254"/>
        <v>1490</v>
      </c>
      <c r="F468" s="12">
        <f t="shared" si="255"/>
        <v>150.71428571428572</v>
      </c>
      <c r="G468" s="410"/>
      <c r="H468" s="187">
        <f t="shared" si="256"/>
        <v>1050</v>
      </c>
      <c r="I468" s="1">
        <f t="shared" si="256"/>
        <v>1049</v>
      </c>
      <c r="J468" s="187">
        <f t="shared" si="257"/>
        <v>-1049</v>
      </c>
      <c r="K468" s="1">
        <f t="shared" si="257"/>
        <v>-1048</v>
      </c>
      <c r="L468">
        <f t="shared" si="258"/>
        <v>-67</v>
      </c>
      <c r="M468" s="3">
        <f t="shared" si="248"/>
        <v>2</v>
      </c>
      <c r="N468" s="245">
        <f t="shared" si="248"/>
        <v>3</v>
      </c>
      <c r="BO468">
        <f t="shared" si="247"/>
        <v>-301</v>
      </c>
    </row>
    <row r="469" spans="1:67" ht="13.5" thickBot="1">
      <c r="A469" s="390">
        <f t="shared" si="252"/>
        <v>29</v>
      </c>
      <c r="B469" s="391" t="str">
        <f>VLOOKUP(A469,Sheet3!$A$2:$E$61,4,FALSE)</f>
        <v>rénchén (壬辰)</v>
      </c>
      <c r="C469" s="391" t="str">
        <f>VLOOKUP(A469,Sheet3!$A$2:$E$61,5,FALSE)</f>
        <v>Water Dragon</v>
      </c>
      <c r="D469" s="399">
        <f t="shared" si="253"/>
        <v>1552</v>
      </c>
      <c r="E469" s="399">
        <f t="shared" si="254"/>
        <v>1491</v>
      </c>
      <c r="F469" s="12">
        <f t="shared" si="255"/>
        <v>150.57142857142858</v>
      </c>
      <c r="G469" s="410"/>
      <c r="H469" s="187">
        <f t="shared" si="256"/>
        <v>1049</v>
      </c>
      <c r="I469" s="1">
        <f t="shared" si="256"/>
        <v>1048</v>
      </c>
      <c r="J469" s="187">
        <f t="shared" si="257"/>
        <v>-1048</v>
      </c>
      <c r="K469" s="1">
        <f t="shared" si="257"/>
        <v>-1047</v>
      </c>
      <c r="L469">
        <f t="shared" si="258"/>
        <v>-67</v>
      </c>
      <c r="M469" s="3">
        <f t="shared" si="248"/>
        <v>3</v>
      </c>
      <c r="N469" s="245">
        <f t="shared" si="248"/>
        <v>4</v>
      </c>
      <c r="BO469">
        <f t="shared" si="247"/>
        <v>-300</v>
      </c>
    </row>
    <row r="470" spans="1:67" ht="13.5" thickBot="1">
      <c r="A470" s="390">
        <f t="shared" si="252"/>
        <v>30</v>
      </c>
      <c r="B470" s="391" t="str">
        <f>VLOOKUP(A470,Sheet3!$A$2:$E$61,4,FALSE)</f>
        <v>guǐsì (癸巳)</v>
      </c>
      <c r="C470" s="391" t="str">
        <f>VLOOKUP(A470,Sheet3!$A$2:$E$61,5,FALSE)</f>
        <v>Water Snake</v>
      </c>
      <c r="D470" s="399">
        <f t="shared" si="253"/>
        <v>1553</v>
      </c>
      <c r="E470" s="399">
        <f t="shared" si="254"/>
        <v>1492</v>
      </c>
      <c r="F470" s="12">
        <f t="shared" si="255"/>
        <v>150.42857142857142</v>
      </c>
      <c r="G470" s="410"/>
      <c r="H470" s="187">
        <f t="shared" si="256"/>
        <v>1048</v>
      </c>
      <c r="I470" s="1">
        <f t="shared" si="256"/>
        <v>1047</v>
      </c>
      <c r="J470" s="187">
        <f t="shared" si="257"/>
        <v>-1047</v>
      </c>
      <c r="K470" s="1">
        <f t="shared" si="257"/>
        <v>-1046</v>
      </c>
      <c r="L470">
        <f t="shared" si="258"/>
        <v>-67</v>
      </c>
      <c r="M470" s="3">
        <f t="shared" si="248"/>
        <v>4</v>
      </c>
      <c r="N470" s="245">
        <f t="shared" si="248"/>
        <v>1</v>
      </c>
      <c r="BO470">
        <f t="shared" si="247"/>
        <v>-299</v>
      </c>
    </row>
    <row r="471" spans="1:67" ht="13.5" thickBot="1">
      <c r="A471" s="390">
        <f t="shared" si="252"/>
        <v>31</v>
      </c>
      <c r="B471" s="391" t="str">
        <f>VLOOKUP(A471,Sheet3!$A$2:$E$61,4,FALSE)</f>
        <v>jiǎwǔ (甲午)</v>
      </c>
      <c r="C471" s="391" t="str">
        <f>VLOOKUP(A471,Sheet3!$A$2:$E$61,5,FALSE)</f>
        <v>Wood Horse</v>
      </c>
      <c r="D471" s="399">
        <f t="shared" si="253"/>
        <v>1554</v>
      </c>
      <c r="E471" s="399">
        <f t="shared" si="254"/>
        <v>1493</v>
      </c>
      <c r="F471" s="12">
        <f t="shared" si="255"/>
        <v>150.28571428571428</v>
      </c>
      <c r="G471" s="410"/>
      <c r="H471" s="187">
        <f t="shared" si="256"/>
        <v>1047</v>
      </c>
      <c r="I471" s="1">
        <f t="shared" si="256"/>
        <v>1046</v>
      </c>
      <c r="J471" s="187">
        <f t="shared" si="257"/>
        <v>-1046</v>
      </c>
      <c r="K471" s="1">
        <f t="shared" si="257"/>
        <v>-1045</v>
      </c>
      <c r="L471">
        <f t="shared" si="258"/>
        <v>-66</v>
      </c>
      <c r="M471" s="3">
        <f t="shared" si="248"/>
        <v>1</v>
      </c>
      <c r="N471" s="245">
        <f t="shared" si="248"/>
        <v>2</v>
      </c>
      <c r="BO471">
        <f t="shared" si="247"/>
        <v>-298</v>
      </c>
    </row>
    <row r="472" spans="1:67" ht="13.5" thickBot="1">
      <c r="A472" s="390">
        <f t="shared" si="252"/>
        <v>32</v>
      </c>
      <c r="B472" s="391" t="str">
        <f>VLOOKUP(A472,Sheet3!$A$2:$E$61,4,FALSE)</f>
        <v>yǐwèi (乙未)</v>
      </c>
      <c r="C472" s="391" t="str">
        <f>VLOOKUP(A472,Sheet3!$A$2:$E$61,5,FALSE)</f>
        <v>Wood Sheep</v>
      </c>
      <c r="D472" s="399">
        <f t="shared" si="253"/>
        <v>1555</v>
      </c>
      <c r="E472" s="399">
        <f t="shared" si="254"/>
        <v>1494</v>
      </c>
      <c r="F472" s="12">
        <f t="shared" si="255"/>
        <v>150.14285714285714</v>
      </c>
      <c r="G472" s="410"/>
      <c r="H472" s="187">
        <f t="shared" si="256"/>
        <v>1046</v>
      </c>
      <c r="I472" s="1">
        <f t="shared" si="256"/>
        <v>1045</v>
      </c>
      <c r="J472" s="187">
        <f t="shared" si="257"/>
        <v>-1045</v>
      </c>
      <c r="K472" s="1">
        <f t="shared" si="257"/>
        <v>-1044</v>
      </c>
      <c r="L472">
        <f t="shared" si="258"/>
        <v>-66</v>
      </c>
      <c r="M472" s="3">
        <f t="shared" si="248"/>
        <v>2</v>
      </c>
      <c r="N472" s="245">
        <f t="shared" si="248"/>
        <v>3</v>
      </c>
      <c r="BO472">
        <f t="shared" si="247"/>
        <v>-297</v>
      </c>
    </row>
    <row r="473" spans="1:67" ht="13.5" thickBot="1">
      <c r="A473" s="390">
        <f t="shared" si="252"/>
        <v>33</v>
      </c>
      <c r="B473" s="391" t="str">
        <f>VLOOKUP(A473,Sheet3!$A$2:$E$61,4,FALSE)</f>
        <v>bǐngshēn (丙申)</v>
      </c>
      <c r="C473" s="391" t="str">
        <f>VLOOKUP(A473,Sheet3!$A$2:$E$61,5,FALSE)</f>
        <v>Fire Monkey</v>
      </c>
      <c r="D473" s="399">
        <f t="shared" si="253"/>
        <v>1556</v>
      </c>
      <c r="E473" s="399">
        <f t="shared" si="254"/>
        <v>1495</v>
      </c>
      <c r="F473" s="14">
        <f t="shared" ref="F473:F479" si="259">(5+H473)/7</f>
        <v>150</v>
      </c>
      <c r="G473" s="409"/>
      <c r="H473" s="270">
        <f t="shared" ref="H473:I479" si="260">H474+1</f>
        <v>1045</v>
      </c>
      <c r="I473" s="16">
        <f t="shared" si="260"/>
        <v>1044</v>
      </c>
      <c r="J473" s="270">
        <f t="shared" ref="J473:K479" si="261">J474-1</f>
        <v>-1044</v>
      </c>
      <c r="K473" s="16">
        <f t="shared" si="261"/>
        <v>-1043</v>
      </c>
      <c r="L473" s="20">
        <f t="shared" si="258"/>
        <v>-66</v>
      </c>
      <c r="M473" s="3">
        <f t="shared" si="248"/>
        <v>3</v>
      </c>
      <c r="N473" s="245">
        <f t="shared" si="248"/>
        <v>4</v>
      </c>
      <c r="BO473">
        <f t="shared" si="247"/>
        <v>-296</v>
      </c>
    </row>
    <row r="474" spans="1:67" ht="13.5" thickBot="1">
      <c r="A474" s="390">
        <f t="shared" si="252"/>
        <v>34</v>
      </c>
      <c r="B474" s="391" t="str">
        <f>VLOOKUP(A474,Sheet3!$A$2:$E$61,4,FALSE)</f>
        <v>dīngyǒu (丁酉)</v>
      </c>
      <c r="C474" s="391" t="str">
        <f>VLOOKUP(A474,Sheet3!$A$2:$E$61,5,FALSE)</f>
        <v>Fire Rooster</v>
      </c>
      <c r="D474" s="399">
        <f t="shared" si="253"/>
        <v>1557</v>
      </c>
      <c r="E474" s="399">
        <f t="shared" si="254"/>
        <v>1496</v>
      </c>
      <c r="F474" s="12">
        <f t="shared" si="259"/>
        <v>149.85714285714286</v>
      </c>
      <c r="G474" s="410"/>
      <c r="H474" s="187">
        <f t="shared" si="260"/>
        <v>1044</v>
      </c>
      <c r="I474" s="1">
        <f t="shared" si="260"/>
        <v>1043</v>
      </c>
      <c r="J474" s="187">
        <f t="shared" si="261"/>
        <v>-1043</v>
      </c>
      <c r="K474" s="1">
        <f t="shared" si="261"/>
        <v>-1042</v>
      </c>
      <c r="L474">
        <f t="shared" si="258"/>
        <v>-66</v>
      </c>
      <c r="M474" s="3">
        <f t="shared" si="248"/>
        <v>4</v>
      </c>
      <c r="N474" s="245">
        <f t="shared" si="248"/>
        <v>1</v>
      </c>
      <c r="BO474">
        <f t="shared" si="247"/>
        <v>-295</v>
      </c>
    </row>
    <row r="475" spans="1:67" ht="13.5" thickBot="1">
      <c r="A475" s="390">
        <f t="shared" si="252"/>
        <v>35</v>
      </c>
      <c r="B475" s="391" t="str">
        <f>VLOOKUP(A475,Sheet3!$A$2:$E$61,4,FALSE)</f>
        <v>wùxū (戊戌)</v>
      </c>
      <c r="C475" s="391" t="str">
        <f>VLOOKUP(A475,Sheet3!$A$2:$E$61,5,FALSE)</f>
        <v>Earth Dog</v>
      </c>
      <c r="D475" s="399">
        <f t="shared" si="253"/>
        <v>1558</v>
      </c>
      <c r="E475" s="399">
        <f t="shared" si="254"/>
        <v>1497</v>
      </c>
      <c r="F475" s="12">
        <f t="shared" si="259"/>
        <v>149.71428571428572</v>
      </c>
      <c r="G475" s="410"/>
      <c r="H475" s="187">
        <f t="shared" si="260"/>
        <v>1043</v>
      </c>
      <c r="I475" s="1">
        <f t="shared" si="260"/>
        <v>1042</v>
      </c>
      <c r="J475" s="187">
        <f t="shared" si="261"/>
        <v>-1042</v>
      </c>
      <c r="K475" s="1">
        <f t="shared" si="261"/>
        <v>-1041</v>
      </c>
      <c r="L475">
        <f t="shared" si="258"/>
        <v>-65</v>
      </c>
      <c r="M475" s="3">
        <f t="shared" si="248"/>
        <v>1</v>
      </c>
      <c r="N475" s="245">
        <f t="shared" si="248"/>
        <v>2</v>
      </c>
      <c r="BO475">
        <f t="shared" si="247"/>
        <v>-294</v>
      </c>
    </row>
    <row r="476" spans="1:67" ht="13.5" thickBot="1">
      <c r="A476" s="390">
        <f t="shared" si="252"/>
        <v>36</v>
      </c>
      <c r="B476" s="391" t="str">
        <f>VLOOKUP(A476,Sheet3!$A$2:$E$61,4,FALSE)</f>
        <v>jǐhài (己亥)</v>
      </c>
      <c r="C476" s="391" t="str">
        <f>VLOOKUP(A476,Sheet3!$A$2:$E$61,5,FALSE)</f>
        <v>Earth Pig</v>
      </c>
      <c r="D476" s="399">
        <f t="shared" si="253"/>
        <v>1559</v>
      </c>
      <c r="E476" s="399">
        <f t="shared" si="254"/>
        <v>1498</v>
      </c>
      <c r="F476" s="12">
        <f t="shared" si="259"/>
        <v>149.57142857142858</v>
      </c>
      <c r="G476" s="410"/>
      <c r="H476" s="187">
        <f t="shared" si="260"/>
        <v>1042</v>
      </c>
      <c r="I476" s="1">
        <f t="shared" si="260"/>
        <v>1041</v>
      </c>
      <c r="J476" s="187">
        <f t="shared" si="261"/>
        <v>-1041</v>
      </c>
      <c r="K476" s="1">
        <f t="shared" si="261"/>
        <v>-1040</v>
      </c>
      <c r="L476">
        <f t="shared" si="258"/>
        <v>-65</v>
      </c>
      <c r="M476" s="3">
        <f t="shared" si="248"/>
        <v>2</v>
      </c>
      <c r="N476" s="245">
        <f t="shared" si="248"/>
        <v>3</v>
      </c>
      <c r="BO476">
        <f t="shared" si="247"/>
        <v>-293</v>
      </c>
    </row>
    <row r="477" spans="1:67" ht="13.5" thickBot="1">
      <c r="A477" s="390">
        <f t="shared" si="252"/>
        <v>37</v>
      </c>
      <c r="B477" s="391" t="str">
        <f>VLOOKUP(A477,Sheet3!$A$2:$E$61,4,FALSE)</f>
        <v>gēngzǐ (庚子)</v>
      </c>
      <c r="C477" s="391" t="str">
        <f>VLOOKUP(A477,Sheet3!$A$2:$E$61,5,FALSE)</f>
        <v>Metal Rat</v>
      </c>
      <c r="D477" s="399">
        <f t="shared" si="253"/>
        <v>1560</v>
      </c>
      <c r="E477" s="399">
        <f t="shared" si="254"/>
        <v>1499</v>
      </c>
      <c r="F477" s="12">
        <f t="shared" si="259"/>
        <v>149.42857142857142</v>
      </c>
      <c r="G477" s="410"/>
      <c r="H477" s="187">
        <f t="shared" si="260"/>
        <v>1041</v>
      </c>
      <c r="I477" s="1">
        <f t="shared" si="260"/>
        <v>1040</v>
      </c>
      <c r="J477" s="187">
        <f t="shared" si="261"/>
        <v>-1040</v>
      </c>
      <c r="K477" s="1">
        <f t="shared" si="261"/>
        <v>-1039</v>
      </c>
      <c r="L477">
        <f t="shared" si="258"/>
        <v>-65</v>
      </c>
      <c r="M477" s="3">
        <f t="shared" si="248"/>
        <v>3</v>
      </c>
      <c r="N477" s="245">
        <f t="shared" si="248"/>
        <v>4</v>
      </c>
      <c r="BO477">
        <f t="shared" si="247"/>
        <v>-292</v>
      </c>
    </row>
    <row r="478" spans="1:67" ht="13.5" thickBot="1">
      <c r="A478" s="390">
        <f t="shared" si="252"/>
        <v>38</v>
      </c>
      <c r="B478" s="391" t="str">
        <f>VLOOKUP(A478,Sheet3!$A$2:$E$61,4,FALSE)</f>
        <v>xīnchǒu (辛丑)</v>
      </c>
      <c r="C478" s="391" t="str">
        <f>VLOOKUP(A478,Sheet3!$A$2:$E$61,5,FALSE)</f>
        <v>Metal Ox</v>
      </c>
      <c r="D478" s="399">
        <f t="shared" si="253"/>
        <v>1561</v>
      </c>
      <c r="E478" s="399">
        <f t="shared" si="254"/>
        <v>1500</v>
      </c>
      <c r="F478" s="12">
        <f t="shared" si="259"/>
        <v>149.28571428571428</v>
      </c>
      <c r="G478" s="410"/>
      <c r="H478" s="187">
        <f t="shared" si="260"/>
        <v>1040</v>
      </c>
      <c r="I478" s="1">
        <f t="shared" si="260"/>
        <v>1039</v>
      </c>
      <c r="J478" s="187">
        <f t="shared" si="261"/>
        <v>-1039</v>
      </c>
      <c r="K478" s="1">
        <f t="shared" si="261"/>
        <v>-1038</v>
      </c>
      <c r="L478">
        <f t="shared" si="258"/>
        <v>-65</v>
      </c>
      <c r="M478" s="3">
        <f t="shared" ref="M478:N497" si="262">M482</f>
        <v>4</v>
      </c>
      <c r="N478" s="245">
        <f t="shared" si="262"/>
        <v>1</v>
      </c>
      <c r="BO478">
        <f t="shared" si="247"/>
        <v>-291</v>
      </c>
    </row>
    <row r="479" spans="1:67" ht="13.5" thickBot="1">
      <c r="A479" s="390">
        <f t="shared" si="252"/>
        <v>39</v>
      </c>
      <c r="B479" s="391" t="str">
        <f>VLOOKUP(A479,Sheet3!$A$2:$E$61,4,FALSE)</f>
        <v>rényín (壬寅)</v>
      </c>
      <c r="C479" s="391" t="str">
        <f>VLOOKUP(A479,Sheet3!$A$2:$E$61,5,FALSE)</f>
        <v>Water Tiger</v>
      </c>
      <c r="D479" s="399">
        <f t="shared" si="253"/>
        <v>1562</v>
      </c>
      <c r="E479" s="399">
        <f t="shared" si="254"/>
        <v>1501</v>
      </c>
      <c r="F479" s="12">
        <f t="shared" si="259"/>
        <v>149.14285714285714</v>
      </c>
      <c r="G479" s="410"/>
      <c r="H479" s="187">
        <f t="shared" si="260"/>
        <v>1039</v>
      </c>
      <c r="I479" s="1">
        <f t="shared" si="260"/>
        <v>1038</v>
      </c>
      <c r="J479" s="187">
        <f t="shared" si="261"/>
        <v>-1038</v>
      </c>
      <c r="K479" s="1">
        <f t="shared" si="261"/>
        <v>-1037</v>
      </c>
      <c r="L479">
        <f t="shared" si="258"/>
        <v>-64</v>
      </c>
      <c r="M479" s="3">
        <f t="shared" si="262"/>
        <v>1</v>
      </c>
      <c r="N479" s="245">
        <f t="shared" si="262"/>
        <v>2</v>
      </c>
      <c r="BO479">
        <f t="shared" si="247"/>
        <v>-290</v>
      </c>
    </row>
    <row r="480" spans="1:67" ht="13.5" thickBot="1">
      <c r="A480" s="390">
        <f t="shared" si="252"/>
        <v>40</v>
      </c>
      <c r="B480" s="391" t="str">
        <f>VLOOKUP(A480,Sheet3!$A$2:$E$61,4,FALSE)</f>
        <v>guǐmǎo (癸卯)</v>
      </c>
      <c r="C480" s="391" t="str">
        <f>VLOOKUP(A480,Sheet3!$A$2:$E$61,5,FALSE)</f>
        <v>Water Hare</v>
      </c>
      <c r="D480" s="399">
        <f t="shared" si="253"/>
        <v>1563</v>
      </c>
      <c r="E480" s="399">
        <f t="shared" si="254"/>
        <v>1502</v>
      </c>
      <c r="F480" s="14">
        <f t="shared" ref="F480:F486" si="263">(5+H480)/7</f>
        <v>149</v>
      </c>
      <c r="G480" s="409"/>
      <c r="H480" s="270">
        <f t="shared" ref="H480:I486" si="264">H481+1</f>
        <v>1038</v>
      </c>
      <c r="I480" s="16">
        <f t="shared" si="264"/>
        <v>1037</v>
      </c>
      <c r="J480" s="270">
        <f t="shared" ref="J480:K486" si="265">J481-1</f>
        <v>-1037</v>
      </c>
      <c r="K480" s="16">
        <f t="shared" si="265"/>
        <v>-1036</v>
      </c>
      <c r="L480" s="20">
        <f t="shared" si="258"/>
        <v>-64</v>
      </c>
      <c r="M480" s="3">
        <f t="shared" si="262"/>
        <v>2</v>
      </c>
      <c r="N480" s="245">
        <f t="shared" si="262"/>
        <v>3</v>
      </c>
      <c r="BO480">
        <f t="shared" si="247"/>
        <v>-289</v>
      </c>
    </row>
    <row r="481" spans="1:67" ht="13.5" thickBot="1">
      <c r="A481" s="390">
        <f t="shared" si="252"/>
        <v>41</v>
      </c>
      <c r="B481" s="391" t="str">
        <f>VLOOKUP(A481,Sheet3!$A$2:$E$61,4,FALSE)</f>
        <v>jiǎchén (甲辰)</v>
      </c>
      <c r="C481" s="391" t="str">
        <f>VLOOKUP(A481,Sheet3!$A$2:$E$61,5,FALSE)</f>
        <v>Wood Dragon</v>
      </c>
      <c r="D481" s="399">
        <f t="shared" si="253"/>
        <v>1564</v>
      </c>
      <c r="E481" s="399">
        <f t="shared" si="254"/>
        <v>1503</v>
      </c>
      <c r="F481" s="12">
        <f t="shared" si="263"/>
        <v>148.85714285714286</v>
      </c>
      <c r="G481" s="410"/>
      <c r="H481" s="187">
        <f t="shared" si="264"/>
        <v>1037</v>
      </c>
      <c r="I481" s="1">
        <f t="shared" si="264"/>
        <v>1036</v>
      </c>
      <c r="J481" s="187">
        <f t="shared" si="265"/>
        <v>-1036</v>
      </c>
      <c r="K481" s="1">
        <f t="shared" si="265"/>
        <v>-1035</v>
      </c>
      <c r="L481">
        <f t="shared" si="258"/>
        <v>-64</v>
      </c>
      <c r="M481" s="3">
        <f t="shared" si="262"/>
        <v>3</v>
      </c>
      <c r="N481" s="245">
        <f t="shared" si="262"/>
        <v>4</v>
      </c>
      <c r="BO481">
        <f t="shared" si="247"/>
        <v>-288</v>
      </c>
    </row>
    <row r="482" spans="1:67" ht="13.5" thickBot="1">
      <c r="A482" s="390">
        <f t="shared" si="252"/>
        <v>42</v>
      </c>
      <c r="B482" s="391" t="str">
        <f>VLOOKUP(A482,Sheet3!$A$2:$E$61,4,FALSE)</f>
        <v>yǐsì (乙巳)</v>
      </c>
      <c r="C482" s="391" t="str">
        <f>VLOOKUP(A482,Sheet3!$A$2:$E$61,5,FALSE)</f>
        <v>Wood Snake</v>
      </c>
      <c r="D482" s="399">
        <f t="shared" si="253"/>
        <v>1565</v>
      </c>
      <c r="E482" s="399">
        <f t="shared" si="254"/>
        <v>1504</v>
      </c>
      <c r="F482" s="12">
        <f t="shared" si="263"/>
        <v>148.71428571428572</v>
      </c>
      <c r="G482" s="410"/>
      <c r="H482" s="187">
        <f t="shared" si="264"/>
        <v>1036</v>
      </c>
      <c r="I482" s="1">
        <f t="shared" si="264"/>
        <v>1035</v>
      </c>
      <c r="J482" s="187">
        <f t="shared" si="265"/>
        <v>-1035</v>
      </c>
      <c r="K482" s="1">
        <f t="shared" si="265"/>
        <v>-1034</v>
      </c>
      <c r="L482">
        <f t="shared" si="258"/>
        <v>-64</v>
      </c>
      <c r="M482" s="3">
        <f t="shared" si="262"/>
        <v>4</v>
      </c>
      <c r="N482" s="245">
        <f t="shared" si="262"/>
        <v>1</v>
      </c>
      <c r="BO482">
        <f t="shared" si="247"/>
        <v>-287</v>
      </c>
    </row>
    <row r="483" spans="1:67" ht="13.5" thickBot="1">
      <c r="A483" s="390">
        <f t="shared" si="252"/>
        <v>43</v>
      </c>
      <c r="B483" s="391" t="str">
        <f>VLOOKUP(A483,Sheet3!$A$2:$E$61,4,FALSE)</f>
        <v>bǐngwǔ (丙午)</v>
      </c>
      <c r="C483" s="391" t="str">
        <f>VLOOKUP(A483,Sheet3!$A$2:$E$61,5,FALSE)</f>
        <v>Fire Horse</v>
      </c>
      <c r="D483" s="399">
        <f t="shared" si="253"/>
        <v>1566</v>
      </c>
      <c r="E483" s="399">
        <f t="shared" si="254"/>
        <v>1505</v>
      </c>
      <c r="F483" s="12">
        <f t="shared" si="263"/>
        <v>148.57142857142858</v>
      </c>
      <c r="G483" s="410"/>
      <c r="H483" s="187">
        <f t="shared" si="264"/>
        <v>1035</v>
      </c>
      <c r="I483" s="1">
        <f t="shared" si="264"/>
        <v>1034</v>
      </c>
      <c r="J483" s="187">
        <f t="shared" si="265"/>
        <v>-1034</v>
      </c>
      <c r="K483" s="1">
        <f t="shared" si="265"/>
        <v>-1033</v>
      </c>
      <c r="L483">
        <f t="shared" si="258"/>
        <v>-63</v>
      </c>
      <c r="M483" s="3">
        <f t="shared" si="262"/>
        <v>1</v>
      </c>
      <c r="N483" s="245">
        <f t="shared" si="262"/>
        <v>2</v>
      </c>
      <c r="BO483">
        <f t="shared" si="247"/>
        <v>-286</v>
      </c>
    </row>
    <row r="484" spans="1:67" ht="13.5" thickBot="1">
      <c r="A484" s="390">
        <f t="shared" si="252"/>
        <v>44</v>
      </c>
      <c r="B484" s="391" t="str">
        <f>VLOOKUP(A484,Sheet3!$A$2:$E$61,4,FALSE)</f>
        <v>dīngwèi (丁未)</v>
      </c>
      <c r="C484" s="391" t="str">
        <f>VLOOKUP(A484,Sheet3!$A$2:$E$61,5,FALSE)</f>
        <v>Fire Sheep</v>
      </c>
      <c r="D484" s="399">
        <f t="shared" si="253"/>
        <v>1567</v>
      </c>
      <c r="E484" s="399">
        <f t="shared" si="254"/>
        <v>1506</v>
      </c>
      <c r="F484" s="12">
        <f t="shared" si="263"/>
        <v>148.42857142857142</v>
      </c>
      <c r="G484" s="410"/>
      <c r="H484" s="187">
        <f t="shared" si="264"/>
        <v>1034</v>
      </c>
      <c r="I484" s="1">
        <f t="shared" si="264"/>
        <v>1033</v>
      </c>
      <c r="J484" s="187">
        <f t="shared" si="265"/>
        <v>-1033</v>
      </c>
      <c r="K484" s="1">
        <f t="shared" si="265"/>
        <v>-1032</v>
      </c>
      <c r="L484">
        <f t="shared" si="258"/>
        <v>-63</v>
      </c>
      <c r="M484" s="3">
        <f t="shared" si="262"/>
        <v>2</v>
      </c>
      <c r="N484" s="245">
        <f t="shared" si="262"/>
        <v>3</v>
      </c>
      <c r="BO484">
        <f t="shared" si="247"/>
        <v>-285</v>
      </c>
    </row>
    <row r="485" spans="1:67" ht="13.5" thickBot="1">
      <c r="A485" s="390">
        <f t="shared" si="252"/>
        <v>45</v>
      </c>
      <c r="B485" s="391" t="str">
        <f>VLOOKUP(A485,Sheet3!$A$2:$E$61,4,FALSE)</f>
        <v>wùshēn (戊申)</v>
      </c>
      <c r="C485" s="391" t="str">
        <f>VLOOKUP(A485,Sheet3!$A$2:$E$61,5,FALSE)</f>
        <v>Earth Monkey</v>
      </c>
      <c r="D485" s="399">
        <f t="shared" si="253"/>
        <v>1568</v>
      </c>
      <c r="E485" s="399">
        <f t="shared" si="254"/>
        <v>1507</v>
      </c>
      <c r="F485" s="12">
        <f t="shared" si="263"/>
        <v>148.28571428571428</v>
      </c>
      <c r="G485" s="410"/>
      <c r="H485" s="187">
        <f t="shared" si="264"/>
        <v>1033</v>
      </c>
      <c r="I485" s="1">
        <f t="shared" si="264"/>
        <v>1032</v>
      </c>
      <c r="J485" s="187">
        <f t="shared" si="265"/>
        <v>-1032</v>
      </c>
      <c r="K485" s="1">
        <f t="shared" si="265"/>
        <v>-1031</v>
      </c>
      <c r="L485">
        <f t="shared" si="258"/>
        <v>-63</v>
      </c>
      <c r="M485" s="3">
        <f t="shared" si="262"/>
        <v>3</v>
      </c>
      <c r="N485" s="245">
        <f t="shared" si="262"/>
        <v>4</v>
      </c>
      <c r="BO485">
        <f t="shared" si="247"/>
        <v>-284</v>
      </c>
    </row>
    <row r="486" spans="1:67" ht="13.5" thickBot="1">
      <c r="A486" s="390">
        <f t="shared" si="252"/>
        <v>46</v>
      </c>
      <c r="B486" s="391" t="str">
        <f>VLOOKUP(A486,Sheet3!$A$2:$E$61,4,FALSE)</f>
        <v>jǐyǒu (己酉)</v>
      </c>
      <c r="C486" s="391" t="str">
        <f>VLOOKUP(A486,Sheet3!$A$2:$E$61,5,FALSE)</f>
        <v>Earth Rooster</v>
      </c>
      <c r="D486" s="399">
        <f t="shared" si="253"/>
        <v>1569</v>
      </c>
      <c r="E486" s="399">
        <f t="shared" si="254"/>
        <v>1508</v>
      </c>
      <c r="F486" s="12">
        <f t="shared" si="263"/>
        <v>148.14285714285714</v>
      </c>
      <c r="G486" s="410"/>
      <c r="H486" s="187">
        <f t="shared" si="264"/>
        <v>1032</v>
      </c>
      <c r="I486" s="1">
        <f t="shared" si="264"/>
        <v>1031</v>
      </c>
      <c r="J486" s="187">
        <f t="shared" si="265"/>
        <v>-1031</v>
      </c>
      <c r="K486" s="1">
        <f t="shared" si="265"/>
        <v>-1030</v>
      </c>
      <c r="L486">
        <f t="shared" si="258"/>
        <v>-63</v>
      </c>
      <c r="M486" s="3">
        <f t="shared" si="262"/>
        <v>4</v>
      </c>
      <c r="N486" s="245">
        <f t="shared" si="262"/>
        <v>1</v>
      </c>
      <c r="BO486">
        <f t="shared" si="247"/>
        <v>-283</v>
      </c>
    </row>
    <row r="487" spans="1:67" ht="13.5" thickBot="1">
      <c r="A487" s="390">
        <f t="shared" si="252"/>
        <v>47</v>
      </c>
      <c r="B487" s="391" t="str">
        <f>VLOOKUP(A487,Sheet3!$A$2:$E$61,4,FALSE)</f>
        <v>gēngxū (庚戌)</v>
      </c>
      <c r="C487" s="391" t="str">
        <f>VLOOKUP(A487,Sheet3!$A$2:$E$61,5,FALSE)</f>
        <v>Metal Dog</v>
      </c>
      <c r="D487" s="399">
        <f t="shared" si="253"/>
        <v>1570</v>
      </c>
      <c r="E487" s="399">
        <f t="shared" si="254"/>
        <v>1509</v>
      </c>
      <c r="F487" s="14">
        <f t="shared" ref="F487:F493" si="266">(5+H487)/7</f>
        <v>148</v>
      </c>
      <c r="G487" s="409"/>
      <c r="H487" s="270">
        <f t="shared" ref="H487:I493" si="267">H488+1</f>
        <v>1031</v>
      </c>
      <c r="I487" s="16">
        <f t="shared" si="267"/>
        <v>1030</v>
      </c>
      <c r="J487" s="270">
        <f t="shared" ref="J487:K493" si="268">J488-1</f>
        <v>-1030</v>
      </c>
      <c r="K487" s="16">
        <f t="shared" si="268"/>
        <v>-1029</v>
      </c>
      <c r="L487" s="20">
        <f t="shared" si="258"/>
        <v>-62</v>
      </c>
      <c r="M487" s="3">
        <f t="shared" si="262"/>
        <v>1</v>
      </c>
      <c r="N487" s="245">
        <f t="shared" si="262"/>
        <v>2</v>
      </c>
      <c r="BO487">
        <f t="shared" si="247"/>
        <v>-282</v>
      </c>
    </row>
    <row r="488" spans="1:67" ht="13.5" thickBot="1">
      <c r="A488" s="390">
        <f t="shared" si="252"/>
        <v>48</v>
      </c>
      <c r="B488" s="391" t="str">
        <f>VLOOKUP(A488,Sheet3!$A$2:$E$61,4,FALSE)</f>
        <v>xīnhài (辛亥)</v>
      </c>
      <c r="C488" s="391" t="str">
        <f>VLOOKUP(A488,Sheet3!$A$2:$E$61,5,FALSE)</f>
        <v>Metal Pig</v>
      </c>
      <c r="D488" s="399">
        <f t="shared" si="253"/>
        <v>1571</v>
      </c>
      <c r="E488" s="399">
        <f t="shared" si="254"/>
        <v>1510</v>
      </c>
      <c r="F488" s="12">
        <f t="shared" si="266"/>
        <v>147.85714285714286</v>
      </c>
      <c r="G488" s="410"/>
      <c r="H488" s="187">
        <f t="shared" si="267"/>
        <v>1030</v>
      </c>
      <c r="I488" s="1">
        <f t="shared" si="267"/>
        <v>1029</v>
      </c>
      <c r="J488" s="187">
        <f t="shared" si="268"/>
        <v>-1029</v>
      </c>
      <c r="K488" s="1">
        <f t="shared" si="268"/>
        <v>-1028</v>
      </c>
      <c r="L488">
        <f t="shared" si="258"/>
        <v>-62</v>
      </c>
      <c r="M488" s="3">
        <f t="shared" si="262"/>
        <v>2</v>
      </c>
      <c r="N488" s="245">
        <f t="shared" si="262"/>
        <v>3</v>
      </c>
      <c r="BO488">
        <f t="shared" si="247"/>
        <v>-281</v>
      </c>
    </row>
    <row r="489" spans="1:67" ht="13.5" thickBot="1">
      <c r="A489" s="390">
        <f t="shared" si="252"/>
        <v>49</v>
      </c>
      <c r="B489" s="391" t="str">
        <f>VLOOKUP(A489,Sheet3!$A$2:$E$61,4,FALSE)</f>
        <v>rénzǐ (壬子)</v>
      </c>
      <c r="C489" s="391" t="str">
        <f>VLOOKUP(A489,Sheet3!$A$2:$E$61,5,FALSE)</f>
        <v>Water Rat</v>
      </c>
      <c r="D489" s="399">
        <f t="shared" si="253"/>
        <v>1572</v>
      </c>
      <c r="E489" s="399">
        <f t="shared" si="254"/>
        <v>1511</v>
      </c>
      <c r="F489" s="12">
        <f t="shared" si="266"/>
        <v>147.71428571428572</v>
      </c>
      <c r="G489" s="410"/>
      <c r="H489" s="187">
        <f t="shared" si="267"/>
        <v>1029</v>
      </c>
      <c r="I489" s="1">
        <f t="shared" si="267"/>
        <v>1028</v>
      </c>
      <c r="J489" s="187">
        <f t="shared" si="268"/>
        <v>-1028</v>
      </c>
      <c r="K489" s="1">
        <f t="shared" si="268"/>
        <v>-1027</v>
      </c>
      <c r="L489">
        <f t="shared" si="258"/>
        <v>-62</v>
      </c>
      <c r="M489" s="3">
        <f t="shared" si="262"/>
        <v>3</v>
      </c>
      <c r="N489" s="245">
        <f t="shared" si="262"/>
        <v>4</v>
      </c>
      <c r="BO489">
        <f t="shared" si="247"/>
        <v>-280</v>
      </c>
    </row>
    <row r="490" spans="1:67" ht="13.5" thickBot="1">
      <c r="A490" s="390">
        <f t="shared" si="252"/>
        <v>50</v>
      </c>
      <c r="B490" s="391" t="str">
        <f>VLOOKUP(A490,Sheet3!$A$2:$E$61,4,FALSE)</f>
        <v>guǐchǒu (癸丑)</v>
      </c>
      <c r="C490" s="391" t="str">
        <f>VLOOKUP(A490,Sheet3!$A$2:$E$61,5,FALSE)</f>
        <v>Water Ox</v>
      </c>
      <c r="D490" s="399">
        <f t="shared" si="253"/>
        <v>1573</v>
      </c>
      <c r="E490" s="399">
        <f t="shared" si="254"/>
        <v>1512</v>
      </c>
      <c r="F490" s="12">
        <f t="shared" si="266"/>
        <v>147.57142857142858</v>
      </c>
      <c r="G490" s="410"/>
      <c r="H490" s="187">
        <f t="shared" si="267"/>
        <v>1028</v>
      </c>
      <c r="I490" s="1">
        <f t="shared" si="267"/>
        <v>1027</v>
      </c>
      <c r="J490" s="187">
        <f t="shared" si="268"/>
        <v>-1027</v>
      </c>
      <c r="K490" s="1">
        <f t="shared" si="268"/>
        <v>-1026</v>
      </c>
      <c r="L490">
        <f t="shared" si="258"/>
        <v>-62</v>
      </c>
      <c r="M490" s="3">
        <f t="shared" si="262"/>
        <v>4</v>
      </c>
      <c r="N490" s="245">
        <f t="shared" si="262"/>
        <v>1</v>
      </c>
      <c r="BO490">
        <f t="shared" si="247"/>
        <v>-279</v>
      </c>
    </row>
    <row r="491" spans="1:67" ht="13.5" thickBot="1">
      <c r="A491" s="390">
        <f t="shared" si="252"/>
        <v>51</v>
      </c>
      <c r="B491" s="391" t="str">
        <f>VLOOKUP(A491,Sheet3!$A$2:$E$61,4,FALSE)</f>
        <v>jiǎyín (甲寅)</v>
      </c>
      <c r="C491" s="391" t="str">
        <f>VLOOKUP(A491,Sheet3!$A$2:$E$61,5,FALSE)</f>
        <v>Wood Tiger</v>
      </c>
      <c r="D491" s="399">
        <f t="shared" si="253"/>
        <v>1574</v>
      </c>
      <c r="E491" s="399">
        <f t="shared" si="254"/>
        <v>1513</v>
      </c>
      <c r="F491" s="12">
        <f t="shared" si="266"/>
        <v>147.42857142857142</v>
      </c>
      <c r="G491" s="410"/>
      <c r="H491" s="187">
        <f t="shared" si="267"/>
        <v>1027</v>
      </c>
      <c r="I491" s="1">
        <f t="shared" si="267"/>
        <v>1026</v>
      </c>
      <c r="J491" s="187">
        <f t="shared" si="268"/>
        <v>-1026</v>
      </c>
      <c r="K491" s="1">
        <f t="shared" si="268"/>
        <v>-1025</v>
      </c>
      <c r="L491">
        <f t="shared" si="258"/>
        <v>-61</v>
      </c>
      <c r="M491" s="3">
        <f t="shared" si="262"/>
        <v>1</v>
      </c>
      <c r="N491" s="245">
        <f t="shared" si="262"/>
        <v>2</v>
      </c>
      <c r="BO491">
        <f t="shared" si="247"/>
        <v>-278</v>
      </c>
    </row>
    <row r="492" spans="1:67" ht="13.5" thickBot="1">
      <c r="A492" s="390">
        <f t="shared" si="252"/>
        <v>52</v>
      </c>
      <c r="B492" s="391" t="str">
        <f>VLOOKUP(A492,Sheet3!$A$2:$E$61,4,FALSE)</f>
        <v>yǐmǎo (乙卯)</v>
      </c>
      <c r="C492" s="391" t="str">
        <f>VLOOKUP(A492,Sheet3!$A$2:$E$61,5,FALSE)</f>
        <v>Wood Hare</v>
      </c>
      <c r="D492" s="399">
        <f t="shared" si="253"/>
        <v>1575</v>
      </c>
      <c r="E492" s="399">
        <f t="shared" si="254"/>
        <v>1514</v>
      </c>
      <c r="F492" s="12">
        <f t="shared" si="266"/>
        <v>147.28571428571428</v>
      </c>
      <c r="G492" s="410"/>
      <c r="H492" s="187">
        <f t="shared" si="267"/>
        <v>1026</v>
      </c>
      <c r="I492" s="1">
        <f t="shared" si="267"/>
        <v>1025</v>
      </c>
      <c r="J492" s="187">
        <f t="shared" si="268"/>
        <v>-1025</v>
      </c>
      <c r="K492" s="1">
        <f t="shared" si="268"/>
        <v>-1024</v>
      </c>
      <c r="L492">
        <f t="shared" si="258"/>
        <v>-61</v>
      </c>
      <c r="M492" s="3">
        <f t="shared" si="262"/>
        <v>2</v>
      </c>
      <c r="N492" s="245">
        <f t="shared" si="262"/>
        <v>3</v>
      </c>
      <c r="BO492">
        <f t="shared" si="247"/>
        <v>-277</v>
      </c>
    </row>
    <row r="493" spans="1:67" ht="13.5" thickBot="1">
      <c r="A493" s="390">
        <f t="shared" si="252"/>
        <v>53</v>
      </c>
      <c r="B493" s="391" t="str">
        <f>VLOOKUP(A493,Sheet3!$A$2:$E$61,4,FALSE)</f>
        <v>bǐngchén (丙辰)</v>
      </c>
      <c r="C493" s="391" t="str">
        <f>VLOOKUP(A493,Sheet3!$A$2:$E$61,5,FALSE)</f>
        <v>Fire Dragon</v>
      </c>
      <c r="D493" s="399">
        <f t="shared" si="253"/>
        <v>1576</v>
      </c>
      <c r="E493" s="399">
        <f t="shared" si="254"/>
        <v>1515</v>
      </c>
      <c r="F493" s="12">
        <f t="shared" si="266"/>
        <v>147.14285714285714</v>
      </c>
      <c r="G493" s="410"/>
      <c r="H493" s="187">
        <f t="shared" si="267"/>
        <v>1025</v>
      </c>
      <c r="I493" s="1">
        <f t="shared" si="267"/>
        <v>1024</v>
      </c>
      <c r="J493" s="187">
        <f t="shared" si="268"/>
        <v>-1024</v>
      </c>
      <c r="K493" s="1">
        <f t="shared" si="268"/>
        <v>-1023</v>
      </c>
      <c r="L493">
        <f t="shared" si="258"/>
        <v>-61</v>
      </c>
      <c r="M493" s="3">
        <f t="shared" si="262"/>
        <v>3</v>
      </c>
      <c r="N493" s="245">
        <f t="shared" si="262"/>
        <v>4</v>
      </c>
      <c r="BO493">
        <f t="shared" si="247"/>
        <v>-276</v>
      </c>
    </row>
    <row r="494" spans="1:67" ht="13.5" thickBot="1">
      <c r="A494" s="390">
        <f t="shared" si="252"/>
        <v>54</v>
      </c>
      <c r="B494" s="391" t="str">
        <f>VLOOKUP(A494,Sheet3!$A$2:$E$61,4,FALSE)</f>
        <v>dīngsì (丁巳)</v>
      </c>
      <c r="C494" s="391" t="str">
        <f>VLOOKUP(A494,Sheet3!$A$2:$E$61,5,FALSE)</f>
        <v>Fire Snake</v>
      </c>
      <c r="D494" s="399">
        <f t="shared" si="253"/>
        <v>1577</v>
      </c>
      <c r="E494" s="399">
        <f t="shared" si="254"/>
        <v>1516</v>
      </c>
      <c r="F494" s="14">
        <f t="shared" ref="F494:F500" si="269">(5+H494)/7</f>
        <v>147</v>
      </c>
      <c r="G494" s="409"/>
      <c r="H494" s="270">
        <f t="shared" ref="H494:I500" si="270">H495+1</f>
        <v>1024</v>
      </c>
      <c r="I494" s="16">
        <f t="shared" si="270"/>
        <v>1023</v>
      </c>
      <c r="J494" s="270">
        <f t="shared" ref="J494:K500" si="271">J495-1</f>
        <v>-1023</v>
      </c>
      <c r="K494" s="16">
        <f t="shared" si="271"/>
        <v>-1022</v>
      </c>
      <c r="L494" s="20">
        <f t="shared" si="258"/>
        <v>-61</v>
      </c>
      <c r="M494" s="3">
        <f t="shared" si="262"/>
        <v>4</v>
      </c>
      <c r="N494" s="245">
        <f t="shared" si="262"/>
        <v>1</v>
      </c>
      <c r="BO494">
        <f t="shared" si="247"/>
        <v>-275</v>
      </c>
    </row>
    <row r="495" spans="1:67" ht="13.5" thickBot="1">
      <c r="A495" s="390">
        <f t="shared" si="252"/>
        <v>55</v>
      </c>
      <c r="B495" s="391" t="str">
        <f>VLOOKUP(A495,Sheet3!$A$2:$E$61,4,FALSE)</f>
        <v>wùwǔ (戊午)</v>
      </c>
      <c r="C495" s="391" t="str">
        <f>VLOOKUP(A495,Sheet3!$A$2:$E$61,5,FALSE)</f>
        <v>Earth Horse</v>
      </c>
      <c r="D495" s="399">
        <f t="shared" si="253"/>
        <v>1578</v>
      </c>
      <c r="E495" s="399">
        <f t="shared" si="254"/>
        <v>1517</v>
      </c>
      <c r="F495" s="12">
        <f t="shared" si="269"/>
        <v>146.85714285714286</v>
      </c>
      <c r="G495" s="410"/>
      <c r="H495" s="187">
        <f t="shared" si="270"/>
        <v>1023</v>
      </c>
      <c r="I495" s="1">
        <f t="shared" si="270"/>
        <v>1022</v>
      </c>
      <c r="J495" s="187">
        <f t="shared" si="271"/>
        <v>-1022</v>
      </c>
      <c r="K495" s="1">
        <f t="shared" si="271"/>
        <v>-1021</v>
      </c>
      <c r="L495">
        <f t="shared" si="258"/>
        <v>-60</v>
      </c>
      <c r="M495" s="3">
        <f t="shared" si="262"/>
        <v>1</v>
      </c>
      <c r="N495" s="245">
        <f t="shared" si="262"/>
        <v>2</v>
      </c>
      <c r="BO495">
        <f t="shared" si="247"/>
        <v>-274</v>
      </c>
    </row>
    <row r="496" spans="1:67" ht="13.5" thickBot="1">
      <c r="A496" s="390">
        <f t="shared" si="252"/>
        <v>56</v>
      </c>
      <c r="B496" s="391" t="str">
        <f>VLOOKUP(A496,Sheet3!$A$2:$E$61,4,FALSE)</f>
        <v>jǐwèi (己未)</v>
      </c>
      <c r="C496" s="391" t="str">
        <f>VLOOKUP(A496,Sheet3!$A$2:$E$61,5,FALSE)</f>
        <v>Earth Sheep</v>
      </c>
      <c r="D496" s="399">
        <f t="shared" si="253"/>
        <v>1579</v>
      </c>
      <c r="E496" s="399">
        <f t="shared" si="254"/>
        <v>1518</v>
      </c>
      <c r="F496" s="12">
        <f t="shared" si="269"/>
        <v>146.71428571428572</v>
      </c>
      <c r="G496" s="410"/>
      <c r="H496" s="187">
        <f t="shared" si="270"/>
        <v>1022</v>
      </c>
      <c r="I496" s="1">
        <f t="shared" si="270"/>
        <v>1021</v>
      </c>
      <c r="J496" s="187">
        <f t="shared" si="271"/>
        <v>-1021</v>
      </c>
      <c r="K496" s="1">
        <f t="shared" si="271"/>
        <v>-1020</v>
      </c>
      <c r="L496">
        <f t="shared" si="258"/>
        <v>-60</v>
      </c>
      <c r="M496" s="3">
        <f t="shared" si="262"/>
        <v>2</v>
      </c>
      <c r="N496" s="245">
        <f t="shared" si="262"/>
        <v>3</v>
      </c>
      <c r="BO496">
        <f t="shared" si="247"/>
        <v>-273</v>
      </c>
    </row>
    <row r="497" spans="1:67" ht="23.25" thickBot="1">
      <c r="A497" s="390">
        <f t="shared" si="252"/>
        <v>57</v>
      </c>
      <c r="B497" s="391" t="str">
        <f>VLOOKUP(A497,Sheet3!$A$2:$E$61,4,FALSE)</f>
        <v>gēngshēn (庚申)</v>
      </c>
      <c r="C497" s="391" t="str">
        <f>VLOOKUP(A497,Sheet3!$A$2:$E$61,5,FALSE)</f>
        <v>Metal Monkey</v>
      </c>
      <c r="D497" s="399">
        <f t="shared" si="253"/>
        <v>1580</v>
      </c>
      <c r="E497" s="399">
        <f t="shared" si="254"/>
        <v>1519</v>
      </c>
      <c r="F497" s="12">
        <f t="shared" si="269"/>
        <v>146.57142857142858</v>
      </c>
      <c r="G497" s="410"/>
      <c r="H497" s="187">
        <f t="shared" si="270"/>
        <v>1021</v>
      </c>
      <c r="I497" s="1">
        <f t="shared" si="270"/>
        <v>1020</v>
      </c>
      <c r="J497" s="187">
        <f t="shared" si="271"/>
        <v>-1020</v>
      </c>
      <c r="K497" s="1">
        <f t="shared" si="271"/>
        <v>-1019</v>
      </c>
      <c r="L497">
        <f t="shared" si="258"/>
        <v>-60</v>
      </c>
      <c r="M497" s="3">
        <f t="shared" si="262"/>
        <v>3</v>
      </c>
      <c r="N497" s="245">
        <f t="shared" si="262"/>
        <v>4</v>
      </c>
      <c r="BO497">
        <f t="shared" si="247"/>
        <v>-272</v>
      </c>
    </row>
    <row r="498" spans="1:67" ht="13.5" thickBot="1">
      <c r="A498" s="390">
        <f t="shared" si="252"/>
        <v>58</v>
      </c>
      <c r="B498" s="391" t="str">
        <f>VLOOKUP(A498,Sheet3!$A$2:$E$61,4,FALSE)</f>
        <v>xīnyǒu (辛酉)</v>
      </c>
      <c r="C498" s="391" t="str">
        <f>VLOOKUP(A498,Sheet3!$A$2:$E$61,5,FALSE)</f>
        <v>Metal Rooster</v>
      </c>
      <c r="D498" s="399">
        <f t="shared" si="253"/>
        <v>1581</v>
      </c>
      <c r="E498" s="399">
        <f t="shared" si="254"/>
        <v>1520</v>
      </c>
      <c r="F498" s="12">
        <f t="shared" si="269"/>
        <v>146.42857142857142</v>
      </c>
      <c r="G498" s="410"/>
      <c r="H498" s="187">
        <f t="shared" si="270"/>
        <v>1020</v>
      </c>
      <c r="I498" s="1">
        <f t="shared" si="270"/>
        <v>1019</v>
      </c>
      <c r="J498" s="187">
        <f t="shared" si="271"/>
        <v>-1019</v>
      </c>
      <c r="K498" s="1">
        <f t="shared" si="271"/>
        <v>-1018</v>
      </c>
      <c r="L498">
        <f t="shared" si="258"/>
        <v>-60</v>
      </c>
      <c r="M498" s="3">
        <f t="shared" ref="M498:N517" si="272">M502</f>
        <v>4</v>
      </c>
      <c r="N498" s="245">
        <f t="shared" si="272"/>
        <v>1</v>
      </c>
      <c r="BO498">
        <f t="shared" si="247"/>
        <v>-271</v>
      </c>
    </row>
    <row r="499" spans="1:67" ht="13.5" thickBot="1">
      <c r="A499" s="390">
        <f t="shared" si="252"/>
        <v>59</v>
      </c>
      <c r="B499" s="391" t="str">
        <f>VLOOKUP(A499,Sheet3!$A$2:$E$61,4,FALSE)</f>
        <v>rénxū (壬戌)</v>
      </c>
      <c r="C499" s="391" t="str">
        <f>VLOOKUP(A499,Sheet3!$A$2:$E$61,5,FALSE)</f>
        <v>Water Dog</v>
      </c>
      <c r="D499" s="399">
        <f t="shared" si="253"/>
        <v>1582</v>
      </c>
      <c r="E499" s="399">
        <f t="shared" si="254"/>
        <v>1521</v>
      </c>
      <c r="F499" s="12">
        <f t="shared" si="269"/>
        <v>146.28571428571428</v>
      </c>
      <c r="G499" s="410"/>
      <c r="H499" s="187">
        <f t="shared" si="270"/>
        <v>1019</v>
      </c>
      <c r="I499" s="1">
        <f t="shared" si="270"/>
        <v>1018</v>
      </c>
      <c r="J499" s="187">
        <f t="shared" si="271"/>
        <v>-1018</v>
      </c>
      <c r="K499" s="1">
        <f t="shared" si="271"/>
        <v>-1017</v>
      </c>
      <c r="L499">
        <f t="shared" si="258"/>
        <v>-59</v>
      </c>
      <c r="M499" s="3">
        <f t="shared" si="272"/>
        <v>1</v>
      </c>
      <c r="N499" s="245">
        <f t="shared" si="272"/>
        <v>2</v>
      </c>
      <c r="BO499">
        <f t="shared" si="247"/>
        <v>-270</v>
      </c>
    </row>
    <row r="500" spans="1:67" ht="13.5" thickBot="1">
      <c r="A500" s="390">
        <f t="shared" si="252"/>
        <v>60</v>
      </c>
      <c r="B500" s="391" t="str">
        <f>VLOOKUP(A500,Sheet3!$A$2:$E$61,4,FALSE)</f>
        <v>guǐhài (癸亥)</v>
      </c>
      <c r="C500" s="391" t="str">
        <f>VLOOKUP(A500,Sheet3!$A$2:$E$61,5,FALSE)</f>
        <v>Water Pig</v>
      </c>
      <c r="D500" s="399">
        <f t="shared" si="253"/>
        <v>1583</v>
      </c>
      <c r="E500" s="399">
        <f t="shared" si="254"/>
        <v>1522</v>
      </c>
      <c r="F500" s="12">
        <f t="shared" si="269"/>
        <v>146.14285714285714</v>
      </c>
      <c r="G500" s="410"/>
      <c r="H500" s="187">
        <f t="shared" si="270"/>
        <v>1018</v>
      </c>
      <c r="I500" s="1">
        <f t="shared" si="270"/>
        <v>1017</v>
      </c>
      <c r="J500" s="187">
        <f t="shared" si="271"/>
        <v>-1017</v>
      </c>
      <c r="K500" s="1">
        <f t="shared" si="271"/>
        <v>-1016</v>
      </c>
      <c r="L500">
        <f t="shared" si="258"/>
        <v>-59</v>
      </c>
      <c r="M500" s="3">
        <f t="shared" si="272"/>
        <v>2</v>
      </c>
      <c r="N500" s="245">
        <f t="shared" si="272"/>
        <v>3</v>
      </c>
      <c r="BO500">
        <f t="shared" si="247"/>
        <v>-269</v>
      </c>
    </row>
    <row r="501" spans="1:67" ht="13.5" thickBot="1">
      <c r="A501" s="390">
        <f t="shared" si="252"/>
        <v>1</v>
      </c>
      <c r="B501" s="391" t="str">
        <f>VLOOKUP(A501,Sheet3!$A$2:$E$61,4,FALSE)</f>
        <v>jiǎzǐ (甲子)</v>
      </c>
      <c r="C501" s="391" t="str">
        <f>VLOOKUP(A501,Sheet3!$A$2:$E$61,5,FALSE)</f>
        <v>Wood Rat</v>
      </c>
      <c r="D501" s="399">
        <f t="shared" si="253"/>
        <v>1584</v>
      </c>
      <c r="E501" s="399">
        <f t="shared" si="254"/>
        <v>1523</v>
      </c>
      <c r="F501" s="14">
        <f t="shared" ref="F501:F507" si="273">(5+H501)/7</f>
        <v>146</v>
      </c>
      <c r="G501" s="409"/>
      <c r="H501" s="270">
        <f t="shared" ref="H501:I507" si="274">H502+1</f>
        <v>1017</v>
      </c>
      <c r="I501" s="16">
        <f t="shared" si="274"/>
        <v>1016</v>
      </c>
      <c r="J501" s="270">
        <f t="shared" ref="J501:K507" si="275">J502-1</f>
        <v>-1016</v>
      </c>
      <c r="K501" s="16">
        <f t="shared" si="275"/>
        <v>-1015</v>
      </c>
      <c r="L501" s="20">
        <f t="shared" si="258"/>
        <v>-59</v>
      </c>
      <c r="M501" s="3">
        <f t="shared" si="272"/>
        <v>3</v>
      </c>
      <c r="N501" s="245">
        <f t="shared" si="272"/>
        <v>4</v>
      </c>
      <c r="BO501">
        <f t="shared" si="247"/>
        <v>-268</v>
      </c>
    </row>
    <row r="502" spans="1:67" ht="13.5" thickBot="1">
      <c r="A502" s="390">
        <f t="shared" si="252"/>
        <v>2</v>
      </c>
      <c r="B502" s="391" t="str">
        <f>VLOOKUP(A502,Sheet3!$A$2:$E$61,4,FALSE)</f>
        <v>yǐchǒu (乙丑)</v>
      </c>
      <c r="C502" s="391" t="str">
        <f>VLOOKUP(A502,Sheet3!$A$2:$E$61,5,FALSE)</f>
        <v>Wood Ox</v>
      </c>
      <c r="D502" s="399">
        <f t="shared" si="253"/>
        <v>1585</v>
      </c>
      <c r="E502" s="399">
        <f t="shared" si="254"/>
        <v>1524</v>
      </c>
      <c r="F502" s="12">
        <f t="shared" si="273"/>
        <v>145.85714285714286</v>
      </c>
      <c r="G502" s="410"/>
      <c r="H502" s="187">
        <f t="shared" si="274"/>
        <v>1016</v>
      </c>
      <c r="I502" s="1">
        <f t="shared" si="274"/>
        <v>1015</v>
      </c>
      <c r="J502" s="187">
        <f t="shared" si="275"/>
        <v>-1015</v>
      </c>
      <c r="K502" s="1">
        <f t="shared" si="275"/>
        <v>-1014</v>
      </c>
      <c r="L502">
        <f t="shared" si="258"/>
        <v>-59</v>
      </c>
      <c r="M502" s="3">
        <f t="shared" si="272"/>
        <v>4</v>
      </c>
      <c r="N502" s="245">
        <f t="shared" si="272"/>
        <v>1</v>
      </c>
      <c r="BO502">
        <f t="shared" si="247"/>
        <v>-267</v>
      </c>
    </row>
    <row r="503" spans="1:67" ht="13.5" thickBot="1">
      <c r="A503" s="390">
        <f t="shared" si="252"/>
        <v>3</v>
      </c>
      <c r="B503" s="391" t="str">
        <f>VLOOKUP(A503,Sheet3!$A$2:$E$61,4,FALSE)</f>
        <v>bǐngyín (丙寅)</v>
      </c>
      <c r="C503" s="391" t="str">
        <f>VLOOKUP(A503,Sheet3!$A$2:$E$61,5,FALSE)</f>
        <v>Fire Tiger</v>
      </c>
      <c r="D503" s="399">
        <f t="shared" si="253"/>
        <v>1586</v>
      </c>
      <c r="E503" s="399">
        <f t="shared" si="254"/>
        <v>1525</v>
      </c>
      <c r="F503" s="12">
        <f t="shared" si="273"/>
        <v>145.71428571428572</v>
      </c>
      <c r="G503" s="410"/>
      <c r="H503" s="187">
        <f t="shared" si="274"/>
        <v>1015</v>
      </c>
      <c r="I503" s="1">
        <f t="shared" si="274"/>
        <v>1014</v>
      </c>
      <c r="J503" s="187">
        <f t="shared" si="275"/>
        <v>-1014</v>
      </c>
      <c r="K503" s="1">
        <f t="shared" si="275"/>
        <v>-1013</v>
      </c>
      <c r="L503">
        <f t="shared" si="258"/>
        <v>-58</v>
      </c>
      <c r="M503" s="3">
        <f t="shared" si="272"/>
        <v>1</v>
      </c>
      <c r="N503" s="245">
        <f t="shared" si="272"/>
        <v>2</v>
      </c>
      <c r="BO503">
        <f t="shared" si="247"/>
        <v>-266</v>
      </c>
    </row>
    <row r="504" spans="1:67" ht="13.5" thickBot="1">
      <c r="A504" s="390">
        <f t="shared" si="252"/>
        <v>4</v>
      </c>
      <c r="B504" s="391" t="str">
        <f>VLOOKUP(A504,Sheet3!$A$2:$E$61,4,FALSE)</f>
        <v>dīngmǎo (丁卯)</v>
      </c>
      <c r="C504" s="391" t="str">
        <f>VLOOKUP(A504,Sheet3!$A$2:$E$61,5,FALSE)</f>
        <v>Fire Hare</v>
      </c>
      <c r="D504" s="399">
        <f t="shared" si="253"/>
        <v>1587</v>
      </c>
      <c r="E504" s="399">
        <f t="shared" si="254"/>
        <v>1526</v>
      </c>
      <c r="F504" s="12">
        <f t="shared" si="273"/>
        <v>145.57142857142858</v>
      </c>
      <c r="G504" s="410"/>
      <c r="H504" s="187">
        <f t="shared" si="274"/>
        <v>1014</v>
      </c>
      <c r="I504" s="1">
        <f t="shared" si="274"/>
        <v>1013</v>
      </c>
      <c r="J504" s="187">
        <f t="shared" si="275"/>
        <v>-1013</v>
      </c>
      <c r="K504" s="1">
        <f t="shared" si="275"/>
        <v>-1012</v>
      </c>
      <c r="L504">
        <f t="shared" si="258"/>
        <v>-58</v>
      </c>
      <c r="M504" s="3">
        <f t="shared" si="272"/>
        <v>2</v>
      </c>
      <c r="N504" s="245">
        <f t="shared" si="272"/>
        <v>3</v>
      </c>
      <c r="BO504">
        <f t="shared" si="247"/>
        <v>-265</v>
      </c>
    </row>
    <row r="505" spans="1:67" ht="13.5" thickBot="1">
      <c r="A505" s="390">
        <f t="shared" si="252"/>
        <v>5</v>
      </c>
      <c r="B505" s="391" t="str">
        <f>VLOOKUP(A505,Sheet3!$A$2:$E$61,4,FALSE)</f>
        <v>wùchén (戊辰)</v>
      </c>
      <c r="C505" s="391" t="str">
        <f>VLOOKUP(A505,Sheet3!$A$2:$E$61,5,FALSE)</f>
        <v>Earth Dragon</v>
      </c>
      <c r="D505" s="399">
        <f t="shared" si="253"/>
        <v>1588</v>
      </c>
      <c r="E505" s="399">
        <f t="shared" si="254"/>
        <v>1527</v>
      </c>
      <c r="F505" s="12">
        <f t="shared" si="273"/>
        <v>145.42857142857142</v>
      </c>
      <c r="G505" s="410"/>
      <c r="H505" s="187">
        <f t="shared" si="274"/>
        <v>1013</v>
      </c>
      <c r="I505" s="1">
        <f t="shared" si="274"/>
        <v>1012</v>
      </c>
      <c r="J505" s="187">
        <f t="shared" si="275"/>
        <v>-1012</v>
      </c>
      <c r="K505" s="1">
        <f t="shared" si="275"/>
        <v>-1011</v>
      </c>
      <c r="L505">
        <f t="shared" si="258"/>
        <v>-58</v>
      </c>
      <c r="M505" s="3">
        <f t="shared" si="272"/>
        <v>3</v>
      </c>
      <c r="N505" s="245">
        <f t="shared" si="272"/>
        <v>4</v>
      </c>
      <c r="BO505">
        <f t="shared" si="247"/>
        <v>-264</v>
      </c>
    </row>
    <row r="506" spans="1:67" ht="13.5" thickBot="1">
      <c r="A506" s="390">
        <f t="shared" si="252"/>
        <v>6</v>
      </c>
      <c r="B506" s="391" t="str">
        <f>VLOOKUP(A506,Sheet3!$A$2:$E$61,4,FALSE)</f>
        <v>jǐsì (己巳)</v>
      </c>
      <c r="C506" s="391" t="str">
        <f>VLOOKUP(A506,Sheet3!$A$2:$E$61,5,FALSE)</f>
        <v>Earth Snake</v>
      </c>
      <c r="D506" s="399">
        <f t="shared" si="253"/>
        <v>1589</v>
      </c>
      <c r="E506" s="399">
        <f t="shared" si="254"/>
        <v>1528</v>
      </c>
      <c r="F506" s="12">
        <f t="shared" si="273"/>
        <v>145.28571428571428</v>
      </c>
      <c r="G506" s="410"/>
      <c r="H506" s="187">
        <f t="shared" si="274"/>
        <v>1012</v>
      </c>
      <c r="I506" s="1">
        <f t="shared" si="274"/>
        <v>1011</v>
      </c>
      <c r="J506" s="187">
        <f t="shared" si="275"/>
        <v>-1011</v>
      </c>
      <c r="K506" s="1">
        <f t="shared" si="275"/>
        <v>-1010</v>
      </c>
      <c r="L506">
        <f t="shared" si="258"/>
        <v>-58</v>
      </c>
      <c r="M506" s="3">
        <f t="shared" si="272"/>
        <v>4</v>
      </c>
      <c r="N506" s="245">
        <f t="shared" si="272"/>
        <v>1</v>
      </c>
      <c r="BO506">
        <f t="shared" si="247"/>
        <v>-263</v>
      </c>
    </row>
    <row r="507" spans="1:67" ht="13.5" thickBot="1">
      <c r="A507" s="390">
        <f t="shared" si="252"/>
        <v>7</v>
      </c>
      <c r="B507" s="391" t="str">
        <f>VLOOKUP(A507,Sheet3!$A$2:$E$61,4,FALSE)</f>
        <v>gēngwǔ (庚午)</v>
      </c>
      <c r="C507" s="391" t="str">
        <f>VLOOKUP(A507,Sheet3!$A$2:$E$61,5,FALSE)</f>
        <v>Metal Horse</v>
      </c>
      <c r="D507" s="399">
        <f t="shared" si="253"/>
        <v>1590</v>
      </c>
      <c r="E507" s="399">
        <f t="shared" si="254"/>
        <v>1529</v>
      </c>
      <c r="F507" s="12">
        <f t="shared" si="273"/>
        <v>145.14285714285714</v>
      </c>
      <c r="G507" s="410"/>
      <c r="H507" s="187">
        <f t="shared" si="274"/>
        <v>1011</v>
      </c>
      <c r="I507" s="1">
        <f t="shared" si="274"/>
        <v>1010</v>
      </c>
      <c r="J507" s="187">
        <f t="shared" si="275"/>
        <v>-1010</v>
      </c>
      <c r="K507" s="1">
        <f t="shared" si="275"/>
        <v>-1009</v>
      </c>
      <c r="L507">
        <f t="shared" si="258"/>
        <v>-57</v>
      </c>
      <c r="M507" s="3">
        <f t="shared" si="272"/>
        <v>1</v>
      </c>
      <c r="N507" s="245">
        <f t="shared" si="272"/>
        <v>2</v>
      </c>
      <c r="BO507">
        <f t="shared" si="247"/>
        <v>-262</v>
      </c>
    </row>
    <row r="508" spans="1:67" ht="13.5" thickBot="1">
      <c r="A508" s="390">
        <f t="shared" si="252"/>
        <v>8</v>
      </c>
      <c r="B508" s="391" t="str">
        <f>VLOOKUP(A508,Sheet3!$A$2:$E$61,4,FALSE)</f>
        <v>xīnwèi (辛未)</v>
      </c>
      <c r="C508" s="391" t="str">
        <f>VLOOKUP(A508,Sheet3!$A$2:$E$61,5,FALSE)</f>
        <v>Metal Sheep</v>
      </c>
      <c r="D508" s="399">
        <f t="shared" si="253"/>
        <v>1591</v>
      </c>
      <c r="E508" s="399">
        <f t="shared" si="254"/>
        <v>1530</v>
      </c>
      <c r="F508" s="14">
        <f t="shared" ref="F508:F514" si="276">(5+H508)/7</f>
        <v>145</v>
      </c>
      <c r="G508" s="409"/>
      <c r="H508" s="270">
        <f t="shared" ref="H508:I514" si="277">H509+1</f>
        <v>1010</v>
      </c>
      <c r="I508" s="16">
        <f t="shared" si="277"/>
        <v>1009</v>
      </c>
      <c r="J508" s="270">
        <f t="shared" ref="J508:K514" si="278">J509-1</f>
        <v>-1009</v>
      </c>
      <c r="K508" s="16">
        <f t="shared" si="278"/>
        <v>-1008</v>
      </c>
      <c r="L508" s="20">
        <f t="shared" si="258"/>
        <v>-57</v>
      </c>
      <c r="M508" s="3">
        <f t="shared" si="272"/>
        <v>2</v>
      </c>
      <c r="N508" s="245">
        <f t="shared" si="272"/>
        <v>3</v>
      </c>
      <c r="BO508">
        <f t="shared" si="247"/>
        <v>-261</v>
      </c>
    </row>
    <row r="509" spans="1:67" ht="23.25" thickBot="1">
      <c r="A509" s="390">
        <f t="shared" si="252"/>
        <v>9</v>
      </c>
      <c r="B509" s="391" t="str">
        <f>VLOOKUP(A509,Sheet3!$A$2:$E$61,4,FALSE)</f>
        <v>rénshēn (壬申)</v>
      </c>
      <c r="C509" s="391" t="str">
        <f>VLOOKUP(A509,Sheet3!$A$2:$E$61,5,FALSE)</f>
        <v>Water Monkey</v>
      </c>
      <c r="D509" s="399">
        <f t="shared" si="253"/>
        <v>1592</v>
      </c>
      <c r="E509" s="399">
        <f t="shared" si="254"/>
        <v>1531</v>
      </c>
      <c r="F509" s="12">
        <f t="shared" si="276"/>
        <v>144.85714285714286</v>
      </c>
      <c r="G509" s="410"/>
      <c r="H509" s="187">
        <f t="shared" si="277"/>
        <v>1009</v>
      </c>
      <c r="I509" s="1">
        <f t="shared" si="277"/>
        <v>1008</v>
      </c>
      <c r="J509" s="187">
        <f t="shared" si="278"/>
        <v>-1008</v>
      </c>
      <c r="K509" s="1">
        <f t="shared" si="278"/>
        <v>-1007</v>
      </c>
      <c r="L509">
        <f t="shared" si="258"/>
        <v>-57</v>
      </c>
      <c r="M509" s="3">
        <f t="shared" si="272"/>
        <v>3</v>
      </c>
      <c r="N509" s="245">
        <f t="shared" si="272"/>
        <v>4</v>
      </c>
      <c r="BO509">
        <f t="shared" si="247"/>
        <v>-260</v>
      </c>
    </row>
    <row r="510" spans="1:67" ht="23.25" thickBot="1">
      <c r="A510" s="390">
        <f t="shared" si="252"/>
        <v>10</v>
      </c>
      <c r="B510" s="391" t="str">
        <f>VLOOKUP(A510,Sheet3!$A$2:$E$61,4,FALSE)</f>
        <v>guǐyǒu (癸酉)</v>
      </c>
      <c r="C510" s="391" t="str">
        <f>VLOOKUP(A510,Sheet3!$A$2:$E$61,5,FALSE)</f>
        <v>Water Rooster</v>
      </c>
      <c r="D510" s="399">
        <f t="shared" si="253"/>
        <v>1593</v>
      </c>
      <c r="E510" s="399">
        <f t="shared" si="254"/>
        <v>1532</v>
      </c>
      <c r="F510" s="12">
        <f t="shared" si="276"/>
        <v>144.71428571428572</v>
      </c>
      <c r="G510" s="410"/>
      <c r="H510" s="187">
        <f t="shared" si="277"/>
        <v>1008</v>
      </c>
      <c r="I510" s="1">
        <f t="shared" si="277"/>
        <v>1007</v>
      </c>
      <c r="J510" s="187">
        <f t="shared" si="278"/>
        <v>-1007</v>
      </c>
      <c r="K510" s="1">
        <f t="shared" si="278"/>
        <v>-1006</v>
      </c>
      <c r="L510">
        <f t="shared" si="258"/>
        <v>-57</v>
      </c>
      <c r="M510" s="3">
        <f t="shared" si="272"/>
        <v>4</v>
      </c>
      <c r="N510" s="245">
        <f t="shared" si="272"/>
        <v>1</v>
      </c>
      <c r="BO510">
        <f t="shared" si="247"/>
        <v>-259</v>
      </c>
    </row>
    <row r="511" spans="1:67" ht="13.5" thickBot="1">
      <c r="A511" s="390">
        <f t="shared" si="252"/>
        <v>11</v>
      </c>
      <c r="B511" s="391" t="str">
        <f>VLOOKUP(A511,Sheet3!$A$2:$E$61,4,FALSE)</f>
        <v>jiǎxū (甲戌)</v>
      </c>
      <c r="C511" s="391" t="str">
        <f>VLOOKUP(A511,Sheet3!$A$2:$E$61,5,FALSE)</f>
        <v>Wood Dog</v>
      </c>
      <c r="D511" s="399">
        <f t="shared" si="253"/>
        <v>1594</v>
      </c>
      <c r="E511" s="399">
        <f t="shared" si="254"/>
        <v>1533</v>
      </c>
      <c r="F511" s="12">
        <f t="shared" si="276"/>
        <v>144.57142857142858</v>
      </c>
      <c r="G511" s="410"/>
      <c r="H511" s="187">
        <f t="shared" si="277"/>
        <v>1007</v>
      </c>
      <c r="I511" s="1">
        <f t="shared" si="277"/>
        <v>1006</v>
      </c>
      <c r="J511" s="187">
        <f t="shared" si="278"/>
        <v>-1006</v>
      </c>
      <c r="K511" s="1">
        <f t="shared" si="278"/>
        <v>-1005</v>
      </c>
      <c r="L511">
        <f t="shared" si="258"/>
        <v>-56</v>
      </c>
      <c r="M511" s="3">
        <f t="shared" si="272"/>
        <v>1</v>
      </c>
      <c r="N511" s="245">
        <f t="shared" si="272"/>
        <v>2</v>
      </c>
      <c r="BO511">
        <f t="shared" si="247"/>
        <v>-258</v>
      </c>
    </row>
    <row r="512" spans="1:67" ht="13.5" thickBot="1">
      <c r="A512" s="390">
        <f t="shared" si="252"/>
        <v>12</v>
      </c>
      <c r="B512" s="391" t="str">
        <f>VLOOKUP(A512,Sheet3!$A$2:$E$61,4,FALSE)</f>
        <v>yǐhài (乙亥)</v>
      </c>
      <c r="C512" s="391" t="str">
        <f>VLOOKUP(A512,Sheet3!$A$2:$E$61,5,FALSE)</f>
        <v>Wood Pig</v>
      </c>
      <c r="D512" s="399">
        <f t="shared" si="253"/>
        <v>1595</v>
      </c>
      <c r="E512" s="399">
        <f t="shared" si="254"/>
        <v>1534</v>
      </c>
      <c r="F512" s="12">
        <f t="shared" si="276"/>
        <v>144.42857142857142</v>
      </c>
      <c r="G512" s="410"/>
      <c r="H512" s="187">
        <f t="shared" si="277"/>
        <v>1006</v>
      </c>
      <c r="I512" s="1">
        <f t="shared" si="277"/>
        <v>1005</v>
      </c>
      <c r="J512" s="187">
        <f t="shared" si="278"/>
        <v>-1005</v>
      </c>
      <c r="K512" s="1">
        <f t="shared" si="278"/>
        <v>-1004</v>
      </c>
      <c r="L512">
        <f t="shared" si="258"/>
        <v>-56</v>
      </c>
      <c r="M512" s="3">
        <f t="shared" si="272"/>
        <v>2</v>
      </c>
      <c r="N512" s="245">
        <f t="shared" si="272"/>
        <v>3</v>
      </c>
      <c r="BO512">
        <f t="shared" si="247"/>
        <v>-257</v>
      </c>
    </row>
    <row r="513" spans="1:67" ht="13.5" thickBot="1">
      <c r="A513" s="390">
        <f t="shared" si="252"/>
        <v>13</v>
      </c>
      <c r="B513" s="391" t="str">
        <f>VLOOKUP(A513,Sheet3!$A$2:$E$61,4,FALSE)</f>
        <v>bǐngzǐ (丙子)</v>
      </c>
      <c r="C513" s="391" t="str">
        <f>VLOOKUP(A513,Sheet3!$A$2:$E$61,5,FALSE)</f>
        <v>Fire Rat</v>
      </c>
      <c r="D513" s="399">
        <f t="shared" si="253"/>
        <v>1596</v>
      </c>
      <c r="E513" s="399">
        <f t="shared" si="254"/>
        <v>1535</v>
      </c>
      <c r="F513" s="12">
        <f t="shared" si="276"/>
        <v>144.28571428571428</v>
      </c>
      <c r="G513" s="410"/>
      <c r="H513" s="187">
        <f t="shared" si="277"/>
        <v>1005</v>
      </c>
      <c r="I513" s="1">
        <f t="shared" si="277"/>
        <v>1004</v>
      </c>
      <c r="J513" s="187">
        <f t="shared" si="278"/>
        <v>-1004</v>
      </c>
      <c r="K513" s="1">
        <f t="shared" si="278"/>
        <v>-1003</v>
      </c>
      <c r="L513">
        <f t="shared" si="258"/>
        <v>-56</v>
      </c>
      <c r="M513" s="3">
        <f t="shared" si="272"/>
        <v>3</v>
      </c>
      <c r="N513" s="245">
        <f t="shared" si="272"/>
        <v>4</v>
      </c>
      <c r="BO513">
        <f t="shared" si="247"/>
        <v>-256</v>
      </c>
    </row>
    <row r="514" spans="1:67" ht="13.5" thickBot="1">
      <c r="A514" s="390">
        <f t="shared" si="252"/>
        <v>14</v>
      </c>
      <c r="B514" s="391" t="str">
        <f>VLOOKUP(A514,Sheet3!$A$2:$E$61,4,FALSE)</f>
        <v>dīngchǒu (丁丑)</v>
      </c>
      <c r="C514" s="391" t="str">
        <f>VLOOKUP(A514,Sheet3!$A$2:$E$61,5,FALSE)</f>
        <v>Fire Ox</v>
      </c>
      <c r="D514" s="399">
        <f t="shared" si="253"/>
        <v>1597</v>
      </c>
      <c r="E514" s="399">
        <f t="shared" si="254"/>
        <v>1536</v>
      </c>
      <c r="F514" s="12">
        <f t="shared" si="276"/>
        <v>144.14285714285714</v>
      </c>
      <c r="G514" s="410"/>
      <c r="H514" s="187">
        <f t="shared" si="277"/>
        <v>1004</v>
      </c>
      <c r="I514" s="1">
        <f t="shared" si="277"/>
        <v>1003</v>
      </c>
      <c r="J514" s="187">
        <f t="shared" si="278"/>
        <v>-1003</v>
      </c>
      <c r="K514" s="1">
        <f t="shared" si="278"/>
        <v>-1002</v>
      </c>
      <c r="L514">
        <f t="shared" si="258"/>
        <v>-56</v>
      </c>
      <c r="M514" s="3">
        <f t="shared" si="272"/>
        <v>4</v>
      </c>
      <c r="N514" s="245">
        <f t="shared" si="272"/>
        <v>1</v>
      </c>
      <c r="BO514">
        <f t="shared" si="247"/>
        <v>-255</v>
      </c>
    </row>
    <row r="515" spans="1:67" ht="13.5" thickBot="1">
      <c r="A515" s="390">
        <f t="shared" si="252"/>
        <v>15</v>
      </c>
      <c r="B515" s="391" t="str">
        <f>VLOOKUP(A515,Sheet3!$A$2:$E$61,4,FALSE)</f>
        <v>wùyín (戊寅)</v>
      </c>
      <c r="C515" s="391" t="str">
        <f>VLOOKUP(A515,Sheet3!$A$2:$E$61,5,FALSE)</f>
        <v>Earth Tiger</v>
      </c>
      <c r="D515" s="399">
        <f t="shared" si="253"/>
        <v>1598</v>
      </c>
      <c r="E515" s="399">
        <f t="shared" si="254"/>
        <v>1537</v>
      </c>
      <c r="F515" s="14">
        <f t="shared" ref="F515:F521" si="279">(5+H515)/7</f>
        <v>144</v>
      </c>
      <c r="G515" s="409"/>
      <c r="H515" s="270">
        <f t="shared" ref="H515:I521" si="280">H516+1</f>
        <v>1003</v>
      </c>
      <c r="I515" s="16">
        <f t="shared" si="280"/>
        <v>1002</v>
      </c>
      <c r="J515" s="270">
        <f t="shared" ref="J515:K521" si="281">J516-1</f>
        <v>-1002</v>
      </c>
      <c r="K515" s="16">
        <f t="shared" si="281"/>
        <v>-1001</v>
      </c>
      <c r="L515" s="20">
        <f t="shared" si="258"/>
        <v>-55</v>
      </c>
      <c r="M515" s="3">
        <f t="shared" si="272"/>
        <v>1</v>
      </c>
      <c r="N515" s="245">
        <f t="shared" si="272"/>
        <v>2</v>
      </c>
      <c r="BO515">
        <f t="shared" si="247"/>
        <v>-254</v>
      </c>
    </row>
    <row r="516" spans="1:67" ht="13.5" thickBot="1">
      <c r="A516" s="390">
        <f t="shared" si="252"/>
        <v>16</v>
      </c>
      <c r="B516" s="391" t="str">
        <f>VLOOKUP(A516,Sheet3!$A$2:$E$61,4,FALSE)</f>
        <v>jǐmǎo (己卯)</v>
      </c>
      <c r="C516" s="391" t="str">
        <f>VLOOKUP(A516,Sheet3!$A$2:$E$61,5,FALSE)</f>
        <v>Earth Hare</v>
      </c>
      <c r="D516" s="399">
        <f t="shared" si="253"/>
        <v>1599</v>
      </c>
      <c r="E516" s="399">
        <f t="shared" si="254"/>
        <v>1538</v>
      </c>
      <c r="F516" s="12">
        <f t="shared" si="279"/>
        <v>143.85714285714286</v>
      </c>
      <c r="G516" s="410"/>
      <c r="H516" s="187">
        <f t="shared" si="280"/>
        <v>1002</v>
      </c>
      <c r="I516" s="1">
        <f t="shared" si="280"/>
        <v>1001</v>
      </c>
      <c r="J516" s="187">
        <f t="shared" si="281"/>
        <v>-1001</v>
      </c>
      <c r="K516" s="1">
        <f t="shared" si="281"/>
        <v>-1000</v>
      </c>
      <c r="L516">
        <f t="shared" si="258"/>
        <v>-55</v>
      </c>
      <c r="M516" s="3">
        <f t="shared" si="272"/>
        <v>2</v>
      </c>
      <c r="N516" s="245">
        <f t="shared" si="272"/>
        <v>3</v>
      </c>
      <c r="BO516">
        <f t="shared" ref="BO516:BO579" si="282">BO517-1</f>
        <v>-253</v>
      </c>
    </row>
    <row r="517" spans="1:67" ht="23.25" thickBot="1">
      <c r="A517" s="390">
        <f t="shared" si="252"/>
        <v>17</v>
      </c>
      <c r="B517" s="391" t="str">
        <f>VLOOKUP(A517,Sheet3!$A$2:$E$61,4,FALSE)</f>
        <v>gēngchén (庚辰)</v>
      </c>
      <c r="C517" s="391" t="str">
        <f>VLOOKUP(A517,Sheet3!$A$2:$E$61,5,FALSE)</f>
        <v>Metal Dragon</v>
      </c>
      <c r="D517" s="399">
        <f t="shared" si="253"/>
        <v>1600</v>
      </c>
      <c r="E517" s="399">
        <f t="shared" si="254"/>
        <v>1539</v>
      </c>
      <c r="F517" s="12">
        <f t="shared" si="279"/>
        <v>143.71428571428572</v>
      </c>
      <c r="G517" s="410"/>
      <c r="H517" s="187">
        <f t="shared" si="280"/>
        <v>1001</v>
      </c>
      <c r="I517" s="1">
        <f t="shared" si="280"/>
        <v>1000</v>
      </c>
      <c r="J517" s="187">
        <f t="shared" si="281"/>
        <v>-1000</v>
      </c>
      <c r="K517" s="1">
        <f t="shared" si="281"/>
        <v>-999</v>
      </c>
      <c r="L517">
        <f t="shared" si="258"/>
        <v>-55</v>
      </c>
      <c r="M517" s="3">
        <f t="shared" si="272"/>
        <v>3</v>
      </c>
      <c r="N517" s="245">
        <f t="shared" si="272"/>
        <v>4</v>
      </c>
      <c r="BO517">
        <f t="shared" si="282"/>
        <v>-252</v>
      </c>
    </row>
    <row r="518" spans="1:67" ht="13.5" thickBot="1">
      <c r="A518" s="390">
        <f t="shared" si="252"/>
        <v>18</v>
      </c>
      <c r="B518" s="391" t="str">
        <f>VLOOKUP(A518,Sheet3!$A$2:$E$61,4,FALSE)</f>
        <v>xīnsì (辛巳)</v>
      </c>
      <c r="C518" s="391" t="str">
        <f>VLOOKUP(A518,Sheet3!$A$2:$E$61,5,FALSE)</f>
        <v>Metal Snake</v>
      </c>
      <c r="D518" s="399">
        <f t="shared" si="253"/>
        <v>1601</v>
      </c>
      <c r="E518" s="399">
        <f t="shared" si="254"/>
        <v>1540</v>
      </c>
      <c r="F518" s="12">
        <f t="shared" si="279"/>
        <v>143.57142857142858</v>
      </c>
      <c r="G518" s="410"/>
      <c r="H518" s="187">
        <f t="shared" si="280"/>
        <v>1000</v>
      </c>
      <c r="I518" s="1">
        <f t="shared" si="280"/>
        <v>999</v>
      </c>
      <c r="J518" s="187">
        <f t="shared" si="281"/>
        <v>-999</v>
      </c>
      <c r="K518" s="1">
        <f t="shared" si="281"/>
        <v>-998</v>
      </c>
      <c r="L518">
        <f t="shared" si="258"/>
        <v>-55</v>
      </c>
      <c r="M518" s="3">
        <f t="shared" ref="M518:N537" si="283">M522</f>
        <v>4</v>
      </c>
      <c r="N518" s="245">
        <f t="shared" si="283"/>
        <v>1</v>
      </c>
      <c r="BO518">
        <f t="shared" si="282"/>
        <v>-251</v>
      </c>
    </row>
    <row r="519" spans="1:67" ht="13.5" thickBot="1">
      <c r="A519" s="390">
        <f t="shared" si="252"/>
        <v>19</v>
      </c>
      <c r="B519" s="391" t="str">
        <f>VLOOKUP(A519,Sheet3!$A$2:$E$61,4,FALSE)</f>
        <v>rénwǔ (壬午)</v>
      </c>
      <c r="C519" s="391" t="str">
        <f>VLOOKUP(A519,Sheet3!$A$2:$E$61,5,FALSE)</f>
        <v>Water Horse</v>
      </c>
      <c r="D519" s="399">
        <f t="shared" si="253"/>
        <v>1602</v>
      </c>
      <c r="E519" s="399">
        <f t="shared" si="254"/>
        <v>1541</v>
      </c>
      <c r="F519" s="12">
        <f t="shared" si="279"/>
        <v>143.42857142857142</v>
      </c>
      <c r="G519" s="410"/>
      <c r="H519" s="187">
        <f t="shared" si="280"/>
        <v>999</v>
      </c>
      <c r="I519" s="1">
        <f t="shared" si="280"/>
        <v>998</v>
      </c>
      <c r="J519" s="187">
        <f t="shared" si="281"/>
        <v>-998</v>
      </c>
      <c r="K519" s="1">
        <f t="shared" si="281"/>
        <v>-997</v>
      </c>
      <c r="L519">
        <f t="shared" si="258"/>
        <v>-54</v>
      </c>
      <c r="M519" s="3">
        <f t="shared" si="283"/>
        <v>1</v>
      </c>
      <c r="N519" s="245">
        <f t="shared" si="283"/>
        <v>2</v>
      </c>
      <c r="BO519">
        <f t="shared" si="282"/>
        <v>-250</v>
      </c>
    </row>
    <row r="520" spans="1:67" ht="13.5" thickBot="1">
      <c r="A520" s="390">
        <f t="shared" si="252"/>
        <v>20</v>
      </c>
      <c r="B520" s="391" t="str">
        <f>VLOOKUP(A520,Sheet3!$A$2:$E$61,4,FALSE)</f>
        <v>guǐwèi (癸未)</v>
      </c>
      <c r="C520" s="391" t="str">
        <f>VLOOKUP(A520,Sheet3!$A$2:$E$61,5,FALSE)</f>
        <v>Water Sheep</v>
      </c>
      <c r="D520" s="399">
        <f t="shared" si="253"/>
        <v>1603</v>
      </c>
      <c r="E520" s="399">
        <f t="shared" si="254"/>
        <v>1542</v>
      </c>
      <c r="F520" s="12">
        <f t="shared" si="279"/>
        <v>143.28571428571428</v>
      </c>
      <c r="G520" s="410"/>
      <c r="H520" s="187">
        <f t="shared" si="280"/>
        <v>998</v>
      </c>
      <c r="I520" s="1">
        <f t="shared" si="280"/>
        <v>997</v>
      </c>
      <c r="J520" s="187">
        <f t="shared" si="281"/>
        <v>-997</v>
      </c>
      <c r="K520" s="1">
        <f t="shared" si="281"/>
        <v>-996</v>
      </c>
      <c r="L520">
        <f t="shared" si="258"/>
        <v>-54</v>
      </c>
      <c r="M520" s="3">
        <f t="shared" si="283"/>
        <v>2</v>
      </c>
      <c r="N520" s="245">
        <f t="shared" si="283"/>
        <v>3</v>
      </c>
      <c r="BO520">
        <f t="shared" si="282"/>
        <v>-249</v>
      </c>
    </row>
    <row r="521" spans="1:67" ht="23.25" thickBot="1">
      <c r="A521" s="390">
        <f t="shared" si="252"/>
        <v>21</v>
      </c>
      <c r="B521" s="391" t="str">
        <f>VLOOKUP(A521,Sheet3!$A$2:$E$61,4,FALSE)</f>
        <v>jiǎshēn (甲申)</v>
      </c>
      <c r="C521" s="391" t="str">
        <f>VLOOKUP(A521,Sheet3!$A$2:$E$61,5,FALSE)</f>
        <v>Wood Monkey</v>
      </c>
      <c r="D521" s="399">
        <f t="shared" si="253"/>
        <v>1604</v>
      </c>
      <c r="E521" s="399">
        <f t="shared" si="254"/>
        <v>1543</v>
      </c>
      <c r="F521" s="12">
        <f t="shared" si="279"/>
        <v>143.14285714285714</v>
      </c>
      <c r="G521" s="410"/>
      <c r="H521" s="187">
        <f t="shared" si="280"/>
        <v>997</v>
      </c>
      <c r="I521" s="1">
        <f t="shared" si="280"/>
        <v>996</v>
      </c>
      <c r="J521" s="187">
        <f t="shared" si="281"/>
        <v>-996</v>
      </c>
      <c r="K521" s="1">
        <f t="shared" si="281"/>
        <v>-995</v>
      </c>
      <c r="L521">
        <f t="shared" si="258"/>
        <v>-54</v>
      </c>
      <c r="M521" s="3">
        <f t="shared" si="283"/>
        <v>3</v>
      </c>
      <c r="N521" s="245">
        <f t="shared" si="283"/>
        <v>4</v>
      </c>
      <c r="BO521">
        <f t="shared" si="282"/>
        <v>-248</v>
      </c>
    </row>
    <row r="522" spans="1:67" ht="12.75" customHeight="1" thickBot="1">
      <c r="A522" s="390">
        <f t="shared" si="252"/>
        <v>22</v>
      </c>
      <c r="B522" s="391" t="str">
        <f>VLOOKUP(A522,Sheet3!$A$2:$E$61,4,FALSE)</f>
        <v>yǐyǒu (乙酉)</v>
      </c>
      <c r="C522" s="391" t="str">
        <f>VLOOKUP(A522,Sheet3!$A$2:$E$61,5,FALSE)</f>
        <v>Wood Rooster</v>
      </c>
      <c r="D522" s="399">
        <f t="shared" si="253"/>
        <v>1605</v>
      </c>
      <c r="E522" s="399">
        <f t="shared" si="254"/>
        <v>1544</v>
      </c>
      <c r="F522" s="14">
        <f t="shared" ref="F522:F528" si="284">(5+H522)/7</f>
        <v>143</v>
      </c>
      <c r="G522" s="409"/>
      <c r="H522" s="270">
        <f t="shared" ref="H522:I528" si="285">H523+1</f>
        <v>996</v>
      </c>
      <c r="I522" s="16">
        <f t="shared" si="285"/>
        <v>995</v>
      </c>
      <c r="J522" s="270">
        <f t="shared" ref="J522:K528" si="286">J523-1</f>
        <v>-995</v>
      </c>
      <c r="K522" s="16">
        <f t="shared" si="286"/>
        <v>-994</v>
      </c>
      <c r="L522" s="20">
        <f t="shared" si="258"/>
        <v>-54</v>
      </c>
      <c r="M522" s="3">
        <f t="shared" si="283"/>
        <v>4</v>
      </c>
      <c r="N522" s="245">
        <f t="shared" si="283"/>
        <v>1</v>
      </c>
      <c r="BO522">
        <f t="shared" si="282"/>
        <v>-247</v>
      </c>
    </row>
    <row r="523" spans="1:67" ht="12.75" customHeight="1" thickBot="1">
      <c r="A523" s="390">
        <f t="shared" si="252"/>
        <v>23</v>
      </c>
      <c r="B523" s="391" t="str">
        <f>VLOOKUP(A523,Sheet3!$A$2:$E$61,4,FALSE)</f>
        <v>bǐngxū (丙戌)</v>
      </c>
      <c r="C523" s="391" t="str">
        <f>VLOOKUP(A523,Sheet3!$A$2:$E$61,5,FALSE)</f>
        <v>Fire Dog</v>
      </c>
      <c r="D523" s="399">
        <f t="shared" si="253"/>
        <v>1606</v>
      </c>
      <c r="E523" s="399">
        <f t="shared" si="254"/>
        <v>1545</v>
      </c>
      <c r="F523" s="12">
        <f t="shared" si="284"/>
        <v>142.85714285714286</v>
      </c>
      <c r="G523" s="410"/>
      <c r="H523" s="187">
        <f t="shared" si="285"/>
        <v>995</v>
      </c>
      <c r="I523" s="1">
        <f t="shared" si="285"/>
        <v>994</v>
      </c>
      <c r="J523" s="187">
        <f t="shared" si="286"/>
        <v>-994</v>
      </c>
      <c r="K523" s="1">
        <f t="shared" si="286"/>
        <v>-993</v>
      </c>
      <c r="L523">
        <f t="shared" si="258"/>
        <v>-53</v>
      </c>
      <c r="M523" s="3">
        <f t="shared" si="283"/>
        <v>1</v>
      </c>
      <c r="N523" s="245">
        <f t="shared" si="283"/>
        <v>2</v>
      </c>
      <c r="BO523">
        <f t="shared" si="282"/>
        <v>-246</v>
      </c>
    </row>
    <row r="524" spans="1:67" ht="13.5" thickBot="1">
      <c r="A524" s="390">
        <f t="shared" si="252"/>
        <v>24</v>
      </c>
      <c r="B524" s="391" t="str">
        <f>VLOOKUP(A524,Sheet3!$A$2:$E$61,4,FALSE)</f>
        <v>dīnghài (丁亥)</v>
      </c>
      <c r="C524" s="391" t="str">
        <f>VLOOKUP(A524,Sheet3!$A$2:$E$61,5,FALSE)</f>
        <v>Fire Pig</v>
      </c>
      <c r="D524" s="399">
        <f t="shared" si="253"/>
        <v>1607</v>
      </c>
      <c r="E524" s="399">
        <f t="shared" si="254"/>
        <v>1546</v>
      </c>
      <c r="F524" s="12">
        <f t="shared" si="284"/>
        <v>142.71428571428572</v>
      </c>
      <c r="G524" s="410"/>
      <c r="H524" s="187">
        <f t="shared" si="285"/>
        <v>994</v>
      </c>
      <c r="I524" s="1">
        <f t="shared" si="285"/>
        <v>993</v>
      </c>
      <c r="J524" s="187">
        <f t="shared" si="286"/>
        <v>-993</v>
      </c>
      <c r="K524" s="1">
        <f t="shared" si="286"/>
        <v>-992</v>
      </c>
      <c r="L524">
        <f t="shared" si="258"/>
        <v>-53</v>
      </c>
      <c r="M524" s="3">
        <f t="shared" si="283"/>
        <v>2</v>
      </c>
      <c r="N524" s="245">
        <f t="shared" si="283"/>
        <v>3</v>
      </c>
      <c r="BO524">
        <f t="shared" si="282"/>
        <v>-245</v>
      </c>
    </row>
    <row r="525" spans="1:67" ht="13.5" thickBot="1">
      <c r="A525" s="390">
        <f t="shared" si="252"/>
        <v>25</v>
      </c>
      <c r="B525" s="391" t="str">
        <f>VLOOKUP(A525,Sheet3!$A$2:$E$61,4,FALSE)</f>
        <v>wùzǐ (戊子)</v>
      </c>
      <c r="C525" s="391" t="str">
        <f>VLOOKUP(A525,Sheet3!$A$2:$E$61,5,FALSE)</f>
        <v>Earth Rat</v>
      </c>
      <c r="D525" s="399">
        <f t="shared" si="253"/>
        <v>1608</v>
      </c>
      <c r="E525" s="399">
        <f t="shared" si="254"/>
        <v>1547</v>
      </c>
      <c r="F525" s="12">
        <f t="shared" si="284"/>
        <v>142.57142857142858</v>
      </c>
      <c r="G525" s="410"/>
      <c r="H525" s="187">
        <f t="shared" si="285"/>
        <v>993</v>
      </c>
      <c r="I525" s="1">
        <f t="shared" si="285"/>
        <v>992</v>
      </c>
      <c r="J525" s="187">
        <f t="shared" si="286"/>
        <v>-992</v>
      </c>
      <c r="K525" s="1">
        <f t="shared" si="286"/>
        <v>-991</v>
      </c>
      <c r="L525">
        <f t="shared" si="258"/>
        <v>-53</v>
      </c>
      <c r="M525" s="3">
        <f t="shared" si="283"/>
        <v>3</v>
      </c>
      <c r="N525" s="245">
        <f t="shared" si="283"/>
        <v>4</v>
      </c>
      <c r="BO525">
        <f t="shared" si="282"/>
        <v>-244</v>
      </c>
    </row>
    <row r="526" spans="1:67" ht="13.5" thickBot="1">
      <c r="A526" s="390">
        <f t="shared" si="252"/>
        <v>26</v>
      </c>
      <c r="B526" s="391" t="str">
        <f>VLOOKUP(A526,Sheet3!$A$2:$E$61,4,FALSE)</f>
        <v>jǐchǒu (己丑)</v>
      </c>
      <c r="C526" s="391" t="str">
        <f>VLOOKUP(A526,Sheet3!$A$2:$E$61,5,FALSE)</f>
        <v>Earth Ox</v>
      </c>
      <c r="D526" s="399">
        <f t="shared" si="253"/>
        <v>1609</v>
      </c>
      <c r="E526" s="399">
        <f t="shared" si="254"/>
        <v>1548</v>
      </c>
      <c r="F526" s="12">
        <f t="shared" si="284"/>
        <v>142.42857142857142</v>
      </c>
      <c r="G526" s="410"/>
      <c r="H526" s="187">
        <f t="shared" si="285"/>
        <v>992</v>
      </c>
      <c r="I526" s="1">
        <f t="shared" si="285"/>
        <v>991</v>
      </c>
      <c r="J526" s="187">
        <f t="shared" si="286"/>
        <v>-991</v>
      </c>
      <c r="K526" s="1">
        <f t="shared" si="286"/>
        <v>-990</v>
      </c>
      <c r="L526">
        <f t="shared" si="258"/>
        <v>-53</v>
      </c>
      <c r="M526" s="3">
        <f t="shared" si="283"/>
        <v>4</v>
      </c>
      <c r="N526" s="245">
        <f t="shared" si="283"/>
        <v>1</v>
      </c>
      <c r="BO526">
        <f t="shared" si="282"/>
        <v>-243</v>
      </c>
    </row>
    <row r="527" spans="1:67" ht="13.5" thickBot="1">
      <c r="A527" s="390">
        <f t="shared" si="252"/>
        <v>27</v>
      </c>
      <c r="B527" s="391" t="str">
        <f>VLOOKUP(A527,Sheet3!$A$2:$E$61,4,FALSE)</f>
        <v>gēngyín (庚寅)</v>
      </c>
      <c r="C527" s="391" t="str">
        <f>VLOOKUP(A527,Sheet3!$A$2:$E$61,5,FALSE)</f>
        <v>Metal Tiger</v>
      </c>
      <c r="D527" s="399">
        <f t="shared" si="253"/>
        <v>1610</v>
      </c>
      <c r="E527" s="399">
        <f t="shared" si="254"/>
        <v>1549</v>
      </c>
      <c r="F527" s="12">
        <f t="shared" si="284"/>
        <v>142.28571428571428</v>
      </c>
      <c r="G527" s="410"/>
      <c r="H527" s="187">
        <f t="shared" si="285"/>
        <v>991</v>
      </c>
      <c r="I527" s="1">
        <f t="shared" si="285"/>
        <v>990</v>
      </c>
      <c r="J527" s="187">
        <f t="shared" si="286"/>
        <v>-990</v>
      </c>
      <c r="K527" s="1">
        <f t="shared" si="286"/>
        <v>-989</v>
      </c>
      <c r="L527">
        <f t="shared" si="258"/>
        <v>-52</v>
      </c>
      <c r="M527" s="3">
        <f t="shared" si="283"/>
        <v>1</v>
      </c>
      <c r="N527" s="245">
        <f t="shared" si="283"/>
        <v>2</v>
      </c>
      <c r="BO527">
        <f t="shared" si="282"/>
        <v>-242</v>
      </c>
    </row>
    <row r="528" spans="1:67" ht="13.5" thickBot="1">
      <c r="A528" s="390">
        <f t="shared" si="252"/>
        <v>28</v>
      </c>
      <c r="B528" s="391" t="str">
        <f>VLOOKUP(A528,Sheet3!$A$2:$E$61,4,FALSE)</f>
        <v>xīnmǎo (辛卯)</v>
      </c>
      <c r="C528" s="391" t="str">
        <f>VLOOKUP(A528,Sheet3!$A$2:$E$61,5,FALSE)</f>
        <v>Metal Hare</v>
      </c>
      <c r="D528" s="399">
        <f t="shared" si="253"/>
        <v>1611</v>
      </c>
      <c r="E528" s="399">
        <f t="shared" si="254"/>
        <v>1550</v>
      </c>
      <c r="F528" s="12">
        <f t="shared" si="284"/>
        <v>142.14285714285714</v>
      </c>
      <c r="G528" s="410"/>
      <c r="H528" s="187">
        <f t="shared" si="285"/>
        <v>990</v>
      </c>
      <c r="I528" s="1">
        <f t="shared" si="285"/>
        <v>989</v>
      </c>
      <c r="J528" s="187">
        <f t="shared" si="286"/>
        <v>-989</v>
      </c>
      <c r="K528" s="1">
        <f t="shared" si="286"/>
        <v>-988</v>
      </c>
      <c r="L528">
        <f t="shared" si="258"/>
        <v>-52</v>
      </c>
      <c r="M528" s="3">
        <f t="shared" si="283"/>
        <v>2</v>
      </c>
      <c r="N528" s="245">
        <f t="shared" si="283"/>
        <v>3</v>
      </c>
      <c r="BO528">
        <f t="shared" si="282"/>
        <v>-241</v>
      </c>
    </row>
    <row r="529" spans="1:67" ht="13.5" thickBot="1">
      <c r="A529" s="390">
        <f t="shared" si="252"/>
        <v>29</v>
      </c>
      <c r="B529" s="391" t="str">
        <f>VLOOKUP(A529,Sheet3!$A$2:$E$61,4,FALSE)</f>
        <v>rénchén (壬辰)</v>
      </c>
      <c r="C529" s="391" t="str">
        <f>VLOOKUP(A529,Sheet3!$A$2:$E$61,5,FALSE)</f>
        <v>Water Dragon</v>
      </c>
      <c r="D529" s="399">
        <f t="shared" si="253"/>
        <v>1612</v>
      </c>
      <c r="E529" s="399">
        <f t="shared" si="254"/>
        <v>1551</v>
      </c>
      <c r="F529" s="14">
        <f t="shared" ref="F529:F535" si="287">(5+H529)/7</f>
        <v>142</v>
      </c>
      <c r="G529" s="409"/>
      <c r="H529" s="270">
        <f t="shared" ref="H529:I535" si="288">H530+1</f>
        <v>989</v>
      </c>
      <c r="I529" s="16">
        <f t="shared" si="288"/>
        <v>988</v>
      </c>
      <c r="J529" s="270">
        <f t="shared" ref="J529:K535" si="289">J530-1</f>
        <v>-988</v>
      </c>
      <c r="K529" s="16">
        <f t="shared" si="289"/>
        <v>-987</v>
      </c>
      <c r="L529" s="20">
        <f t="shared" si="258"/>
        <v>-52</v>
      </c>
      <c r="M529" s="3">
        <f t="shared" si="283"/>
        <v>3</v>
      </c>
      <c r="N529" s="245">
        <f t="shared" si="283"/>
        <v>4</v>
      </c>
      <c r="BO529">
        <f t="shared" si="282"/>
        <v>-240</v>
      </c>
    </row>
    <row r="530" spans="1:67" ht="13.5" thickBot="1">
      <c r="A530" s="390">
        <f t="shared" ref="A530:A593" si="290">IF(A531&gt;1,A531-1,60)</f>
        <v>30</v>
      </c>
      <c r="B530" s="391" t="str">
        <f>VLOOKUP(A530,Sheet3!$A$2:$E$61,4,FALSE)</f>
        <v>guǐsì (癸巳)</v>
      </c>
      <c r="C530" s="391" t="str">
        <f>VLOOKUP(A530,Sheet3!$A$2:$E$61,5,FALSE)</f>
        <v>Water Snake</v>
      </c>
      <c r="D530" s="399">
        <f t="shared" ref="D530:D593" si="291">D531-1</f>
        <v>1613</v>
      </c>
      <c r="E530" s="399">
        <f t="shared" ref="E530:E593" si="292">E531-1</f>
        <v>1552</v>
      </c>
      <c r="F530" s="12">
        <f t="shared" si="287"/>
        <v>141.85714285714286</v>
      </c>
      <c r="G530" s="410"/>
      <c r="H530" s="187">
        <f t="shared" si="288"/>
        <v>988</v>
      </c>
      <c r="I530" s="1">
        <f t="shared" si="288"/>
        <v>987</v>
      </c>
      <c r="J530" s="187">
        <f t="shared" si="289"/>
        <v>-987</v>
      </c>
      <c r="K530" s="1">
        <f t="shared" si="289"/>
        <v>-986</v>
      </c>
      <c r="L530">
        <f t="shared" ref="L530:L593" si="293">INT(L$1543-($J$1543-$J530)/4)</f>
        <v>-52</v>
      </c>
      <c r="M530" s="3">
        <f t="shared" si="283"/>
        <v>4</v>
      </c>
      <c r="N530" s="245">
        <f t="shared" si="283"/>
        <v>1</v>
      </c>
      <c r="BO530">
        <f t="shared" si="282"/>
        <v>-239</v>
      </c>
    </row>
    <row r="531" spans="1:67" ht="13.5" thickBot="1">
      <c r="A531" s="390">
        <f t="shared" si="290"/>
        <v>31</v>
      </c>
      <c r="B531" s="391" t="str">
        <f>VLOOKUP(A531,Sheet3!$A$2:$E$61,4,FALSE)</f>
        <v>jiǎwǔ (甲午)</v>
      </c>
      <c r="C531" s="391" t="str">
        <f>VLOOKUP(A531,Sheet3!$A$2:$E$61,5,FALSE)</f>
        <v>Wood Horse</v>
      </c>
      <c r="D531" s="399">
        <f t="shared" si="291"/>
        <v>1614</v>
      </c>
      <c r="E531" s="399">
        <f t="shared" si="292"/>
        <v>1553</v>
      </c>
      <c r="F531" s="12">
        <f t="shared" si="287"/>
        <v>141.71428571428572</v>
      </c>
      <c r="G531" s="410"/>
      <c r="H531" s="187">
        <f t="shared" si="288"/>
        <v>987</v>
      </c>
      <c r="I531" s="1">
        <f t="shared" si="288"/>
        <v>986</v>
      </c>
      <c r="J531" s="187">
        <f t="shared" si="289"/>
        <v>-986</v>
      </c>
      <c r="K531" s="1">
        <f t="shared" si="289"/>
        <v>-985</v>
      </c>
      <c r="L531">
        <f t="shared" si="293"/>
        <v>-51</v>
      </c>
      <c r="M531" s="3">
        <f t="shared" si="283"/>
        <v>1</v>
      </c>
      <c r="N531" s="245">
        <f t="shared" si="283"/>
        <v>2</v>
      </c>
      <c r="BO531">
        <f t="shared" si="282"/>
        <v>-238</v>
      </c>
    </row>
    <row r="532" spans="1:67" ht="13.5" thickBot="1">
      <c r="A532" s="390">
        <f t="shared" si="290"/>
        <v>32</v>
      </c>
      <c r="B532" s="391" t="str">
        <f>VLOOKUP(A532,Sheet3!$A$2:$E$61,4,FALSE)</f>
        <v>yǐwèi (乙未)</v>
      </c>
      <c r="C532" s="391" t="str">
        <f>VLOOKUP(A532,Sheet3!$A$2:$E$61,5,FALSE)</f>
        <v>Wood Sheep</v>
      </c>
      <c r="D532" s="399">
        <f t="shared" si="291"/>
        <v>1615</v>
      </c>
      <c r="E532" s="399">
        <f t="shared" si="292"/>
        <v>1554</v>
      </c>
      <c r="F532" s="12">
        <f t="shared" si="287"/>
        <v>141.57142857142858</v>
      </c>
      <c r="G532" s="410"/>
      <c r="H532" s="187">
        <f t="shared" si="288"/>
        <v>986</v>
      </c>
      <c r="I532" s="1">
        <f t="shared" si="288"/>
        <v>985</v>
      </c>
      <c r="J532" s="187">
        <f t="shared" si="289"/>
        <v>-985</v>
      </c>
      <c r="K532" s="1">
        <f t="shared" si="289"/>
        <v>-984</v>
      </c>
      <c r="L532">
        <f t="shared" si="293"/>
        <v>-51</v>
      </c>
      <c r="M532" s="3">
        <f t="shared" si="283"/>
        <v>2</v>
      </c>
      <c r="N532" s="245">
        <f t="shared" si="283"/>
        <v>3</v>
      </c>
      <c r="BO532">
        <f t="shared" si="282"/>
        <v>-237</v>
      </c>
    </row>
    <row r="533" spans="1:67" ht="13.5" thickBot="1">
      <c r="A533" s="390">
        <f t="shared" si="290"/>
        <v>33</v>
      </c>
      <c r="B533" s="391" t="str">
        <f>VLOOKUP(A533,Sheet3!$A$2:$E$61,4,FALSE)</f>
        <v>bǐngshēn (丙申)</v>
      </c>
      <c r="C533" s="391" t="str">
        <f>VLOOKUP(A533,Sheet3!$A$2:$E$61,5,FALSE)</f>
        <v>Fire Monkey</v>
      </c>
      <c r="D533" s="399">
        <f t="shared" si="291"/>
        <v>1616</v>
      </c>
      <c r="E533" s="399">
        <f t="shared" si="292"/>
        <v>1555</v>
      </c>
      <c r="F533" s="12">
        <f t="shared" si="287"/>
        <v>141.42857142857142</v>
      </c>
      <c r="G533" s="410"/>
      <c r="H533" s="187">
        <f t="shared" si="288"/>
        <v>985</v>
      </c>
      <c r="I533" s="1">
        <f t="shared" si="288"/>
        <v>984</v>
      </c>
      <c r="J533" s="187">
        <f t="shared" si="289"/>
        <v>-984</v>
      </c>
      <c r="K533" s="1">
        <f t="shared" si="289"/>
        <v>-983</v>
      </c>
      <c r="L533">
        <f t="shared" si="293"/>
        <v>-51</v>
      </c>
      <c r="M533" s="3">
        <f t="shared" si="283"/>
        <v>3</v>
      </c>
      <c r="N533" s="245">
        <f t="shared" si="283"/>
        <v>4</v>
      </c>
      <c r="BO533">
        <f t="shared" si="282"/>
        <v>-236</v>
      </c>
    </row>
    <row r="534" spans="1:67" ht="13.5" thickBot="1">
      <c r="A534" s="390">
        <f t="shared" si="290"/>
        <v>34</v>
      </c>
      <c r="B534" s="391" t="str">
        <f>VLOOKUP(A534,Sheet3!$A$2:$E$61,4,FALSE)</f>
        <v>dīngyǒu (丁酉)</v>
      </c>
      <c r="C534" s="391" t="str">
        <f>VLOOKUP(A534,Sheet3!$A$2:$E$61,5,FALSE)</f>
        <v>Fire Rooster</v>
      </c>
      <c r="D534" s="399">
        <f t="shared" si="291"/>
        <v>1617</v>
      </c>
      <c r="E534" s="399">
        <f t="shared" si="292"/>
        <v>1556</v>
      </c>
      <c r="F534" s="12">
        <f t="shared" si="287"/>
        <v>141.28571428571428</v>
      </c>
      <c r="G534" s="410"/>
      <c r="H534" s="187">
        <f t="shared" si="288"/>
        <v>984</v>
      </c>
      <c r="I534" s="1">
        <f t="shared" si="288"/>
        <v>983</v>
      </c>
      <c r="J534" s="187">
        <f t="shared" si="289"/>
        <v>-983</v>
      </c>
      <c r="K534" s="1">
        <f t="shared" si="289"/>
        <v>-982</v>
      </c>
      <c r="L534">
        <f t="shared" si="293"/>
        <v>-51</v>
      </c>
      <c r="M534" s="3">
        <f t="shared" si="283"/>
        <v>4</v>
      </c>
      <c r="N534" s="245">
        <f t="shared" si="283"/>
        <v>1</v>
      </c>
      <c r="BO534">
        <f t="shared" si="282"/>
        <v>-235</v>
      </c>
    </row>
    <row r="535" spans="1:67" ht="13.5" thickBot="1">
      <c r="A535" s="390">
        <f t="shared" si="290"/>
        <v>35</v>
      </c>
      <c r="B535" s="391" t="str">
        <f>VLOOKUP(A535,Sheet3!$A$2:$E$61,4,FALSE)</f>
        <v>wùxū (戊戌)</v>
      </c>
      <c r="C535" s="391" t="str">
        <f>VLOOKUP(A535,Sheet3!$A$2:$E$61,5,FALSE)</f>
        <v>Earth Dog</v>
      </c>
      <c r="D535" s="399">
        <f t="shared" si="291"/>
        <v>1618</v>
      </c>
      <c r="E535" s="399">
        <f t="shared" si="292"/>
        <v>1557</v>
      </c>
      <c r="F535" s="12">
        <f t="shared" si="287"/>
        <v>141.14285714285714</v>
      </c>
      <c r="G535" s="410"/>
      <c r="H535" s="187">
        <f t="shared" si="288"/>
        <v>983</v>
      </c>
      <c r="I535" s="1">
        <f t="shared" si="288"/>
        <v>982</v>
      </c>
      <c r="J535" s="187">
        <f t="shared" si="289"/>
        <v>-982</v>
      </c>
      <c r="K535" s="1">
        <f t="shared" si="289"/>
        <v>-981</v>
      </c>
      <c r="L535">
        <f t="shared" si="293"/>
        <v>-50</v>
      </c>
      <c r="M535" s="3">
        <f t="shared" si="283"/>
        <v>1</v>
      </c>
      <c r="N535" s="245">
        <f t="shared" si="283"/>
        <v>2</v>
      </c>
      <c r="BO535">
        <f t="shared" si="282"/>
        <v>-234</v>
      </c>
    </row>
    <row r="536" spans="1:67" ht="13.5" thickBot="1">
      <c r="A536" s="390">
        <f t="shared" si="290"/>
        <v>36</v>
      </c>
      <c r="B536" s="391" t="str">
        <f>VLOOKUP(A536,Sheet3!$A$2:$E$61,4,FALSE)</f>
        <v>jǐhài (己亥)</v>
      </c>
      <c r="C536" s="391" t="str">
        <f>VLOOKUP(A536,Sheet3!$A$2:$E$61,5,FALSE)</f>
        <v>Earth Pig</v>
      </c>
      <c r="D536" s="399">
        <f t="shared" si="291"/>
        <v>1619</v>
      </c>
      <c r="E536" s="399">
        <f t="shared" si="292"/>
        <v>1558</v>
      </c>
      <c r="F536" s="14">
        <f t="shared" ref="F536:F542" si="294">(5+H536)/7</f>
        <v>141</v>
      </c>
      <c r="G536" s="409"/>
      <c r="H536" s="270">
        <f t="shared" ref="H536:I542" si="295">H537+1</f>
        <v>982</v>
      </c>
      <c r="I536" s="16">
        <f t="shared" si="295"/>
        <v>981</v>
      </c>
      <c r="J536" s="270">
        <f t="shared" ref="J536:K542" si="296">J537-1</f>
        <v>-981</v>
      </c>
      <c r="K536" s="16">
        <f t="shared" si="296"/>
        <v>-980</v>
      </c>
      <c r="L536" s="20">
        <f t="shared" si="293"/>
        <v>-50</v>
      </c>
      <c r="M536" s="3">
        <f t="shared" si="283"/>
        <v>2</v>
      </c>
      <c r="N536" s="245">
        <f t="shared" si="283"/>
        <v>3</v>
      </c>
      <c r="BO536">
        <f t="shared" si="282"/>
        <v>-233</v>
      </c>
    </row>
    <row r="537" spans="1:67" ht="13.5" thickBot="1">
      <c r="A537" s="390">
        <f t="shared" si="290"/>
        <v>37</v>
      </c>
      <c r="B537" s="391" t="str">
        <f>VLOOKUP(A537,Sheet3!$A$2:$E$61,4,FALSE)</f>
        <v>gēngzǐ (庚子)</v>
      </c>
      <c r="C537" s="391" t="str">
        <f>VLOOKUP(A537,Sheet3!$A$2:$E$61,5,FALSE)</f>
        <v>Metal Rat</v>
      </c>
      <c r="D537" s="399">
        <f t="shared" si="291"/>
        <v>1620</v>
      </c>
      <c r="E537" s="399">
        <f t="shared" si="292"/>
        <v>1559</v>
      </c>
      <c r="F537" s="12">
        <f t="shared" si="294"/>
        <v>140.85714285714286</v>
      </c>
      <c r="G537" s="410"/>
      <c r="H537" s="187">
        <f t="shared" si="295"/>
        <v>981</v>
      </c>
      <c r="I537" s="1">
        <f t="shared" si="295"/>
        <v>980</v>
      </c>
      <c r="J537" s="187">
        <f t="shared" si="296"/>
        <v>-980</v>
      </c>
      <c r="K537" s="1">
        <f t="shared" si="296"/>
        <v>-979</v>
      </c>
      <c r="L537">
        <f t="shared" si="293"/>
        <v>-50</v>
      </c>
      <c r="M537" s="3">
        <f t="shared" si="283"/>
        <v>3</v>
      </c>
      <c r="N537" s="245">
        <f t="shared" si="283"/>
        <v>4</v>
      </c>
      <c r="BO537">
        <f t="shared" si="282"/>
        <v>-232</v>
      </c>
    </row>
    <row r="538" spans="1:67" ht="13.5" thickBot="1">
      <c r="A538" s="390">
        <f t="shared" si="290"/>
        <v>38</v>
      </c>
      <c r="B538" s="391" t="str">
        <f>VLOOKUP(A538,Sheet3!$A$2:$E$61,4,FALSE)</f>
        <v>xīnchǒu (辛丑)</v>
      </c>
      <c r="C538" s="391" t="str">
        <f>VLOOKUP(A538,Sheet3!$A$2:$E$61,5,FALSE)</f>
        <v>Metal Ox</v>
      </c>
      <c r="D538" s="399">
        <f t="shared" si="291"/>
        <v>1621</v>
      </c>
      <c r="E538" s="399">
        <f t="shared" si="292"/>
        <v>1560</v>
      </c>
      <c r="F538" s="12">
        <f t="shared" si="294"/>
        <v>140.71428571428572</v>
      </c>
      <c r="G538" s="410"/>
      <c r="H538" s="187">
        <f t="shared" si="295"/>
        <v>980</v>
      </c>
      <c r="I538" s="1">
        <f t="shared" si="295"/>
        <v>979</v>
      </c>
      <c r="J538" s="187">
        <f t="shared" si="296"/>
        <v>-979</v>
      </c>
      <c r="K538" s="1">
        <f t="shared" si="296"/>
        <v>-978</v>
      </c>
      <c r="L538">
        <f t="shared" si="293"/>
        <v>-50</v>
      </c>
      <c r="M538" s="3">
        <f t="shared" ref="M538:N557" si="297">M542</f>
        <v>4</v>
      </c>
      <c r="N538" s="245">
        <f t="shared" si="297"/>
        <v>1</v>
      </c>
      <c r="BO538">
        <f t="shared" si="282"/>
        <v>-231</v>
      </c>
    </row>
    <row r="539" spans="1:67" ht="13.5" thickBot="1">
      <c r="A539" s="390">
        <f t="shared" si="290"/>
        <v>39</v>
      </c>
      <c r="B539" s="391" t="str">
        <f>VLOOKUP(A539,Sheet3!$A$2:$E$61,4,FALSE)</f>
        <v>rényín (壬寅)</v>
      </c>
      <c r="C539" s="391" t="str">
        <f>VLOOKUP(A539,Sheet3!$A$2:$E$61,5,FALSE)</f>
        <v>Water Tiger</v>
      </c>
      <c r="D539" s="399">
        <f t="shared" si="291"/>
        <v>1622</v>
      </c>
      <c r="E539" s="399">
        <f t="shared" si="292"/>
        <v>1561</v>
      </c>
      <c r="F539" s="12">
        <f t="shared" si="294"/>
        <v>140.57142857142858</v>
      </c>
      <c r="G539" s="410"/>
      <c r="H539" s="187">
        <f t="shared" si="295"/>
        <v>979</v>
      </c>
      <c r="I539" s="1">
        <f t="shared" si="295"/>
        <v>978</v>
      </c>
      <c r="J539" s="187">
        <f t="shared" si="296"/>
        <v>-978</v>
      </c>
      <c r="K539" s="1">
        <f t="shared" si="296"/>
        <v>-977</v>
      </c>
      <c r="L539">
        <f t="shared" si="293"/>
        <v>-49</v>
      </c>
      <c r="M539" s="3">
        <f t="shared" si="297"/>
        <v>1</v>
      </c>
      <c r="N539" s="245">
        <f t="shared" si="297"/>
        <v>2</v>
      </c>
      <c r="BO539">
        <f t="shared" si="282"/>
        <v>-230</v>
      </c>
    </row>
    <row r="540" spans="1:67" ht="13.5" thickBot="1">
      <c r="A540" s="390">
        <f t="shared" si="290"/>
        <v>40</v>
      </c>
      <c r="B540" s="391" t="str">
        <f>VLOOKUP(A540,Sheet3!$A$2:$E$61,4,FALSE)</f>
        <v>guǐmǎo (癸卯)</v>
      </c>
      <c r="C540" s="391" t="str">
        <f>VLOOKUP(A540,Sheet3!$A$2:$E$61,5,FALSE)</f>
        <v>Water Hare</v>
      </c>
      <c r="D540" s="399">
        <f t="shared" si="291"/>
        <v>1623</v>
      </c>
      <c r="E540" s="399">
        <f t="shared" si="292"/>
        <v>1562</v>
      </c>
      <c r="F540" s="12">
        <f t="shared" si="294"/>
        <v>140.42857142857142</v>
      </c>
      <c r="G540" s="410"/>
      <c r="H540" s="187">
        <f t="shared" si="295"/>
        <v>978</v>
      </c>
      <c r="I540" s="1">
        <f t="shared" si="295"/>
        <v>977</v>
      </c>
      <c r="J540" s="187">
        <f t="shared" si="296"/>
        <v>-977</v>
      </c>
      <c r="K540" s="1">
        <f t="shared" si="296"/>
        <v>-976</v>
      </c>
      <c r="L540">
        <f t="shared" si="293"/>
        <v>-49</v>
      </c>
      <c r="M540" s="3">
        <f t="shared" si="297"/>
        <v>2</v>
      </c>
      <c r="N540" s="245">
        <f t="shared" si="297"/>
        <v>3</v>
      </c>
      <c r="BO540">
        <f t="shared" si="282"/>
        <v>-229</v>
      </c>
    </row>
    <row r="541" spans="1:67" ht="13.5" thickBot="1">
      <c r="A541" s="390">
        <f t="shared" si="290"/>
        <v>41</v>
      </c>
      <c r="B541" s="391" t="str">
        <f>VLOOKUP(A541,Sheet3!$A$2:$E$61,4,FALSE)</f>
        <v>jiǎchén (甲辰)</v>
      </c>
      <c r="C541" s="391" t="str">
        <f>VLOOKUP(A541,Sheet3!$A$2:$E$61,5,FALSE)</f>
        <v>Wood Dragon</v>
      </c>
      <c r="D541" s="399">
        <f t="shared" si="291"/>
        <v>1624</v>
      </c>
      <c r="E541" s="399">
        <f t="shared" si="292"/>
        <v>1563</v>
      </c>
      <c r="F541" s="12">
        <f t="shared" si="294"/>
        <v>140.28571428571428</v>
      </c>
      <c r="G541" s="410"/>
      <c r="H541" s="187">
        <f t="shared" si="295"/>
        <v>977</v>
      </c>
      <c r="I541" s="1">
        <f t="shared" si="295"/>
        <v>976</v>
      </c>
      <c r="J541" s="187">
        <f t="shared" si="296"/>
        <v>-976</v>
      </c>
      <c r="K541" s="1">
        <f t="shared" si="296"/>
        <v>-975</v>
      </c>
      <c r="L541">
        <f t="shared" si="293"/>
        <v>-49</v>
      </c>
      <c r="M541" s="3">
        <f t="shared" si="297"/>
        <v>3</v>
      </c>
      <c r="N541" s="245">
        <f t="shared" si="297"/>
        <v>4</v>
      </c>
      <c r="BO541">
        <f t="shared" si="282"/>
        <v>-228</v>
      </c>
    </row>
    <row r="542" spans="1:67" ht="13.5" thickBot="1">
      <c r="A542" s="390">
        <f t="shared" si="290"/>
        <v>42</v>
      </c>
      <c r="B542" s="391" t="str">
        <f>VLOOKUP(A542,Sheet3!$A$2:$E$61,4,FALSE)</f>
        <v>yǐsì (乙巳)</v>
      </c>
      <c r="C542" s="391" t="str">
        <f>VLOOKUP(A542,Sheet3!$A$2:$E$61,5,FALSE)</f>
        <v>Wood Snake</v>
      </c>
      <c r="D542" s="399">
        <f t="shared" si="291"/>
        <v>1625</v>
      </c>
      <c r="E542" s="399">
        <f t="shared" si="292"/>
        <v>1564</v>
      </c>
      <c r="F542" s="12">
        <f t="shared" si="294"/>
        <v>140.14285714285714</v>
      </c>
      <c r="G542" s="410"/>
      <c r="H542" s="187">
        <f t="shared" si="295"/>
        <v>976</v>
      </c>
      <c r="I542" s="1">
        <f t="shared" si="295"/>
        <v>975</v>
      </c>
      <c r="J542" s="187">
        <f t="shared" si="296"/>
        <v>-975</v>
      </c>
      <c r="K542" s="1">
        <f t="shared" si="296"/>
        <v>-974</v>
      </c>
      <c r="L542">
        <f t="shared" si="293"/>
        <v>-49</v>
      </c>
      <c r="M542" s="3">
        <f t="shared" si="297"/>
        <v>4</v>
      </c>
      <c r="N542" s="245">
        <f t="shared" si="297"/>
        <v>1</v>
      </c>
      <c r="BO542">
        <f t="shared" si="282"/>
        <v>-227</v>
      </c>
    </row>
    <row r="543" spans="1:67" ht="13.5" thickBot="1">
      <c r="A543" s="390">
        <f t="shared" si="290"/>
        <v>43</v>
      </c>
      <c r="B543" s="391" t="str">
        <f>VLOOKUP(A543,Sheet3!$A$2:$E$61,4,FALSE)</f>
        <v>bǐngwǔ (丙午)</v>
      </c>
      <c r="C543" s="391" t="str">
        <f>VLOOKUP(A543,Sheet3!$A$2:$E$61,5,FALSE)</f>
        <v>Fire Horse</v>
      </c>
      <c r="D543" s="399">
        <f t="shared" si="291"/>
        <v>1626</v>
      </c>
      <c r="E543" s="399">
        <f t="shared" si="292"/>
        <v>1565</v>
      </c>
      <c r="F543" s="14">
        <f t="shared" ref="F543:F549" si="298">(5+H543)/7</f>
        <v>140</v>
      </c>
      <c r="G543" s="409"/>
      <c r="H543" s="270">
        <f t="shared" ref="H543:I549" si="299">H544+1</f>
        <v>975</v>
      </c>
      <c r="I543" s="16">
        <f t="shared" si="299"/>
        <v>974</v>
      </c>
      <c r="J543" s="270">
        <f t="shared" ref="J543:K549" si="300">J544-1</f>
        <v>-974</v>
      </c>
      <c r="K543" s="16">
        <f t="shared" si="300"/>
        <v>-973</v>
      </c>
      <c r="L543" s="20">
        <f t="shared" si="293"/>
        <v>-48</v>
      </c>
      <c r="M543" s="3">
        <f t="shared" si="297"/>
        <v>1</v>
      </c>
      <c r="N543" s="245">
        <f t="shared" si="297"/>
        <v>2</v>
      </c>
      <c r="BO543">
        <f t="shared" si="282"/>
        <v>-226</v>
      </c>
    </row>
    <row r="544" spans="1:67" ht="13.5" thickBot="1">
      <c r="A544" s="390">
        <f t="shared" si="290"/>
        <v>44</v>
      </c>
      <c r="B544" s="391" t="str">
        <f>VLOOKUP(A544,Sheet3!$A$2:$E$61,4,FALSE)</f>
        <v>dīngwèi (丁未)</v>
      </c>
      <c r="C544" s="391" t="str">
        <f>VLOOKUP(A544,Sheet3!$A$2:$E$61,5,FALSE)</f>
        <v>Fire Sheep</v>
      </c>
      <c r="D544" s="399">
        <f t="shared" si="291"/>
        <v>1627</v>
      </c>
      <c r="E544" s="399">
        <f t="shared" si="292"/>
        <v>1566</v>
      </c>
      <c r="F544" s="12">
        <f t="shared" si="298"/>
        <v>139.85714285714286</v>
      </c>
      <c r="G544" s="410"/>
      <c r="H544" s="187">
        <f t="shared" si="299"/>
        <v>974</v>
      </c>
      <c r="I544" s="1">
        <f t="shared" si="299"/>
        <v>973</v>
      </c>
      <c r="J544" s="187">
        <f t="shared" si="300"/>
        <v>-973</v>
      </c>
      <c r="K544" s="1">
        <f t="shared" si="300"/>
        <v>-972</v>
      </c>
      <c r="L544">
        <f t="shared" si="293"/>
        <v>-48</v>
      </c>
      <c r="M544" s="3">
        <f t="shared" si="297"/>
        <v>2</v>
      </c>
      <c r="N544" s="245">
        <f t="shared" si="297"/>
        <v>3</v>
      </c>
      <c r="BO544">
        <f t="shared" si="282"/>
        <v>-225</v>
      </c>
    </row>
    <row r="545" spans="1:67" ht="13.5" thickBot="1">
      <c r="A545" s="390">
        <f t="shared" si="290"/>
        <v>45</v>
      </c>
      <c r="B545" s="391" t="str">
        <f>VLOOKUP(A545,Sheet3!$A$2:$E$61,4,FALSE)</f>
        <v>wùshēn (戊申)</v>
      </c>
      <c r="C545" s="391" t="str">
        <f>VLOOKUP(A545,Sheet3!$A$2:$E$61,5,FALSE)</f>
        <v>Earth Monkey</v>
      </c>
      <c r="D545" s="399">
        <f t="shared" si="291"/>
        <v>1628</v>
      </c>
      <c r="E545" s="399">
        <f t="shared" si="292"/>
        <v>1567</v>
      </c>
      <c r="F545" s="12">
        <f t="shared" si="298"/>
        <v>139.71428571428572</v>
      </c>
      <c r="G545" s="410"/>
      <c r="H545" s="187">
        <f t="shared" si="299"/>
        <v>973</v>
      </c>
      <c r="I545" s="1">
        <f t="shared" si="299"/>
        <v>972</v>
      </c>
      <c r="J545" s="187">
        <f t="shared" si="300"/>
        <v>-972</v>
      </c>
      <c r="K545" s="1">
        <f t="shared" si="300"/>
        <v>-971</v>
      </c>
      <c r="L545">
        <f t="shared" si="293"/>
        <v>-48</v>
      </c>
      <c r="M545" s="3">
        <f t="shared" si="297"/>
        <v>3</v>
      </c>
      <c r="N545" s="245">
        <f t="shared" si="297"/>
        <v>4</v>
      </c>
      <c r="BO545">
        <f t="shared" si="282"/>
        <v>-224</v>
      </c>
    </row>
    <row r="546" spans="1:67" ht="13.5" thickBot="1">
      <c r="A546" s="390">
        <f t="shared" si="290"/>
        <v>46</v>
      </c>
      <c r="B546" s="391" t="str">
        <f>VLOOKUP(A546,Sheet3!$A$2:$E$61,4,FALSE)</f>
        <v>jǐyǒu (己酉)</v>
      </c>
      <c r="C546" s="391" t="str">
        <f>VLOOKUP(A546,Sheet3!$A$2:$E$61,5,FALSE)</f>
        <v>Earth Rooster</v>
      </c>
      <c r="D546" s="399">
        <f t="shared" si="291"/>
        <v>1629</v>
      </c>
      <c r="E546" s="399">
        <f t="shared" si="292"/>
        <v>1568</v>
      </c>
      <c r="F546" s="12">
        <f t="shared" si="298"/>
        <v>139.57142857142858</v>
      </c>
      <c r="G546" s="410"/>
      <c r="H546" s="187">
        <f t="shared" si="299"/>
        <v>972</v>
      </c>
      <c r="I546" s="1">
        <f t="shared" si="299"/>
        <v>971</v>
      </c>
      <c r="J546" s="187">
        <f t="shared" si="300"/>
        <v>-971</v>
      </c>
      <c r="K546" s="1">
        <f t="shared" si="300"/>
        <v>-970</v>
      </c>
      <c r="L546">
        <f t="shared" si="293"/>
        <v>-48</v>
      </c>
      <c r="M546" s="3">
        <f t="shared" si="297"/>
        <v>4</v>
      </c>
      <c r="N546" s="245">
        <f t="shared" si="297"/>
        <v>1</v>
      </c>
      <c r="BO546">
        <f t="shared" si="282"/>
        <v>-223</v>
      </c>
    </row>
    <row r="547" spans="1:67" ht="13.5" thickBot="1">
      <c r="A547" s="390">
        <f t="shared" si="290"/>
        <v>47</v>
      </c>
      <c r="B547" s="391" t="str">
        <f>VLOOKUP(A547,Sheet3!$A$2:$E$61,4,FALSE)</f>
        <v>gēngxū (庚戌)</v>
      </c>
      <c r="C547" s="391" t="str">
        <f>VLOOKUP(A547,Sheet3!$A$2:$E$61,5,FALSE)</f>
        <v>Metal Dog</v>
      </c>
      <c r="D547" s="399">
        <f t="shared" si="291"/>
        <v>1630</v>
      </c>
      <c r="E547" s="399">
        <f t="shared" si="292"/>
        <v>1569</v>
      </c>
      <c r="F547" s="12">
        <f t="shared" si="298"/>
        <v>139.42857142857142</v>
      </c>
      <c r="G547" s="410"/>
      <c r="H547" s="187">
        <f t="shared" si="299"/>
        <v>971</v>
      </c>
      <c r="I547" s="1">
        <f t="shared" si="299"/>
        <v>970</v>
      </c>
      <c r="J547" s="187">
        <f t="shared" si="300"/>
        <v>-970</v>
      </c>
      <c r="K547" s="1">
        <f t="shared" si="300"/>
        <v>-969</v>
      </c>
      <c r="L547">
        <f t="shared" si="293"/>
        <v>-47</v>
      </c>
      <c r="M547" s="3">
        <f t="shared" si="297"/>
        <v>1</v>
      </c>
      <c r="N547" s="245">
        <f t="shared" si="297"/>
        <v>2</v>
      </c>
      <c r="BO547">
        <f t="shared" si="282"/>
        <v>-222</v>
      </c>
    </row>
    <row r="548" spans="1:67" ht="13.5" thickBot="1">
      <c r="A548" s="390">
        <f t="shared" si="290"/>
        <v>48</v>
      </c>
      <c r="B548" s="391" t="str">
        <f>VLOOKUP(A548,Sheet3!$A$2:$E$61,4,FALSE)</f>
        <v>xīnhài (辛亥)</v>
      </c>
      <c r="C548" s="391" t="str">
        <f>VLOOKUP(A548,Sheet3!$A$2:$E$61,5,FALSE)</f>
        <v>Metal Pig</v>
      </c>
      <c r="D548" s="399">
        <f t="shared" si="291"/>
        <v>1631</v>
      </c>
      <c r="E548" s="399">
        <f t="shared" si="292"/>
        <v>1570</v>
      </c>
      <c r="F548" s="12">
        <f t="shared" si="298"/>
        <v>139.28571428571428</v>
      </c>
      <c r="G548" s="410"/>
      <c r="H548" s="187">
        <f t="shared" si="299"/>
        <v>970</v>
      </c>
      <c r="I548" s="1">
        <f t="shared" si="299"/>
        <v>969</v>
      </c>
      <c r="J548" s="187">
        <f t="shared" si="300"/>
        <v>-969</v>
      </c>
      <c r="K548" s="1">
        <f t="shared" si="300"/>
        <v>-968</v>
      </c>
      <c r="L548">
        <f t="shared" si="293"/>
        <v>-47</v>
      </c>
      <c r="M548" s="3">
        <f t="shared" si="297"/>
        <v>2</v>
      </c>
      <c r="N548" s="245">
        <f t="shared" si="297"/>
        <v>3</v>
      </c>
      <c r="BO548">
        <f t="shared" si="282"/>
        <v>-221</v>
      </c>
    </row>
    <row r="549" spans="1:67" ht="13.5" thickBot="1">
      <c r="A549" s="390">
        <f t="shared" si="290"/>
        <v>49</v>
      </c>
      <c r="B549" s="391" t="str">
        <f>VLOOKUP(A549,Sheet3!$A$2:$E$61,4,FALSE)</f>
        <v>rénzǐ (壬子)</v>
      </c>
      <c r="C549" s="391" t="str">
        <f>VLOOKUP(A549,Sheet3!$A$2:$E$61,5,FALSE)</f>
        <v>Water Rat</v>
      </c>
      <c r="D549" s="399">
        <f t="shared" si="291"/>
        <v>1632</v>
      </c>
      <c r="E549" s="399">
        <f t="shared" si="292"/>
        <v>1571</v>
      </c>
      <c r="F549" s="12">
        <f t="shared" si="298"/>
        <v>139.14285714285714</v>
      </c>
      <c r="G549" s="410"/>
      <c r="H549" s="187">
        <f t="shared" si="299"/>
        <v>969</v>
      </c>
      <c r="I549" s="1">
        <f t="shared" si="299"/>
        <v>968</v>
      </c>
      <c r="J549" s="187">
        <f t="shared" si="300"/>
        <v>-968</v>
      </c>
      <c r="K549" s="1">
        <f t="shared" si="300"/>
        <v>-967</v>
      </c>
      <c r="L549">
        <f t="shared" si="293"/>
        <v>-47</v>
      </c>
      <c r="M549" s="3">
        <f t="shared" si="297"/>
        <v>3</v>
      </c>
      <c r="N549" s="245">
        <f t="shared" si="297"/>
        <v>4</v>
      </c>
      <c r="BO549">
        <f t="shared" si="282"/>
        <v>-220</v>
      </c>
    </row>
    <row r="550" spans="1:67" ht="13.5" thickBot="1">
      <c r="A550" s="390">
        <f t="shared" si="290"/>
        <v>50</v>
      </c>
      <c r="B550" s="391" t="str">
        <f>VLOOKUP(A550,Sheet3!$A$2:$E$61,4,FALSE)</f>
        <v>guǐchǒu (癸丑)</v>
      </c>
      <c r="C550" s="391" t="str">
        <f>VLOOKUP(A550,Sheet3!$A$2:$E$61,5,FALSE)</f>
        <v>Water Ox</v>
      </c>
      <c r="D550" s="399">
        <f t="shared" si="291"/>
        <v>1633</v>
      </c>
      <c r="E550" s="399">
        <f t="shared" si="292"/>
        <v>1572</v>
      </c>
      <c r="F550" s="14">
        <f t="shared" ref="F550:F556" si="301">(5+H550)/7</f>
        <v>139</v>
      </c>
      <c r="G550" s="409"/>
      <c r="H550" s="270">
        <f t="shared" ref="H550:I556" si="302">H551+1</f>
        <v>968</v>
      </c>
      <c r="I550" s="16">
        <f t="shared" si="302"/>
        <v>967</v>
      </c>
      <c r="J550" s="270">
        <f t="shared" ref="J550:K556" si="303">J551-1</f>
        <v>-967</v>
      </c>
      <c r="K550" s="16">
        <f t="shared" si="303"/>
        <v>-966</v>
      </c>
      <c r="L550" s="20">
        <f t="shared" si="293"/>
        <v>-47</v>
      </c>
      <c r="M550" s="3">
        <f t="shared" si="297"/>
        <v>4</v>
      </c>
      <c r="N550" s="245">
        <f t="shared" si="297"/>
        <v>1</v>
      </c>
      <c r="BO550">
        <f t="shared" si="282"/>
        <v>-219</v>
      </c>
    </row>
    <row r="551" spans="1:67" ht="13.5" thickBot="1">
      <c r="A551" s="390">
        <f t="shared" si="290"/>
        <v>51</v>
      </c>
      <c r="B551" s="391" t="str">
        <f>VLOOKUP(A551,Sheet3!$A$2:$E$61,4,FALSE)</f>
        <v>jiǎyín (甲寅)</v>
      </c>
      <c r="C551" s="391" t="str">
        <f>VLOOKUP(A551,Sheet3!$A$2:$E$61,5,FALSE)</f>
        <v>Wood Tiger</v>
      </c>
      <c r="D551" s="399">
        <f t="shared" si="291"/>
        <v>1634</v>
      </c>
      <c r="E551" s="399">
        <f t="shared" si="292"/>
        <v>1573</v>
      </c>
      <c r="F551" s="12">
        <f t="shared" si="301"/>
        <v>138.85714285714286</v>
      </c>
      <c r="G551" s="410"/>
      <c r="H551" s="187">
        <f t="shared" si="302"/>
        <v>967</v>
      </c>
      <c r="I551" s="1">
        <f t="shared" si="302"/>
        <v>966</v>
      </c>
      <c r="J551" s="187">
        <f t="shared" si="303"/>
        <v>-966</v>
      </c>
      <c r="K551" s="1">
        <f t="shared" si="303"/>
        <v>-965</v>
      </c>
      <c r="L551">
        <f t="shared" si="293"/>
        <v>-46</v>
      </c>
      <c r="M551" s="3">
        <f t="shared" si="297"/>
        <v>1</v>
      </c>
      <c r="N551" s="245">
        <f t="shared" si="297"/>
        <v>2</v>
      </c>
      <c r="BO551">
        <f t="shared" si="282"/>
        <v>-218</v>
      </c>
    </row>
    <row r="552" spans="1:67" ht="13.5" thickBot="1">
      <c r="A552" s="390">
        <f t="shared" si="290"/>
        <v>52</v>
      </c>
      <c r="B552" s="391" t="str">
        <f>VLOOKUP(A552,Sheet3!$A$2:$E$61,4,FALSE)</f>
        <v>yǐmǎo (乙卯)</v>
      </c>
      <c r="C552" s="391" t="str">
        <f>VLOOKUP(A552,Sheet3!$A$2:$E$61,5,FALSE)</f>
        <v>Wood Hare</v>
      </c>
      <c r="D552" s="399">
        <f t="shared" si="291"/>
        <v>1635</v>
      </c>
      <c r="E552" s="399">
        <f t="shared" si="292"/>
        <v>1574</v>
      </c>
      <c r="F552" s="12">
        <f t="shared" si="301"/>
        <v>138.71428571428572</v>
      </c>
      <c r="G552" s="410"/>
      <c r="H552" s="187">
        <f t="shared" si="302"/>
        <v>966</v>
      </c>
      <c r="I552" s="1">
        <f t="shared" si="302"/>
        <v>965</v>
      </c>
      <c r="J552" s="187">
        <f t="shared" si="303"/>
        <v>-965</v>
      </c>
      <c r="K552" s="1">
        <f t="shared" si="303"/>
        <v>-964</v>
      </c>
      <c r="L552">
        <f t="shared" si="293"/>
        <v>-46</v>
      </c>
      <c r="M552" s="3">
        <f t="shared" si="297"/>
        <v>2</v>
      </c>
      <c r="N552" s="245">
        <f t="shared" si="297"/>
        <v>3</v>
      </c>
      <c r="BO552">
        <f t="shared" si="282"/>
        <v>-217</v>
      </c>
    </row>
    <row r="553" spans="1:67" ht="13.5" thickBot="1">
      <c r="A553" s="390">
        <f t="shared" si="290"/>
        <v>53</v>
      </c>
      <c r="B553" s="391" t="str">
        <f>VLOOKUP(A553,Sheet3!$A$2:$E$61,4,FALSE)</f>
        <v>bǐngchén (丙辰)</v>
      </c>
      <c r="C553" s="391" t="str">
        <f>VLOOKUP(A553,Sheet3!$A$2:$E$61,5,FALSE)</f>
        <v>Fire Dragon</v>
      </c>
      <c r="D553" s="399">
        <f t="shared" si="291"/>
        <v>1636</v>
      </c>
      <c r="E553" s="399">
        <f t="shared" si="292"/>
        <v>1575</v>
      </c>
      <c r="F553" s="12">
        <f t="shared" si="301"/>
        <v>138.57142857142858</v>
      </c>
      <c r="G553" s="410"/>
      <c r="H553" s="187">
        <f t="shared" si="302"/>
        <v>965</v>
      </c>
      <c r="I553" s="1">
        <f t="shared" si="302"/>
        <v>964</v>
      </c>
      <c r="J553" s="187">
        <f t="shared" si="303"/>
        <v>-964</v>
      </c>
      <c r="K553" s="1">
        <f t="shared" si="303"/>
        <v>-963</v>
      </c>
      <c r="L553">
        <f t="shared" si="293"/>
        <v>-46</v>
      </c>
      <c r="M553" s="3">
        <f t="shared" si="297"/>
        <v>3</v>
      </c>
      <c r="N553" s="245">
        <f t="shared" si="297"/>
        <v>4</v>
      </c>
      <c r="BO553">
        <f t="shared" si="282"/>
        <v>-216</v>
      </c>
    </row>
    <row r="554" spans="1:67" ht="13.5" thickBot="1">
      <c r="A554" s="390">
        <f t="shared" si="290"/>
        <v>54</v>
      </c>
      <c r="B554" s="391" t="str">
        <f>VLOOKUP(A554,Sheet3!$A$2:$E$61,4,FALSE)</f>
        <v>dīngsì (丁巳)</v>
      </c>
      <c r="C554" s="391" t="str">
        <f>VLOOKUP(A554,Sheet3!$A$2:$E$61,5,FALSE)</f>
        <v>Fire Snake</v>
      </c>
      <c r="D554" s="399">
        <f t="shared" si="291"/>
        <v>1637</v>
      </c>
      <c r="E554" s="399">
        <f t="shared" si="292"/>
        <v>1576</v>
      </c>
      <c r="F554" s="12">
        <f t="shared" si="301"/>
        <v>138.42857142857142</v>
      </c>
      <c r="G554" s="410"/>
      <c r="H554" s="187">
        <f t="shared" si="302"/>
        <v>964</v>
      </c>
      <c r="I554" s="1">
        <f t="shared" si="302"/>
        <v>963</v>
      </c>
      <c r="J554" s="187">
        <f t="shared" si="303"/>
        <v>-963</v>
      </c>
      <c r="K554" s="1">
        <f t="shared" si="303"/>
        <v>-962</v>
      </c>
      <c r="L554">
        <f t="shared" si="293"/>
        <v>-46</v>
      </c>
      <c r="M554" s="3">
        <f t="shared" si="297"/>
        <v>4</v>
      </c>
      <c r="N554" s="245">
        <f t="shared" si="297"/>
        <v>1</v>
      </c>
      <c r="BO554">
        <f t="shared" si="282"/>
        <v>-215</v>
      </c>
    </row>
    <row r="555" spans="1:67" ht="13.5" thickBot="1">
      <c r="A555" s="390">
        <f t="shared" si="290"/>
        <v>55</v>
      </c>
      <c r="B555" s="391" t="str">
        <f>VLOOKUP(A555,Sheet3!$A$2:$E$61,4,FALSE)</f>
        <v>wùwǔ (戊午)</v>
      </c>
      <c r="C555" s="391" t="str">
        <f>VLOOKUP(A555,Sheet3!$A$2:$E$61,5,FALSE)</f>
        <v>Earth Horse</v>
      </c>
      <c r="D555" s="399">
        <f t="shared" si="291"/>
        <v>1638</v>
      </c>
      <c r="E555" s="399">
        <f t="shared" si="292"/>
        <v>1577</v>
      </c>
      <c r="F555" s="12">
        <f t="shared" si="301"/>
        <v>138.28571428571428</v>
      </c>
      <c r="G555" s="410"/>
      <c r="H555" s="187">
        <f t="shared" si="302"/>
        <v>963</v>
      </c>
      <c r="I555" s="1">
        <f t="shared" si="302"/>
        <v>962</v>
      </c>
      <c r="J555" s="187">
        <f t="shared" si="303"/>
        <v>-962</v>
      </c>
      <c r="K555" s="1">
        <f t="shared" si="303"/>
        <v>-961</v>
      </c>
      <c r="L555">
        <f t="shared" si="293"/>
        <v>-45</v>
      </c>
      <c r="M555" s="3">
        <f t="shared" si="297"/>
        <v>1</v>
      </c>
      <c r="N555" s="245">
        <f t="shared" si="297"/>
        <v>2</v>
      </c>
      <c r="BO555">
        <f t="shared" si="282"/>
        <v>-214</v>
      </c>
    </row>
    <row r="556" spans="1:67" ht="13.5" thickBot="1">
      <c r="A556" s="390">
        <f t="shared" si="290"/>
        <v>56</v>
      </c>
      <c r="B556" s="391" t="str">
        <f>VLOOKUP(A556,Sheet3!$A$2:$E$61,4,FALSE)</f>
        <v>jǐwèi (己未)</v>
      </c>
      <c r="C556" s="391" t="str">
        <f>VLOOKUP(A556,Sheet3!$A$2:$E$61,5,FALSE)</f>
        <v>Earth Sheep</v>
      </c>
      <c r="D556" s="399">
        <f t="shared" si="291"/>
        <v>1639</v>
      </c>
      <c r="E556" s="399">
        <f t="shared" si="292"/>
        <v>1578</v>
      </c>
      <c r="F556" s="12">
        <f t="shared" si="301"/>
        <v>138.14285714285714</v>
      </c>
      <c r="G556" s="410"/>
      <c r="H556" s="187">
        <f t="shared" si="302"/>
        <v>962</v>
      </c>
      <c r="I556" s="1">
        <f t="shared" si="302"/>
        <v>961</v>
      </c>
      <c r="J556" s="187">
        <f t="shared" si="303"/>
        <v>-961</v>
      </c>
      <c r="K556" s="1">
        <f t="shared" si="303"/>
        <v>-960</v>
      </c>
      <c r="L556">
        <f t="shared" si="293"/>
        <v>-45</v>
      </c>
      <c r="M556" s="3">
        <f t="shared" si="297"/>
        <v>2</v>
      </c>
      <c r="N556" s="245">
        <f t="shared" si="297"/>
        <v>3</v>
      </c>
      <c r="BO556">
        <f t="shared" si="282"/>
        <v>-213</v>
      </c>
    </row>
    <row r="557" spans="1:67" ht="23.25" thickBot="1">
      <c r="A557" s="390">
        <f t="shared" si="290"/>
        <v>57</v>
      </c>
      <c r="B557" s="391" t="str">
        <f>VLOOKUP(A557,Sheet3!$A$2:$E$61,4,FALSE)</f>
        <v>gēngshēn (庚申)</v>
      </c>
      <c r="C557" s="391" t="str">
        <f>VLOOKUP(A557,Sheet3!$A$2:$E$61,5,FALSE)</f>
        <v>Metal Monkey</v>
      </c>
      <c r="D557" s="399">
        <f t="shared" si="291"/>
        <v>1640</v>
      </c>
      <c r="E557" s="399">
        <f t="shared" si="292"/>
        <v>1579</v>
      </c>
      <c r="F557" s="14">
        <f t="shared" ref="F557:F563" si="304">(5+H557)/7</f>
        <v>138</v>
      </c>
      <c r="G557" s="409"/>
      <c r="H557" s="270">
        <f t="shared" ref="H557:I563" si="305">H558+1</f>
        <v>961</v>
      </c>
      <c r="I557" s="16">
        <f t="shared" si="305"/>
        <v>960</v>
      </c>
      <c r="J557" s="270">
        <f t="shared" ref="J557:K563" si="306">J558-1</f>
        <v>-960</v>
      </c>
      <c r="K557" s="16">
        <f t="shared" si="306"/>
        <v>-959</v>
      </c>
      <c r="L557" s="20">
        <f t="shared" si="293"/>
        <v>-45</v>
      </c>
      <c r="M557" s="3">
        <f t="shared" si="297"/>
        <v>3</v>
      </c>
      <c r="N557" s="245">
        <f t="shared" si="297"/>
        <v>4</v>
      </c>
      <c r="BO557">
        <f t="shared" si="282"/>
        <v>-212</v>
      </c>
    </row>
    <row r="558" spans="1:67" ht="13.5" thickBot="1">
      <c r="A558" s="390">
        <f t="shared" si="290"/>
        <v>58</v>
      </c>
      <c r="B558" s="391" t="str">
        <f>VLOOKUP(A558,Sheet3!$A$2:$E$61,4,FALSE)</f>
        <v>xīnyǒu (辛酉)</v>
      </c>
      <c r="C558" s="391" t="str">
        <f>VLOOKUP(A558,Sheet3!$A$2:$E$61,5,FALSE)</f>
        <v>Metal Rooster</v>
      </c>
      <c r="D558" s="399">
        <f t="shared" si="291"/>
        <v>1641</v>
      </c>
      <c r="E558" s="399">
        <f t="shared" si="292"/>
        <v>1580</v>
      </c>
      <c r="F558" s="12">
        <f t="shared" si="304"/>
        <v>137.85714285714286</v>
      </c>
      <c r="G558" s="410"/>
      <c r="H558" s="187">
        <f t="shared" si="305"/>
        <v>960</v>
      </c>
      <c r="I558" s="1">
        <f t="shared" si="305"/>
        <v>959</v>
      </c>
      <c r="J558" s="187">
        <f t="shared" si="306"/>
        <v>-959</v>
      </c>
      <c r="K558" s="1">
        <f t="shared" si="306"/>
        <v>-958</v>
      </c>
      <c r="L558">
        <f t="shared" si="293"/>
        <v>-45</v>
      </c>
      <c r="M558" s="3">
        <f t="shared" ref="M558:N577" si="307">M562</f>
        <v>4</v>
      </c>
      <c r="N558" s="245">
        <f t="shared" si="307"/>
        <v>1</v>
      </c>
      <c r="BO558">
        <f t="shared" si="282"/>
        <v>-211</v>
      </c>
    </row>
    <row r="559" spans="1:67" ht="13.5" thickBot="1">
      <c r="A559" s="390">
        <f t="shared" si="290"/>
        <v>59</v>
      </c>
      <c r="B559" s="391" t="str">
        <f>VLOOKUP(A559,Sheet3!$A$2:$E$61,4,FALSE)</f>
        <v>rénxū (壬戌)</v>
      </c>
      <c r="C559" s="391" t="str">
        <f>VLOOKUP(A559,Sheet3!$A$2:$E$61,5,FALSE)</f>
        <v>Water Dog</v>
      </c>
      <c r="D559" s="399">
        <f t="shared" si="291"/>
        <v>1642</v>
      </c>
      <c r="E559" s="399">
        <f t="shared" si="292"/>
        <v>1581</v>
      </c>
      <c r="F559" s="12">
        <f t="shared" si="304"/>
        <v>137.71428571428572</v>
      </c>
      <c r="G559" s="410"/>
      <c r="H559" s="187">
        <f t="shared" si="305"/>
        <v>959</v>
      </c>
      <c r="I559" s="1">
        <f t="shared" si="305"/>
        <v>958</v>
      </c>
      <c r="J559" s="187">
        <f t="shared" si="306"/>
        <v>-958</v>
      </c>
      <c r="K559" s="1">
        <f t="shared" si="306"/>
        <v>-957</v>
      </c>
      <c r="L559">
        <f t="shared" si="293"/>
        <v>-44</v>
      </c>
      <c r="M559" s="3">
        <f t="shared" si="307"/>
        <v>1</v>
      </c>
      <c r="N559" s="245">
        <f t="shared" si="307"/>
        <v>2</v>
      </c>
      <c r="BO559">
        <f t="shared" si="282"/>
        <v>-210</v>
      </c>
    </row>
    <row r="560" spans="1:67" ht="13.5" thickBot="1">
      <c r="A560" s="390">
        <f t="shared" si="290"/>
        <v>60</v>
      </c>
      <c r="B560" s="391" t="str">
        <f>VLOOKUP(A560,Sheet3!$A$2:$E$61,4,FALSE)</f>
        <v>guǐhài (癸亥)</v>
      </c>
      <c r="C560" s="391" t="str">
        <f>VLOOKUP(A560,Sheet3!$A$2:$E$61,5,FALSE)</f>
        <v>Water Pig</v>
      </c>
      <c r="D560" s="399">
        <f t="shared" si="291"/>
        <v>1643</v>
      </c>
      <c r="E560" s="399">
        <f t="shared" si="292"/>
        <v>1582</v>
      </c>
      <c r="F560" s="12">
        <f t="shared" si="304"/>
        <v>137.57142857142858</v>
      </c>
      <c r="G560" s="410"/>
      <c r="H560" s="187">
        <f t="shared" si="305"/>
        <v>958</v>
      </c>
      <c r="I560" s="1">
        <f t="shared" si="305"/>
        <v>957</v>
      </c>
      <c r="J560" s="187">
        <f t="shared" si="306"/>
        <v>-957</v>
      </c>
      <c r="K560" s="1">
        <f t="shared" si="306"/>
        <v>-956</v>
      </c>
      <c r="L560">
        <f t="shared" si="293"/>
        <v>-44</v>
      </c>
      <c r="M560" s="3">
        <f t="shared" si="307"/>
        <v>2</v>
      </c>
      <c r="N560" s="245">
        <f t="shared" si="307"/>
        <v>3</v>
      </c>
      <c r="BO560">
        <f t="shared" si="282"/>
        <v>-209</v>
      </c>
    </row>
    <row r="561" spans="1:67" ht="13.5" thickBot="1">
      <c r="A561" s="390">
        <f t="shared" si="290"/>
        <v>1</v>
      </c>
      <c r="B561" s="391" t="str">
        <f>VLOOKUP(A561,Sheet3!$A$2:$E$61,4,FALSE)</f>
        <v>jiǎzǐ (甲子)</v>
      </c>
      <c r="C561" s="391" t="str">
        <f>VLOOKUP(A561,Sheet3!$A$2:$E$61,5,FALSE)</f>
        <v>Wood Rat</v>
      </c>
      <c r="D561" s="399">
        <f t="shared" si="291"/>
        <v>1644</v>
      </c>
      <c r="E561" s="399">
        <f t="shared" si="292"/>
        <v>1583</v>
      </c>
      <c r="F561" s="12">
        <f t="shared" si="304"/>
        <v>137.42857142857142</v>
      </c>
      <c r="G561" s="410"/>
      <c r="H561" s="187">
        <f t="shared" si="305"/>
        <v>957</v>
      </c>
      <c r="I561" s="1">
        <f t="shared" si="305"/>
        <v>956</v>
      </c>
      <c r="J561" s="187">
        <f t="shared" si="306"/>
        <v>-956</v>
      </c>
      <c r="K561" s="1">
        <f t="shared" si="306"/>
        <v>-955</v>
      </c>
      <c r="L561">
        <f t="shared" si="293"/>
        <v>-44</v>
      </c>
      <c r="M561" s="3">
        <f t="shared" si="307"/>
        <v>3</v>
      </c>
      <c r="N561" s="245">
        <f t="shared" si="307"/>
        <v>4</v>
      </c>
      <c r="BO561">
        <f t="shared" si="282"/>
        <v>-208</v>
      </c>
    </row>
    <row r="562" spans="1:67" ht="13.5" thickBot="1">
      <c r="A562" s="390">
        <f t="shared" si="290"/>
        <v>2</v>
      </c>
      <c r="B562" s="391" t="str">
        <f>VLOOKUP(A562,Sheet3!$A$2:$E$61,4,FALSE)</f>
        <v>yǐchǒu (乙丑)</v>
      </c>
      <c r="C562" s="391" t="str">
        <f>VLOOKUP(A562,Sheet3!$A$2:$E$61,5,FALSE)</f>
        <v>Wood Ox</v>
      </c>
      <c r="D562" s="399">
        <f t="shared" si="291"/>
        <v>1645</v>
      </c>
      <c r="E562" s="399">
        <f t="shared" si="292"/>
        <v>1584</v>
      </c>
      <c r="F562" s="12">
        <f t="shared" si="304"/>
        <v>137.28571428571428</v>
      </c>
      <c r="G562" s="410"/>
      <c r="H562" s="187">
        <f t="shared" si="305"/>
        <v>956</v>
      </c>
      <c r="I562" s="1">
        <f t="shared" si="305"/>
        <v>955</v>
      </c>
      <c r="J562" s="187">
        <f t="shared" si="306"/>
        <v>-955</v>
      </c>
      <c r="K562" s="1">
        <f t="shared" si="306"/>
        <v>-954</v>
      </c>
      <c r="L562">
        <f t="shared" si="293"/>
        <v>-44</v>
      </c>
      <c r="M562" s="3">
        <f t="shared" si="307"/>
        <v>4</v>
      </c>
      <c r="N562" s="245">
        <f t="shared" si="307"/>
        <v>1</v>
      </c>
      <c r="BO562">
        <f t="shared" si="282"/>
        <v>-207</v>
      </c>
    </row>
    <row r="563" spans="1:67" ht="13.5" thickBot="1">
      <c r="A563" s="390">
        <f t="shared" si="290"/>
        <v>3</v>
      </c>
      <c r="B563" s="391" t="str">
        <f>VLOOKUP(A563,Sheet3!$A$2:$E$61,4,FALSE)</f>
        <v>bǐngyín (丙寅)</v>
      </c>
      <c r="C563" s="391" t="str">
        <f>VLOOKUP(A563,Sheet3!$A$2:$E$61,5,FALSE)</f>
        <v>Fire Tiger</v>
      </c>
      <c r="D563" s="399">
        <f t="shared" si="291"/>
        <v>1646</v>
      </c>
      <c r="E563" s="399">
        <f t="shared" si="292"/>
        <v>1585</v>
      </c>
      <c r="F563" s="12">
        <f t="shared" si="304"/>
        <v>137.14285714285714</v>
      </c>
      <c r="G563" s="410"/>
      <c r="H563" s="187">
        <f t="shared" si="305"/>
        <v>955</v>
      </c>
      <c r="I563" s="1">
        <f t="shared" si="305"/>
        <v>954</v>
      </c>
      <c r="J563" s="187">
        <f t="shared" si="306"/>
        <v>-954</v>
      </c>
      <c r="K563" s="1">
        <f t="shared" si="306"/>
        <v>-953</v>
      </c>
      <c r="L563">
        <f t="shared" si="293"/>
        <v>-43</v>
      </c>
      <c r="M563" s="3">
        <f t="shared" si="307"/>
        <v>1</v>
      </c>
      <c r="N563" s="245">
        <f t="shared" si="307"/>
        <v>2</v>
      </c>
      <c r="BO563">
        <f t="shared" si="282"/>
        <v>-206</v>
      </c>
    </row>
    <row r="564" spans="1:67" ht="13.5" thickBot="1">
      <c r="A564" s="390">
        <f t="shared" si="290"/>
        <v>4</v>
      </c>
      <c r="B564" s="391" t="str">
        <f>VLOOKUP(A564,Sheet3!$A$2:$E$61,4,FALSE)</f>
        <v>dīngmǎo (丁卯)</v>
      </c>
      <c r="C564" s="391" t="str">
        <f>VLOOKUP(A564,Sheet3!$A$2:$E$61,5,FALSE)</f>
        <v>Fire Hare</v>
      </c>
      <c r="D564" s="399">
        <f t="shared" si="291"/>
        <v>1647</v>
      </c>
      <c r="E564" s="399">
        <f t="shared" si="292"/>
        <v>1586</v>
      </c>
      <c r="F564" s="14">
        <f t="shared" ref="F564:F570" si="308">(5+H564)/7</f>
        <v>137</v>
      </c>
      <c r="G564" s="409"/>
      <c r="H564" s="270">
        <f t="shared" ref="H564:I570" si="309">H565+1</f>
        <v>954</v>
      </c>
      <c r="I564" s="16">
        <f t="shared" si="309"/>
        <v>953</v>
      </c>
      <c r="J564" s="270">
        <f t="shared" ref="J564:K570" si="310">J565-1</f>
        <v>-953</v>
      </c>
      <c r="K564" s="16">
        <f t="shared" si="310"/>
        <v>-952</v>
      </c>
      <c r="L564" s="20">
        <f t="shared" si="293"/>
        <v>-43</v>
      </c>
      <c r="M564" s="3">
        <f t="shared" si="307"/>
        <v>2</v>
      </c>
      <c r="N564" s="245">
        <f t="shared" si="307"/>
        <v>3</v>
      </c>
      <c r="BO564">
        <f t="shared" si="282"/>
        <v>-205</v>
      </c>
    </row>
    <row r="565" spans="1:67" ht="13.5" thickBot="1">
      <c r="A565" s="390">
        <f t="shared" si="290"/>
        <v>5</v>
      </c>
      <c r="B565" s="391" t="str">
        <f>VLOOKUP(A565,Sheet3!$A$2:$E$61,4,FALSE)</f>
        <v>wùchén (戊辰)</v>
      </c>
      <c r="C565" s="391" t="str">
        <f>VLOOKUP(A565,Sheet3!$A$2:$E$61,5,FALSE)</f>
        <v>Earth Dragon</v>
      </c>
      <c r="D565" s="399">
        <f t="shared" si="291"/>
        <v>1648</v>
      </c>
      <c r="E565" s="399">
        <f t="shared" si="292"/>
        <v>1587</v>
      </c>
      <c r="F565" s="12">
        <f t="shared" si="308"/>
        <v>136.85714285714286</v>
      </c>
      <c r="G565" s="410"/>
      <c r="H565" s="187">
        <f t="shared" si="309"/>
        <v>953</v>
      </c>
      <c r="I565" s="1">
        <f t="shared" si="309"/>
        <v>952</v>
      </c>
      <c r="J565" s="187">
        <f t="shared" si="310"/>
        <v>-952</v>
      </c>
      <c r="K565" s="1">
        <f t="shared" si="310"/>
        <v>-951</v>
      </c>
      <c r="L565">
        <f t="shared" si="293"/>
        <v>-43</v>
      </c>
      <c r="M565" s="3">
        <f t="shared" si="307"/>
        <v>3</v>
      </c>
      <c r="N565" s="245">
        <f t="shared" si="307"/>
        <v>4</v>
      </c>
      <c r="BO565">
        <f t="shared" si="282"/>
        <v>-204</v>
      </c>
    </row>
    <row r="566" spans="1:67" ht="13.5" thickBot="1">
      <c r="A566" s="390">
        <f t="shared" si="290"/>
        <v>6</v>
      </c>
      <c r="B566" s="391" t="str">
        <f>VLOOKUP(A566,Sheet3!$A$2:$E$61,4,FALSE)</f>
        <v>jǐsì (己巳)</v>
      </c>
      <c r="C566" s="391" t="str">
        <f>VLOOKUP(A566,Sheet3!$A$2:$E$61,5,FALSE)</f>
        <v>Earth Snake</v>
      </c>
      <c r="D566" s="399">
        <f t="shared" si="291"/>
        <v>1649</v>
      </c>
      <c r="E566" s="399">
        <f t="shared" si="292"/>
        <v>1588</v>
      </c>
      <c r="F566" s="12">
        <f t="shared" si="308"/>
        <v>136.71428571428572</v>
      </c>
      <c r="G566" s="410"/>
      <c r="H566" s="187">
        <f t="shared" si="309"/>
        <v>952</v>
      </c>
      <c r="I566" s="1">
        <f t="shared" si="309"/>
        <v>951</v>
      </c>
      <c r="J566" s="187">
        <f t="shared" si="310"/>
        <v>-951</v>
      </c>
      <c r="K566" s="1">
        <f t="shared" si="310"/>
        <v>-950</v>
      </c>
      <c r="L566">
        <f t="shared" si="293"/>
        <v>-43</v>
      </c>
      <c r="M566" s="3">
        <f t="shared" si="307"/>
        <v>4</v>
      </c>
      <c r="N566" s="245">
        <f t="shared" si="307"/>
        <v>1</v>
      </c>
      <c r="BO566">
        <f t="shared" si="282"/>
        <v>-203</v>
      </c>
    </row>
    <row r="567" spans="1:67" ht="13.5" thickBot="1">
      <c r="A567" s="390">
        <f t="shared" si="290"/>
        <v>7</v>
      </c>
      <c r="B567" s="391" t="str">
        <f>VLOOKUP(A567,Sheet3!$A$2:$E$61,4,FALSE)</f>
        <v>gēngwǔ (庚午)</v>
      </c>
      <c r="C567" s="391" t="str">
        <f>VLOOKUP(A567,Sheet3!$A$2:$E$61,5,FALSE)</f>
        <v>Metal Horse</v>
      </c>
      <c r="D567" s="399">
        <f t="shared" si="291"/>
        <v>1650</v>
      </c>
      <c r="E567" s="399">
        <f t="shared" si="292"/>
        <v>1589</v>
      </c>
      <c r="F567" s="12">
        <f t="shared" si="308"/>
        <v>136.57142857142858</v>
      </c>
      <c r="G567" s="410"/>
      <c r="H567" s="187">
        <f t="shared" si="309"/>
        <v>951</v>
      </c>
      <c r="I567" s="1">
        <f t="shared" si="309"/>
        <v>950</v>
      </c>
      <c r="J567" s="187">
        <f t="shared" si="310"/>
        <v>-950</v>
      </c>
      <c r="K567" s="1">
        <f t="shared" si="310"/>
        <v>-949</v>
      </c>
      <c r="L567">
        <f t="shared" si="293"/>
        <v>-42</v>
      </c>
      <c r="M567" s="3">
        <f t="shared" si="307"/>
        <v>1</v>
      </c>
      <c r="N567" s="245">
        <f t="shared" si="307"/>
        <v>2</v>
      </c>
      <c r="BO567">
        <f t="shared" si="282"/>
        <v>-202</v>
      </c>
    </row>
    <row r="568" spans="1:67" ht="13.5" thickBot="1">
      <c r="A568" s="390">
        <f t="shared" si="290"/>
        <v>8</v>
      </c>
      <c r="B568" s="391" t="str">
        <f>VLOOKUP(A568,Sheet3!$A$2:$E$61,4,FALSE)</f>
        <v>xīnwèi (辛未)</v>
      </c>
      <c r="C568" s="391" t="str">
        <f>VLOOKUP(A568,Sheet3!$A$2:$E$61,5,FALSE)</f>
        <v>Metal Sheep</v>
      </c>
      <c r="D568" s="399">
        <f t="shared" si="291"/>
        <v>1651</v>
      </c>
      <c r="E568" s="399">
        <f t="shared" si="292"/>
        <v>1590</v>
      </c>
      <c r="F568" s="12">
        <f t="shared" si="308"/>
        <v>136.42857142857142</v>
      </c>
      <c r="G568" s="410"/>
      <c r="H568" s="187">
        <f t="shared" si="309"/>
        <v>950</v>
      </c>
      <c r="I568" s="1">
        <f t="shared" si="309"/>
        <v>949</v>
      </c>
      <c r="J568" s="187">
        <f t="shared" si="310"/>
        <v>-949</v>
      </c>
      <c r="K568" s="1">
        <f t="shared" si="310"/>
        <v>-948</v>
      </c>
      <c r="L568">
        <f t="shared" si="293"/>
        <v>-42</v>
      </c>
      <c r="M568" s="3">
        <f t="shared" si="307"/>
        <v>2</v>
      </c>
      <c r="N568" s="245">
        <f t="shared" si="307"/>
        <v>3</v>
      </c>
      <c r="BO568">
        <f t="shared" si="282"/>
        <v>-201</v>
      </c>
    </row>
    <row r="569" spans="1:67" ht="23.25" thickBot="1">
      <c r="A569" s="390">
        <f t="shared" si="290"/>
        <v>9</v>
      </c>
      <c r="B569" s="391" t="str">
        <f>VLOOKUP(A569,Sheet3!$A$2:$E$61,4,FALSE)</f>
        <v>rénshēn (壬申)</v>
      </c>
      <c r="C569" s="391" t="str">
        <f>VLOOKUP(A569,Sheet3!$A$2:$E$61,5,FALSE)</f>
        <v>Water Monkey</v>
      </c>
      <c r="D569" s="399">
        <f t="shared" si="291"/>
        <v>1652</v>
      </c>
      <c r="E569" s="399">
        <f t="shared" si="292"/>
        <v>1591</v>
      </c>
      <c r="F569" s="12">
        <f t="shared" si="308"/>
        <v>136.28571428571428</v>
      </c>
      <c r="G569" s="410"/>
      <c r="H569" s="187">
        <f t="shared" si="309"/>
        <v>949</v>
      </c>
      <c r="I569" s="1">
        <f t="shared" si="309"/>
        <v>948</v>
      </c>
      <c r="J569" s="187">
        <f t="shared" si="310"/>
        <v>-948</v>
      </c>
      <c r="K569" s="1">
        <f t="shared" si="310"/>
        <v>-947</v>
      </c>
      <c r="L569">
        <f t="shared" si="293"/>
        <v>-42</v>
      </c>
      <c r="M569" s="3">
        <f t="shared" si="307"/>
        <v>3</v>
      </c>
      <c r="N569" s="245">
        <f t="shared" si="307"/>
        <v>4</v>
      </c>
      <c r="BO569">
        <f t="shared" si="282"/>
        <v>-200</v>
      </c>
    </row>
    <row r="570" spans="1:67" ht="23.25" thickBot="1">
      <c r="A570" s="390">
        <f t="shared" si="290"/>
        <v>10</v>
      </c>
      <c r="B570" s="391" t="str">
        <f>VLOOKUP(A570,Sheet3!$A$2:$E$61,4,FALSE)</f>
        <v>guǐyǒu (癸酉)</v>
      </c>
      <c r="C570" s="391" t="str">
        <f>VLOOKUP(A570,Sheet3!$A$2:$E$61,5,FALSE)</f>
        <v>Water Rooster</v>
      </c>
      <c r="D570" s="399">
        <f t="shared" si="291"/>
        <v>1653</v>
      </c>
      <c r="E570" s="399">
        <f t="shared" si="292"/>
        <v>1592</v>
      </c>
      <c r="F570" s="12">
        <f t="shared" si="308"/>
        <v>136.14285714285714</v>
      </c>
      <c r="G570" s="410"/>
      <c r="H570" s="187">
        <f t="shared" si="309"/>
        <v>948</v>
      </c>
      <c r="I570" s="1">
        <f t="shared" si="309"/>
        <v>947</v>
      </c>
      <c r="J570" s="187">
        <f t="shared" si="310"/>
        <v>-947</v>
      </c>
      <c r="K570" s="1">
        <f t="shared" si="310"/>
        <v>-946</v>
      </c>
      <c r="L570">
        <f t="shared" si="293"/>
        <v>-42</v>
      </c>
      <c r="M570" s="3">
        <f t="shared" si="307"/>
        <v>4</v>
      </c>
      <c r="N570" s="245">
        <f t="shared" si="307"/>
        <v>1</v>
      </c>
      <c r="BO570">
        <f t="shared" si="282"/>
        <v>-199</v>
      </c>
    </row>
    <row r="571" spans="1:67" ht="13.5" thickBot="1">
      <c r="A571" s="390">
        <f t="shared" si="290"/>
        <v>11</v>
      </c>
      <c r="B571" s="391" t="str">
        <f>VLOOKUP(A571,Sheet3!$A$2:$E$61,4,FALSE)</f>
        <v>jiǎxū (甲戌)</v>
      </c>
      <c r="C571" s="391" t="str">
        <f>VLOOKUP(A571,Sheet3!$A$2:$E$61,5,FALSE)</f>
        <v>Wood Dog</v>
      </c>
      <c r="D571" s="399">
        <f t="shared" si="291"/>
        <v>1654</v>
      </c>
      <c r="E571" s="399">
        <f t="shared" si="292"/>
        <v>1593</v>
      </c>
      <c r="F571" s="14">
        <f t="shared" ref="F571:F577" si="311">(5+H571)/7</f>
        <v>136</v>
      </c>
      <c r="G571" s="409"/>
      <c r="H571" s="270">
        <f t="shared" ref="H571:I577" si="312">H572+1</f>
        <v>947</v>
      </c>
      <c r="I571" s="16">
        <f t="shared" si="312"/>
        <v>946</v>
      </c>
      <c r="J571" s="270">
        <f t="shared" ref="J571:K577" si="313">J572-1</f>
        <v>-946</v>
      </c>
      <c r="K571" s="16">
        <f t="shared" si="313"/>
        <v>-945</v>
      </c>
      <c r="L571" s="20">
        <f t="shared" si="293"/>
        <v>-41</v>
      </c>
      <c r="M571" s="3">
        <f t="shared" si="307"/>
        <v>1</v>
      </c>
      <c r="N571" s="245">
        <f t="shared" si="307"/>
        <v>2</v>
      </c>
      <c r="BO571">
        <f t="shared" si="282"/>
        <v>-198</v>
      </c>
    </row>
    <row r="572" spans="1:67" ht="13.5" thickBot="1">
      <c r="A572" s="390">
        <f t="shared" si="290"/>
        <v>12</v>
      </c>
      <c r="B572" s="391" t="str">
        <f>VLOOKUP(A572,Sheet3!$A$2:$E$61,4,FALSE)</f>
        <v>yǐhài (乙亥)</v>
      </c>
      <c r="C572" s="391" t="str">
        <f>VLOOKUP(A572,Sheet3!$A$2:$E$61,5,FALSE)</f>
        <v>Wood Pig</v>
      </c>
      <c r="D572" s="399">
        <f t="shared" si="291"/>
        <v>1655</v>
      </c>
      <c r="E572" s="399">
        <f t="shared" si="292"/>
        <v>1594</v>
      </c>
      <c r="F572" s="12">
        <f t="shared" si="311"/>
        <v>135.85714285714286</v>
      </c>
      <c r="G572" s="410"/>
      <c r="H572" s="187">
        <f t="shared" si="312"/>
        <v>946</v>
      </c>
      <c r="I572" s="1">
        <f t="shared" si="312"/>
        <v>945</v>
      </c>
      <c r="J572" s="187">
        <f t="shared" si="313"/>
        <v>-945</v>
      </c>
      <c r="K572" s="1">
        <f t="shared" si="313"/>
        <v>-944</v>
      </c>
      <c r="L572">
        <f t="shared" si="293"/>
        <v>-41</v>
      </c>
      <c r="M572" s="3">
        <f t="shared" si="307"/>
        <v>2</v>
      </c>
      <c r="N572" s="245">
        <f t="shared" si="307"/>
        <v>3</v>
      </c>
      <c r="BO572">
        <f t="shared" si="282"/>
        <v>-197</v>
      </c>
    </row>
    <row r="573" spans="1:67" ht="13.5" thickBot="1">
      <c r="A573" s="390">
        <f t="shared" si="290"/>
        <v>13</v>
      </c>
      <c r="B573" s="391" t="str">
        <f>VLOOKUP(A573,Sheet3!$A$2:$E$61,4,FALSE)</f>
        <v>bǐngzǐ (丙子)</v>
      </c>
      <c r="C573" s="391" t="str">
        <f>VLOOKUP(A573,Sheet3!$A$2:$E$61,5,FALSE)</f>
        <v>Fire Rat</v>
      </c>
      <c r="D573" s="399">
        <f t="shared" si="291"/>
        <v>1656</v>
      </c>
      <c r="E573" s="399">
        <f t="shared" si="292"/>
        <v>1595</v>
      </c>
      <c r="F573" s="12">
        <f t="shared" si="311"/>
        <v>135.71428571428572</v>
      </c>
      <c r="G573" s="410"/>
      <c r="H573" s="187">
        <f t="shared" si="312"/>
        <v>945</v>
      </c>
      <c r="I573" s="1">
        <f t="shared" si="312"/>
        <v>944</v>
      </c>
      <c r="J573" s="187">
        <f t="shared" si="313"/>
        <v>-944</v>
      </c>
      <c r="K573" s="1">
        <f t="shared" si="313"/>
        <v>-943</v>
      </c>
      <c r="L573">
        <f t="shared" si="293"/>
        <v>-41</v>
      </c>
      <c r="M573" s="3">
        <f t="shared" si="307"/>
        <v>3</v>
      </c>
      <c r="N573" s="245">
        <f t="shared" si="307"/>
        <v>4</v>
      </c>
      <c r="BO573">
        <f t="shared" si="282"/>
        <v>-196</v>
      </c>
    </row>
    <row r="574" spans="1:67" ht="13.5" thickBot="1">
      <c r="A574" s="390">
        <f t="shared" si="290"/>
        <v>14</v>
      </c>
      <c r="B574" s="391" t="str">
        <f>VLOOKUP(A574,Sheet3!$A$2:$E$61,4,FALSE)</f>
        <v>dīngchǒu (丁丑)</v>
      </c>
      <c r="C574" s="391" t="str">
        <f>VLOOKUP(A574,Sheet3!$A$2:$E$61,5,FALSE)</f>
        <v>Fire Ox</v>
      </c>
      <c r="D574" s="399">
        <f t="shared" si="291"/>
        <v>1657</v>
      </c>
      <c r="E574" s="399">
        <f t="shared" si="292"/>
        <v>1596</v>
      </c>
      <c r="F574" s="12">
        <f t="shared" si="311"/>
        <v>135.57142857142858</v>
      </c>
      <c r="G574" s="410"/>
      <c r="H574" s="187">
        <f t="shared" si="312"/>
        <v>944</v>
      </c>
      <c r="I574" s="1">
        <f t="shared" si="312"/>
        <v>943</v>
      </c>
      <c r="J574" s="187">
        <f t="shared" si="313"/>
        <v>-943</v>
      </c>
      <c r="K574" s="1">
        <f t="shared" si="313"/>
        <v>-942</v>
      </c>
      <c r="L574">
        <f t="shared" si="293"/>
        <v>-41</v>
      </c>
      <c r="M574" s="3">
        <f t="shared" si="307"/>
        <v>4</v>
      </c>
      <c r="N574" s="245">
        <f t="shared" si="307"/>
        <v>1</v>
      </c>
      <c r="BO574">
        <f t="shared" si="282"/>
        <v>-195</v>
      </c>
    </row>
    <row r="575" spans="1:67" ht="13.5" thickBot="1">
      <c r="A575" s="390">
        <f t="shared" si="290"/>
        <v>15</v>
      </c>
      <c r="B575" s="391" t="str">
        <f>VLOOKUP(A575,Sheet3!$A$2:$E$61,4,FALSE)</f>
        <v>wùyín (戊寅)</v>
      </c>
      <c r="C575" s="391" t="str">
        <f>VLOOKUP(A575,Sheet3!$A$2:$E$61,5,FALSE)</f>
        <v>Earth Tiger</v>
      </c>
      <c r="D575" s="399">
        <f t="shared" si="291"/>
        <v>1658</v>
      </c>
      <c r="E575" s="399">
        <f t="shared" si="292"/>
        <v>1597</v>
      </c>
      <c r="F575" s="12">
        <f t="shared" si="311"/>
        <v>135.42857142857142</v>
      </c>
      <c r="G575" s="410"/>
      <c r="H575" s="187">
        <f t="shared" si="312"/>
        <v>943</v>
      </c>
      <c r="I575" s="1">
        <f t="shared" si="312"/>
        <v>942</v>
      </c>
      <c r="J575" s="187">
        <f t="shared" si="313"/>
        <v>-942</v>
      </c>
      <c r="K575" s="1">
        <f t="shared" si="313"/>
        <v>-941</v>
      </c>
      <c r="L575">
        <f t="shared" si="293"/>
        <v>-40</v>
      </c>
      <c r="M575" s="3">
        <f t="shared" si="307"/>
        <v>1</v>
      </c>
      <c r="N575" s="245">
        <f t="shared" si="307"/>
        <v>2</v>
      </c>
      <c r="BO575">
        <f t="shared" si="282"/>
        <v>-194</v>
      </c>
    </row>
    <row r="576" spans="1:67" ht="13.5" thickBot="1">
      <c r="A576" s="390">
        <f t="shared" si="290"/>
        <v>16</v>
      </c>
      <c r="B576" s="391" t="str">
        <f>VLOOKUP(A576,Sheet3!$A$2:$E$61,4,FALSE)</f>
        <v>jǐmǎo (己卯)</v>
      </c>
      <c r="C576" s="391" t="str">
        <f>VLOOKUP(A576,Sheet3!$A$2:$E$61,5,FALSE)</f>
        <v>Earth Hare</v>
      </c>
      <c r="D576" s="399">
        <f t="shared" si="291"/>
        <v>1659</v>
      </c>
      <c r="E576" s="399">
        <f t="shared" si="292"/>
        <v>1598</v>
      </c>
      <c r="F576" s="12">
        <f t="shared" si="311"/>
        <v>135.28571428571428</v>
      </c>
      <c r="G576" s="410"/>
      <c r="H576" s="187">
        <f t="shared" si="312"/>
        <v>942</v>
      </c>
      <c r="I576" s="1">
        <f t="shared" si="312"/>
        <v>941</v>
      </c>
      <c r="J576" s="187">
        <f t="shared" si="313"/>
        <v>-941</v>
      </c>
      <c r="K576" s="1">
        <f t="shared" si="313"/>
        <v>-940</v>
      </c>
      <c r="L576">
        <f t="shared" si="293"/>
        <v>-40</v>
      </c>
      <c r="M576" s="3">
        <f t="shared" si="307"/>
        <v>2</v>
      </c>
      <c r="N576" s="245">
        <f t="shared" si="307"/>
        <v>3</v>
      </c>
      <c r="BO576">
        <f t="shared" si="282"/>
        <v>-193</v>
      </c>
    </row>
    <row r="577" spans="1:67" ht="23.25" thickBot="1">
      <c r="A577" s="390">
        <f t="shared" si="290"/>
        <v>17</v>
      </c>
      <c r="B577" s="391" t="str">
        <f>VLOOKUP(A577,Sheet3!$A$2:$E$61,4,FALSE)</f>
        <v>gēngchén (庚辰)</v>
      </c>
      <c r="C577" s="391" t="str">
        <f>VLOOKUP(A577,Sheet3!$A$2:$E$61,5,FALSE)</f>
        <v>Metal Dragon</v>
      </c>
      <c r="D577" s="399">
        <f t="shared" si="291"/>
        <v>1660</v>
      </c>
      <c r="E577" s="399">
        <f t="shared" si="292"/>
        <v>1599</v>
      </c>
      <c r="F577" s="12">
        <f t="shared" si="311"/>
        <v>135.14285714285714</v>
      </c>
      <c r="G577" s="410"/>
      <c r="H577" s="187">
        <f t="shared" si="312"/>
        <v>941</v>
      </c>
      <c r="I577" s="1">
        <f t="shared" si="312"/>
        <v>940</v>
      </c>
      <c r="J577" s="187">
        <f t="shared" si="313"/>
        <v>-940</v>
      </c>
      <c r="K577" s="1">
        <f t="shared" si="313"/>
        <v>-939</v>
      </c>
      <c r="L577">
        <f t="shared" si="293"/>
        <v>-40</v>
      </c>
      <c r="M577" s="3">
        <f t="shared" si="307"/>
        <v>3</v>
      </c>
      <c r="N577" s="245">
        <f t="shared" si="307"/>
        <v>4</v>
      </c>
      <c r="BO577">
        <f t="shared" si="282"/>
        <v>-192</v>
      </c>
    </row>
    <row r="578" spans="1:67" ht="13.5" thickBot="1">
      <c r="A578" s="390">
        <f t="shared" si="290"/>
        <v>18</v>
      </c>
      <c r="B578" s="391" t="str">
        <f>VLOOKUP(A578,Sheet3!$A$2:$E$61,4,FALSE)</f>
        <v>xīnsì (辛巳)</v>
      </c>
      <c r="C578" s="391" t="str">
        <f>VLOOKUP(A578,Sheet3!$A$2:$E$61,5,FALSE)</f>
        <v>Metal Snake</v>
      </c>
      <c r="D578" s="399">
        <f t="shared" si="291"/>
        <v>1661</v>
      </c>
      <c r="E578" s="399">
        <f t="shared" si="292"/>
        <v>1600</v>
      </c>
      <c r="F578" s="14">
        <f t="shared" ref="F578:F584" si="314">(5+H578)/7</f>
        <v>135</v>
      </c>
      <c r="G578" s="409"/>
      <c r="H578" s="270">
        <f t="shared" ref="H578:I584" si="315">H579+1</f>
        <v>940</v>
      </c>
      <c r="I578" s="16">
        <f t="shared" si="315"/>
        <v>939</v>
      </c>
      <c r="J578" s="270">
        <f t="shared" ref="J578:K584" si="316">J579-1</f>
        <v>-939</v>
      </c>
      <c r="K578" s="16">
        <f t="shared" si="316"/>
        <v>-938</v>
      </c>
      <c r="L578" s="20">
        <f t="shared" si="293"/>
        <v>-40</v>
      </c>
      <c r="M578" s="3">
        <f t="shared" ref="M578:N597" si="317">M582</f>
        <v>4</v>
      </c>
      <c r="N578" s="245">
        <f t="shared" si="317"/>
        <v>1</v>
      </c>
      <c r="BO578">
        <f t="shared" si="282"/>
        <v>-191</v>
      </c>
    </row>
    <row r="579" spans="1:67" ht="13.5" thickBot="1">
      <c r="A579" s="390">
        <f t="shared" si="290"/>
        <v>19</v>
      </c>
      <c r="B579" s="391" t="str">
        <f>VLOOKUP(A579,Sheet3!$A$2:$E$61,4,FALSE)</f>
        <v>rénwǔ (壬午)</v>
      </c>
      <c r="C579" s="391" t="str">
        <f>VLOOKUP(A579,Sheet3!$A$2:$E$61,5,FALSE)</f>
        <v>Water Horse</v>
      </c>
      <c r="D579" s="399">
        <f t="shared" si="291"/>
        <v>1662</v>
      </c>
      <c r="E579" s="399">
        <f t="shared" si="292"/>
        <v>1601</v>
      </c>
      <c r="F579" s="12">
        <f t="shared" si="314"/>
        <v>134.85714285714286</v>
      </c>
      <c r="G579" s="410"/>
      <c r="H579" s="187">
        <f t="shared" si="315"/>
        <v>939</v>
      </c>
      <c r="I579" s="1">
        <f t="shared" si="315"/>
        <v>938</v>
      </c>
      <c r="J579" s="187">
        <f t="shared" si="316"/>
        <v>-938</v>
      </c>
      <c r="K579" s="1">
        <f t="shared" si="316"/>
        <v>-937</v>
      </c>
      <c r="L579">
        <f t="shared" si="293"/>
        <v>-39</v>
      </c>
      <c r="M579" s="3">
        <f t="shared" si="317"/>
        <v>1</v>
      </c>
      <c r="N579" s="245">
        <f t="shared" si="317"/>
        <v>2</v>
      </c>
      <c r="BO579">
        <f t="shared" si="282"/>
        <v>-190</v>
      </c>
    </row>
    <row r="580" spans="1:67" ht="13.5" thickBot="1">
      <c r="A580" s="390">
        <f t="shared" si="290"/>
        <v>20</v>
      </c>
      <c r="B580" s="391" t="str">
        <f>VLOOKUP(A580,Sheet3!$A$2:$E$61,4,FALSE)</f>
        <v>guǐwèi (癸未)</v>
      </c>
      <c r="C580" s="391" t="str">
        <f>VLOOKUP(A580,Sheet3!$A$2:$E$61,5,FALSE)</f>
        <v>Water Sheep</v>
      </c>
      <c r="D580" s="399">
        <f t="shared" si="291"/>
        <v>1663</v>
      </c>
      <c r="E580" s="399">
        <f t="shared" si="292"/>
        <v>1602</v>
      </c>
      <c r="F580" s="12">
        <f t="shared" si="314"/>
        <v>134.71428571428572</v>
      </c>
      <c r="G580" s="410"/>
      <c r="H580" s="187">
        <f t="shared" si="315"/>
        <v>938</v>
      </c>
      <c r="I580" s="1">
        <f t="shared" si="315"/>
        <v>937</v>
      </c>
      <c r="J580" s="187">
        <f t="shared" si="316"/>
        <v>-937</v>
      </c>
      <c r="K580" s="1">
        <f t="shared" si="316"/>
        <v>-936</v>
      </c>
      <c r="L580">
        <f t="shared" si="293"/>
        <v>-39</v>
      </c>
      <c r="M580" s="3">
        <f t="shared" si="317"/>
        <v>2</v>
      </c>
      <c r="N580" s="245">
        <f t="shared" si="317"/>
        <v>3</v>
      </c>
      <c r="BO580">
        <f t="shared" ref="BO580:BO643" si="318">BO581-1</f>
        <v>-189</v>
      </c>
    </row>
    <row r="581" spans="1:67" ht="23.25" thickBot="1">
      <c r="A581" s="390">
        <f t="shared" si="290"/>
        <v>21</v>
      </c>
      <c r="B581" s="391" t="str">
        <f>VLOOKUP(A581,Sheet3!$A$2:$E$61,4,FALSE)</f>
        <v>jiǎshēn (甲申)</v>
      </c>
      <c r="C581" s="391" t="str">
        <f>VLOOKUP(A581,Sheet3!$A$2:$E$61,5,FALSE)</f>
        <v>Wood Monkey</v>
      </c>
      <c r="D581" s="399">
        <f t="shared" si="291"/>
        <v>1664</v>
      </c>
      <c r="E581" s="399">
        <f t="shared" si="292"/>
        <v>1603</v>
      </c>
      <c r="F581" s="12">
        <f t="shared" si="314"/>
        <v>134.57142857142858</v>
      </c>
      <c r="G581" s="410"/>
      <c r="H581" s="187">
        <f t="shared" si="315"/>
        <v>937</v>
      </c>
      <c r="I581" s="1">
        <f t="shared" si="315"/>
        <v>936</v>
      </c>
      <c r="J581" s="187">
        <f t="shared" si="316"/>
        <v>-936</v>
      </c>
      <c r="K581" s="1">
        <f t="shared" si="316"/>
        <v>-935</v>
      </c>
      <c r="L581">
        <f t="shared" si="293"/>
        <v>-39</v>
      </c>
      <c r="M581" s="3">
        <f t="shared" si="317"/>
        <v>3</v>
      </c>
      <c r="N581" s="245">
        <f t="shared" si="317"/>
        <v>4</v>
      </c>
      <c r="BO581">
        <f t="shared" si="318"/>
        <v>-188</v>
      </c>
    </row>
    <row r="582" spans="1:67" ht="23.25" thickBot="1">
      <c r="A582" s="390">
        <f t="shared" si="290"/>
        <v>22</v>
      </c>
      <c r="B582" s="391" t="str">
        <f>VLOOKUP(A582,Sheet3!$A$2:$E$61,4,FALSE)</f>
        <v>yǐyǒu (乙酉)</v>
      </c>
      <c r="C582" s="391" t="str">
        <f>VLOOKUP(A582,Sheet3!$A$2:$E$61,5,FALSE)</f>
        <v>Wood Rooster</v>
      </c>
      <c r="D582" s="399">
        <f t="shared" si="291"/>
        <v>1665</v>
      </c>
      <c r="E582" s="399">
        <f t="shared" si="292"/>
        <v>1604</v>
      </c>
      <c r="F582" s="12">
        <f t="shared" si="314"/>
        <v>134.42857142857142</v>
      </c>
      <c r="G582" s="410"/>
      <c r="H582" s="187">
        <f t="shared" si="315"/>
        <v>936</v>
      </c>
      <c r="I582" s="1">
        <f t="shared" si="315"/>
        <v>935</v>
      </c>
      <c r="J582" s="187">
        <f t="shared" si="316"/>
        <v>-935</v>
      </c>
      <c r="K582" s="1">
        <f t="shared" si="316"/>
        <v>-934</v>
      </c>
      <c r="L582">
        <f t="shared" si="293"/>
        <v>-39</v>
      </c>
      <c r="M582" s="3">
        <f t="shared" si="317"/>
        <v>4</v>
      </c>
      <c r="N582" s="245">
        <f t="shared" si="317"/>
        <v>1</v>
      </c>
      <c r="BO582">
        <f t="shared" si="318"/>
        <v>-187</v>
      </c>
    </row>
    <row r="583" spans="1:67" ht="13.5" thickBot="1">
      <c r="A583" s="390">
        <f t="shared" si="290"/>
        <v>23</v>
      </c>
      <c r="B583" s="391" t="str">
        <f>VLOOKUP(A583,Sheet3!$A$2:$E$61,4,FALSE)</f>
        <v>bǐngxū (丙戌)</v>
      </c>
      <c r="C583" s="391" t="str">
        <f>VLOOKUP(A583,Sheet3!$A$2:$E$61,5,FALSE)</f>
        <v>Fire Dog</v>
      </c>
      <c r="D583" s="399">
        <f t="shared" si="291"/>
        <v>1666</v>
      </c>
      <c r="E583" s="399">
        <f t="shared" si="292"/>
        <v>1605</v>
      </c>
      <c r="F583" s="12">
        <f t="shared" si="314"/>
        <v>134.28571428571428</v>
      </c>
      <c r="G583" s="410"/>
      <c r="H583" s="187">
        <f t="shared" si="315"/>
        <v>935</v>
      </c>
      <c r="I583" s="1">
        <f t="shared" si="315"/>
        <v>934</v>
      </c>
      <c r="J583" s="187">
        <f t="shared" si="316"/>
        <v>-934</v>
      </c>
      <c r="K583" s="1">
        <f t="shared" si="316"/>
        <v>-933</v>
      </c>
      <c r="L583">
        <f t="shared" si="293"/>
        <v>-38</v>
      </c>
      <c r="M583" s="3">
        <f t="shared" si="317"/>
        <v>1</v>
      </c>
      <c r="N583" s="245">
        <f t="shared" si="317"/>
        <v>2</v>
      </c>
      <c r="BO583">
        <f t="shared" si="318"/>
        <v>-186</v>
      </c>
    </row>
    <row r="584" spans="1:67" ht="13.5" thickBot="1">
      <c r="A584" s="390">
        <f t="shared" si="290"/>
        <v>24</v>
      </c>
      <c r="B584" s="391" t="str">
        <f>VLOOKUP(A584,Sheet3!$A$2:$E$61,4,FALSE)</f>
        <v>dīnghài (丁亥)</v>
      </c>
      <c r="C584" s="391" t="str">
        <f>VLOOKUP(A584,Sheet3!$A$2:$E$61,5,FALSE)</f>
        <v>Fire Pig</v>
      </c>
      <c r="D584" s="399">
        <f t="shared" si="291"/>
        <v>1667</v>
      </c>
      <c r="E584" s="399">
        <f t="shared" si="292"/>
        <v>1606</v>
      </c>
      <c r="F584" s="12">
        <f t="shared" si="314"/>
        <v>134.14285714285714</v>
      </c>
      <c r="G584" s="410"/>
      <c r="H584" s="187">
        <f t="shared" si="315"/>
        <v>934</v>
      </c>
      <c r="I584" s="1">
        <f t="shared" si="315"/>
        <v>933</v>
      </c>
      <c r="J584" s="187">
        <f t="shared" si="316"/>
        <v>-933</v>
      </c>
      <c r="K584" s="1">
        <f t="shared" si="316"/>
        <v>-932</v>
      </c>
      <c r="L584">
        <f t="shared" si="293"/>
        <v>-38</v>
      </c>
      <c r="M584" s="3">
        <f t="shared" si="317"/>
        <v>2</v>
      </c>
      <c r="N584" s="245">
        <f t="shared" si="317"/>
        <v>3</v>
      </c>
      <c r="BO584">
        <f t="shared" si="318"/>
        <v>-185</v>
      </c>
    </row>
    <row r="585" spans="1:67" ht="13.5" thickBot="1">
      <c r="A585" s="390">
        <f t="shared" si="290"/>
        <v>25</v>
      </c>
      <c r="B585" s="391" t="str">
        <f>VLOOKUP(A585,Sheet3!$A$2:$E$61,4,FALSE)</f>
        <v>wùzǐ (戊子)</v>
      </c>
      <c r="C585" s="391" t="str">
        <f>VLOOKUP(A585,Sheet3!$A$2:$E$61,5,FALSE)</f>
        <v>Earth Rat</v>
      </c>
      <c r="D585" s="399">
        <f t="shared" si="291"/>
        <v>1668</v>
      </c>
      <c r="E585" s="399">
        <f t="shared" si="292"/>
        <v>1607</v>
      </c>
      <c r="F585" s="14">
        <f t="shared" ref="F585:F591" si="319">(5+H585)/7</f>
        <v>134</v>
      </c>
      <c r="G585" s="409"/>
      <c r="H585" s="270">
        <f t="shared" ref="H585:I591" si="320">H586+1</f>
        <v>933</v>
      </c>
      <c r="I585" s="16">
        <f t="shared" si="320"/>
        <v>932</v>
      </c>
      <c r="J585" s="270">
        <f t="shared" ref="J585:K591" si="321">J586-1</f>
        <v>-932</v>
      </c>
      <c r="K585" s="16">
        <f t="shared" si="321"/>
        <v>-931</v>
      </c>
      <c r="L585" s="20">
        <f t="shared" si="293"/>
        <v>-38</v>
      </c>
      <c r="M585" s="3">
        <f t="shared" si="317"/>
        <v>3</v>
      </c>
      <c r="N585" s="245">
        <f t="shared" si="317"/>
        <v>4</v>
      </c>
      <c r="BO585">
        <f t="shared" si="318"/>
        <v>-184</v>
      </c>
    </row>
    <row r="586" spans="1:67" ht="13.5" thickBot="1">
      <c r="A586" s="390">
        <f t="shared" si="290"/>
        <v>26</v>
      </c>
      <c r="B586" s="391" t="str">
        <f>VLOOKUP(A586,Sheet3!$A$2:$E$61,4,FALSE)</f>
        <v>jǐchǒu (己丑)</v>
      </c>
      <c r="C586" s="391" t="str">
        <f>VLOOKUP(A586,Sheet3!$A$2:$E$61,5,FALSE)</f>
        <v>Earth Ox</v>
      </c>
      <c r="D586" s="399">
        <f t="shared" si="291"/>
        <v>1669</v>
      </c>
      <c r="E586" s="399">
        <f t="shared" si="292"/>
        <v>1608</v>
      </c>
      <c r="F586" s="12">
        <f t="shared" si="319"/>
        <v>133.85714285714286</v>
      </c>
      <c r="G586" s="410"/>
      <c r="H586" s="187">
        <f t="shared" si="320"/>
        <v>932</v>
      </c>
      <c r="I586" s="1">
        <f t="shared" si="320"/>
        <v>931</v>
      </c>
      <c r="J586" s="187">
        <f t="shared" si="321"/>
        <v>-931</v>
      </c>
      <c r="K586" s="1">
        <f t="shared" si="321"/>
        <v>-930</v>
      </c>
      <c r="L586">
        <f t="shared" si="293"/>
        <v>-38</v>
      </c>
      <c r="M586" s="3">
        <f t="shared" si="317"/>
        <v>4</v>
      </c>
      <c r="N586" s="245">
        <f t="shared" si="317"/>
        <v>1</v>
      </c>
      <c r="BO586">
        <f t="shared" si="318"/>
        <v>-183</v>
      </c>
    </row>
    <row r="587" spans="1:67" ht="13.5" thickBot="1">
      <c r="A587" s="390">
        <f t="shared" si="290"/>
        <v>27</v>
      </c>
      <c r="B587" s="391" t="str">
        <f>VLOOKUP(A587,Sheet3!$A$2:$E$61,4,FALSE)</f>
        <v>gēngyín (庚寅)</v>
      </c>
      <c r="C587" s="391" t="str">
        <f>VLOOKUP(A587,Sheet3!$A$2:$E$61,5,FALSE)</f>
        <v>Metal Tiger</v>
      </c>
      <c r="D587" s="399">
        <f t="shared" si="291"/>
        <v>1670</v>
      </c>
      <c r="E587" s="399">
        <f t="shared" si="292"/>
        <v>1609</v>
      </c>
      <c r="F587" s="12">
        <f t="shared" si="319"/>
        <v>133.71428571428572</v>
      </c>
      <c r="G587" s="410"/>
      <c r="H587" s="187">
        <f t="shared" si="320"/>
        <v>931</v>
      </c>
      <c r="I587" s="1">
        <f t="shared" si="320"/>
        <v>930</v>
      </c>
      <c r="J587" s="187">
        <f t="shared" si="321"/>
        <v>-930</v>
      </c>
      <c r="K587" s="1">
        <f t="shared" si="321"/>
        <v>-929</v>
      </c>
      <c r="L587">
        <f t="shared" si="293"/>
        <v>-37</v>
      </c>
      <c r="M587" s="3">
        <f t="shared" si="317"/>
        <v>1</v>
      </c>
      <c r="N587" s="245">
        <f t="shared" si="317"/>
        <v>2</v>
      </c>
      <c r="BO587">
        <f t="shared" si="318"/>
        <v>-182</v>
      </c>
    </row>
    <row r="588" spans="1:67" ht="13.5" thickBot="1">
      <c r="A588" s="390">
        <f t="shared" si="290"/>
        <v>28</v>
      </c>
      <c r="B588" s="391" t="str">
        <f>VLOOKUP(A588,Sheet3!$A$2:$E$61,4,FALSE)</f>
        <v>xīnmǎo (辛卯)</v>
      </c>
      <c r="C588" s="391" t="str">
        <f>VLOOKUP(A588,Sheet3!$A$2:$E$61,5,FALSE)</f>
        <v>Metal Hare</v>
      </c>
      <c r="D588" s="399">
        <f t="shared" si="291"/>
        <v>1671</v>
      </c>
      <c r="E588" s="399">
        <f t="shared" si="292"/>
        <v>1610</v>
      </c>
      <c r="F588" s="12">
        <f t="shared" si="319"/>
        <v>133.57142857142858</v>
      </c>
      <c r="G588" s="410"/>
      <c r="H588" s="187">
        <f t="shared" si="320"/>
        <v>930</v>
      </c>
      <c r="I588" s="1">
        <f t="shared" si="320"/>
        <v>929</v>
      </c>
      <c r="J588" s="187">
        <f t="shared" si="321"/>
        <v>-929</v>
      </c>
      <c r="K588" s="1">
        <f t="shared" si="321"/>
        <v>-928</v>
      </c>
      <c r="L588">
        <f t="shared" si="293"/>
        <v>-37</v>
      </c>
      <c r="M588" s="3">
        <f t="shared" si="317"/>
        <v>2</v>
      </c>
      <c r="N588" s="245">
        <f t="shared" si="317"/>
        <v>3</v>
      </c>
      <c r="BO588">
        <f t="shared" si="318"/>
        <v>-181</v>
      </c>
    </row>
    <row r="589" spans="1:67" ht="13.5" thickBot="1">
      <c r="A589" s="390">
        <f t="shared" si="290"/>
        <v>29</v>
      </c>
      <c r="B589" s="391" t="str">
        <f>VLOOKUP(A589,Sheet3!$A$2:$E$61,4,FALSE)</f>
        <v>rénchén (壬辰)</v>
      </c>
      <c r="C589" s="391" t="str">
        <f>VLOOKUP(A589,Sheet3!$A$2:$E$61,5,FALSE)</f>
        <v>Water Dragon</v>
      </c>
      <c r="D589" s="399">
        <f t="shared" si="291"/>
        <v>1672</v>
      </c>
      <c r="E589" s="399">
        <f t="shared" si="292"/>
        <v>1611</v>
      </c>
      <c r="F589" s="12">
        <f t="shared" si="319"/>
        <v>133.42857142857142</v>
      </c>
      <c r="G589" s="410"/>
      <c r="H589" s="187">
        <f t="shared" si="320"/>
        <v>929</v>
      </c>
      <c r="I589" s="1">
        <f t="shared" si="320"/>
        <v>928</v>
      </c>
      <c r="J589" s="187">
        <f t="shared" si="321"/>
        <v>-928</v>
      </c>
      <c r="K589" s="1">
        <f t="shared" si="321"/>
        <v>-927</v>
      </c>
      <c r="L589">
        <f t="shared" si="293"/>
        <v>-37</v>
      </c>
      <c r="M589" s="3">
        <f t="shared" si="317"/>
        <v>3</v>
      </c>
      <c r="N589" s="245">
        <f t="shared" si="317"/>
        <v>4</v>
      </c>
      <c r="BO589">
        <f t="shared" si="318"/>
        <v>-180</v>
      </c>
    </row>
    <row r="590" spans="1:67" ht="13.5" thickBot="1">
      <c r="A590" s="390">
        <f t="shared" si="290"/>
        <v>30</v>
      </c>
      <c r="B590" s="391" t="str">
        <f>VLOOKUP(A590,Sheet3!$A$2:$E$61,4,FALSE)</f>
        <v>guǐsì (癸巳)</v>
      </c>
      <c r="C590" s="391" t="str">
        <f>VLOOKUP(A590,Sheet3!$A$2:$E$61,5,FALSE)</f>
        <v>Water Snake</v>
      </c>
      <c r="D590" s="399">
        <f t="shared" si="291"/>
        <v>1673</v>
      </c>
      <c r="E590" s="399">
        <f t="shared" si="292"/>
        <v>1612</v>
      </c>
      <c r="F590" s="12">
        <f t="shared" si="319"/>
        <v>133.28571428571428</v>
      </c>
      <c r="G590" s="410"/>
      <c r="H590" s="187">
        <f t="shared" si="320"/>
        <v>928</v>
      </c>
      <c r="I590" s="1">
        <f t="shared" si="320"/>
        <v>927</v>
      </c>
      <c r="J590" s="187">
        <f t="shared" si="321"/>
        <v>-927</v>
      </c>
      <c r="K590" s="1">
        <f t="shared" si="321"/>
        <v>-926</v>
      </c>
      <c r="L590">
        <f t="shared" si="293"/>
        <v>-37</v>
      </c>
      <c r="M590" s="3">
        <f t="shared" si="317"/>
        <v>4</v>
      </c>
      <c r="N590" s="245">
        <f t="shared" si="317"/>
        <v>1</v>
      </c>
      <c r="BO590">
        <f t="shared" si="318"/>
        <v>-179</v>
      </c>
    </row>
    <row r="591" spans="1:67" ht="13.5" thickBot="1">
      <c r="A591" s="390">
        <f t="shared" si="290"/>
        <v>31</v>
      </c>
      <c r="B591" s="391" t="str">
        <f>VLOOKUP(A591,Sheet3!$A$2:$E$61,4,FALSE)</f>
        <v>jiǎwǔ (甲午)</v>
      </c>
      <c r="C591" s="391" t="str">
        <f>VLOOKUP(A591,Sheet3!$A$2:$E$61,5,FALSE)</f>
        <v>Wood Horse</v>
      </c>
      <c r="D591" s="399">
        <f t="shared" si="291"/>
        <v>1674</v>
      </c>
      <c r="E591" s="399">
        <f t="shared" si="292"/>
        <v>1613</v>
      </c>
      <c r="F591" s="12">
        <f t="shared" si="319"/>
        <v>133.14285714285714</v>
      </c>
      <c r="G591" s="410"/>
      <c r="H591" s="187">
        <f t="shared" si="320"/>
        <v>927</v>
      </c>
      <c r="I591" s="1">
        <f t="shared" si="320"/>
        <v>926</v>
      </c>
      <c r="J591" s="187">
        <f t="shared" si="321"/>
        <v>-926</v>
      </c>
      <c r="K591" s="1">
        <f t="shared" si="321"/>
        <v>-925</v>
      </c>
      <c r="L591">
        <f t="shared" si="293"/>
        <v>-36</v>
      </c>
      <c r="M591" s="3">
        <f t="shared" si="317"/>
        <v>1</v>
      </c>
      <c r="N591" s="245">
        <f t="shared" si="317"/>
        <v>2</v>
      </c>
      <c r="BO591">
        <f t="shared" si="318"/>
        <v>-178</v>
      </c>
    </row>
    <row r="592" spans="1:67" ht="13.5" thickBot="1">
      <c r="A592" s="390">
        <f t="shared" si="290"/>
        <v>32</v>
      </c>
      <c r="B592" s="391" t="str">
        <f>VLOOKUP(A592,Sheet3!$A$2:$E$61,4,FALSE)</f>
        <v>yǐwèi (乙未)</v>
      </c>
      <c r="C592" s="391" t="str">
        <f>VLOOKUP(A592,Sheet3!$A$2:$E$61,5,FALSE)</f>
        <v>Wood Sheep</v>
      </c>
      <c r="D592" s="399">
        <f t="shared" si="291"/>
        <v>1675</v>
      </c>
      <c r="E592" s="399">
        <f t="shared" si="292"/>
        <v>1614</v>
      </c>
      <c r="F592" s="14">
        <f t="shared" ref="F592:F598" si="322">(5+H592)/7</f>
        <v>133</v>
      </c>
      <c r="G592" s="409"/>
      <c r="H592" s="270">
        <f t="shared" ref="H592:I598" si="323">H593+1</f>
        <v>926</v>
      </c>
      <c r="I592" s="16">
        <f t="shared" si="323"/>
        <v>925</v>
      </c>
      <c r="J592" s="270">
        <f t="shared" ref="J592:K598" si="324">J593-1</f>
        <v>-925</v>
      </c>
      <c r="K592" s="16">
        <f t="shared" si="324"/>
        <v>-924</v>
      </c>
      <c r="L592" s="20">
        <f t="shared" si="293"/>
        <v>-36</v>
      </c>
      <c r="M592" s="3">
        <f t="shared" si="317"/>
        <v>2</v>
      </c>
      <c r="N592" s="245">
        <f t="shared" si="317"/>
        <v>3</v>
      </c>
      <c r="BO592">
        <f t="shared" si="318"/>
        <v>-177</v>
      </c>
    </row>
    <row r="593" spans="1:67" ht="13.5" thickBot="1">
      <c r="A593" s="390">
        <f t="shared" si="290"/>
        <v>33</v>
      </c>
      <c r="B593" s="391" t="str">
        <f>VLOOKUP(A593,Sheet3!$A$2:$E$61,4,FALSE)</f>
        <v>bǐngshēn (丙申)</v>
      </c>
      <c r="C593" s="391" t="str">
        <f>VLOOKUP(A593,Sheet3!$A$2:$E$61,5,FALSE)</f>
        <v>Fire Monkey</v>
      </c>
      <c r="D593" s="399">
        <f t="shared" si="291"/>
        <v>1676</v>
      </c>
      <c r="E593" s="399">
        <f t="shared" si="292"/>
        <v>1615</v>
      </c>
      <c r="F593" s="12">
        <f t="shared" si="322"/>
        <v>132.85714285714286</v>
      </c>
      <c r="G593" s="410"/>
      <c r="H593" s="187">
        <f t="shared" si="323"/>
        <v>925</v>
      </c>
      <c r="I593" s="1">
        <f t="shared" si="323"/>
        <v>924</v>
      </c>
      <c r="J593" s="187">
        <f t="shared" si="324"/>
        <v>-924</v>
      </c>
      <c r="K593" s="1">
        <f t="shared" si="324"/>
        <v>-923</v>
      </c>
      <c r="L593">
        <f t="shared" si="293"/>
        <v>-36</v>
      </c>
      <c r="M593" s="3">
        <f t="shared" si="317"/>
        <v>3</v>
      </c>
      <c r="N593" s="245">
        <f t="shared" si="317"/>
        <v>4</v>
      </c>
      <c r="BO593">
        <f t="shared" si="318"/>
        <v>-176</v>
      </c>
    </row>
    <row r="594" spans="1:67" ht="13.5" thickBot="1">
      <c r="A594" s="390">
        <f t="shared" ref="A594:A657" si="325">IF(A595&gt;1,A595-1,60)</f>
        <v>34</v>
      </c>
      <c r="B594" s="391" t="str">
        <f>VLOOKUP(A594,Sheet3!$A$2:$E$61,4,FALSE)</f>
        <v>dīngyǒu (丁酉)</v>
      </c>
      <c r="C594" s="391" t="str">
        <f>VLOOKUP(A594,Sheet3!$A$2:$E$61,5,FALSE)</f>
        <v>Fire Rooster</v>
      </c>
      <c r="D594" s="399">
        <f t="shared" ref="D594:D657" si="326">D595-1</f>
        <v>1677</v>
      </c>
      <c r="E594" s="399">
        <f t="shared" ref="E594:E657" si="327">E595-1</f>
        <v>1616</v>
      </c>
      <c r="F594" s="12">
        <f t="shared" si="322"/>
        <v>132.71428571428572</v>
      </c>
      <c r="G594" s="410"/>
      <c r="H594" s="187">
        <f t="shared" si="323"/>
        <v>924</v>
      </c>
      <c r="I594" s="1">
        <f t="shared" si="323"/>
        <v>923</v>
      </c>
      <c r="J594" s="187">
        <f t="shared" si="324"/>
        <v>-923</v>
      </c>
      <c r="K594" s="1">
        <f t="shared" si="324"/>
        <v>-922</v>
      </c>
      <c r="L594">
        <f t="shared" ref="L594:L657" si="328">INT(L$1543-($J$1543-$J594)/4)</f>
        <v>-36</v>
      </c>
      <c r="M594" s="3">
        <f t="shared" si="317"/>
        <v>4</v>
      </c>
      <c r="N594" s="245">
        <f t="shared" si="317"/>
        <v>1</v>
      </c>
      <c r="BO594">
        <f t="shared" si="318"/>
        <v>-175</v>
      </c>
    </row>
    <row r="595" spans="1:67" ht="13.5" thickBot="1">
      <c r="A595" s="390">
        <f t="shared" si="325"/>
        <v>35</v>
      </c>
      <c r="B595" s="391" t="str">
        <f>VLOOKUP(A595,Sheet3!$A$2:$E$61,4,FALSE)</f>
        <v>wùxū (戊戌)</v>
      </c>
      <c r="C595" s="391" t="str">
        <f>VLOOKUP(A595,Sheet3!$A$2:$E$61,5,FALSE)</f>
        <v>Earth Dog</v>
      </c>
      <c r="D595" s="399">
        <f t="shared" si="326"/>
        <v>1678</v>
      </c>
      <c r="E595" s="399">
        <f t="shared" si="327"/>
        <v>1617</v>
      </c>
      <c r="F595" s="12">
        <f t="shared" si="322"/>
        <v>132.57142857142858</v>
      </c>
      <c r="G595" s="410"/>
      <c r="H595" s="187">
        <f t="shared" si="323"/>
        <v>923</v>
      </c>
      <c r="I595" s="1">
        <f t="shared" si="323"/>
        <v>922</v>
      </c>
      <c r="J595" s="187">
        <f t="shared" si="324"/>
        <v>-922</v>
      </c>
      <c r="K595" s="1">
        <f t="shared" si="324"/>
        <v>-921</v>
      </c>
      <c r="L595">
        <f t="shared" si="328"/>
        <v>-35</v>
      </c>
      <c r="M595" s="3">
        <f t="shared" si="317"/>
        <v>1</v>
      </c>
      <c r="N595" s="245">
        <f t="shared" si="317"/>
        <v>2</v>
      </c>
      <c r="BO595">
        <f t="shared" si="318"/>
        <v>-174</v>
      </c>
    </row>
    <row r="596" spans="1:67" ht="13.5" thickBot="1">
      <c r="A596" s="390">
        <f t="shared" si="325"/>
        <v>36</v>
      </c>
      <c r="B596" s="391" t="str">
        <f>VLOOKUP(A596,Sheet3!$A$2:$E$61,4,FALSE)</f>
        <v>jǐhài (己亥)</v>
      </c>
      <c r="C596" s="391" t="str">
        <f>VLOOKUP(A596,Sheet3!$A$2:$E$61,5,FALSE)</f>
        <v>Earth Pig</v>
      </c>
      <c r="D596" s="399">
        <f t="shared" si="326"/>
        <v>1679</v>
      </c>
      <c r="E596" s="399">
        <f t="shared" si="327"/>
        <v>1618</v>
      </c>
      <c r="F596" s="12">
        <f t="shared" si="322"/>
        <v>132.42857142857142</v>
      </c>
      <c r="G596" s="410"/>
      <c r="H596" s="187">
        <f t="shared" si="323"/>
        <v>922</v>
      </c>
      <c r="I596" s="1">
        <f t="shared" si="323"/>
        <v>921</v>
      </c>
      <c r="J596" s="187">
        <f t="shared" si="324"/>
        <v>-921</v>
      </c>
      <c r="K596" s="1">
        <f t="shared" si="324"/>
        <v>-920</v>
      </c>
      <c r="L596">
        <f t="shared" si="328"/>
        <v>-35</v>
      </c>
      <c r="M596" s="3">
        <f t="shared" si="317"/>
        <v>2</v>
      </c>
      <c r="N596" s="245">
        <f t="shared" si="317"/>
        <v>3</v>
      </c>
      <c r="BO596">
        <f t="shared" si="318"/>
        <v>-173</v>
      </c>
    </row>
    <row r="597" spans="1:67" ht="13.5" thickBot="1">
      <c r="A597" s="390">
        <f t="shared" si="325"/>
        <v>37</v>
      </c>
      <c r="B597" s="391" t="str">
        <f>VLOOKUP(A597,Sheet3!$A$2:$E$61,4,FALSE)</f>
        <v>gēngzǐ (庚子)</v>
      </c>
      <c r="C597" s="391" t="str">
        <f>VLOOKUP(A597,Sheet3!$A$2:$E$61,5,FALSE)</f>
        <v>Metal Rat</v>
      </c>
      <c r="D597" s="399">
        <f t="shared" si="326"/>
        <v>1680</v>
      </c>
      <c r="E597" s="399">
        <f t="shared" si="327"/>
        <v>1619</v>
      </c>
      <c r="F597" s="12">
        <f t="shared" si="322"/>
        <v>132.28571428571428</v>
      </c>
      <c r="G597" s="410"/>
      <c r="H597" s="187">
        <f t="shared" si="323"/>
        <v>921</v>
      </c>
      <c r="I597" s="1">
        <f t="shared" si="323"/>
        <v>920</v>
      </c>
      <c r="J597" s="187">
        <f t="shared" si="324"/>
        <v>-920</v>
      </c>
      <c r="K597" s="1">
        <f t="shared" si="324"/>
        <v>-919</v>
      </c>
      <c r="L597">
        <f t="shared" si="328"/>
        <v>-35</v>
      </c>
      <c r="M597" s="3">
        <f t="shared" si="317"/>
        <v>3</v>
      </c>
      <c r="N597" s="245">
        <f t="shared" si="317"/>
        <v>4</v>
      </c>
      <c r="BO597">
        <f t="shared" si="318"/>
        <v>-172</v>
      </c>
    </row>
    <row r="598" spans="1:67" ht="13.5" thickBot="1">
      <c r="A598" s="390">
        <f t="shared" si="325"/>
        <v>38</v>
      </c>
      <c r="B598" s="391" t="str">
        <f>VLOOKUP(A598,Sheet3!$A$2:$E$61,4,FALSE)</f>
        <v>xīnchǒu (辛丑)</v>
      </c>
      <c r="C598" s="391" t="str">
        <f>VLOOKUP(A598,Sheet3!$A$2:$E$61,5,FALSE)</f>
        <v>Metal Ox</v>
      </c>
      <c r="D598" s="399">
        <f t="shared" si="326"/>
        <v>1681</v>
      </c>
      <c r="E598" s="399">
        <f t="shared" si="327"/>
        <v>1620</v>
      </c>
      <c r="F598" s="12">
        <f t="shared" si="322"/>
        <v>132.14285714285714</v>
      </c>
      <c r="G598" s="410"/>
      <c r="H598" s="187">
        <f t="shared" si="323"/>
        <v>920</v>
      </c>
      <c r="I598" s="1">
        <f t="shared" si="323"/>
        <v>919</v>
      </c>
      <c r="J598" s="187">
        <f t="shared" si="324"/>
        <v>-919</v>
      </c>
      <c r="K598" s="1">
        <f t="shared" si="324"/>
        <v>-918</v>
      </c>
      <c r="L598">
        <f t="shared" si="328"/>
        <v>-35</v>
      </c>
      <c r="M598" s="3">
        <f t="shared" ref="M598:N617" si="329">M602</f>
        <v>4</v>
      </c>
      <c r="N598" s="245">
        <f t="shared" si="329"/>
        <v>1</v>
      </c>
      <c r="BO598">
        <f t="shared" si="318"/>
        <v>-171</v>
      </c>
    </row>
    <row r="599" spans="1:67" ht="13.5" thickBot="1">
      <c r="A599" s="390">
        <f t="shared" si="325"/>
        <v>39</v>
      </c>
      <c r="B599" s="391" t="str">
        <f>VLOOKUP(A599,Sheet3!$A$2:$E$61,4,FALSE)</f>
        <v>rényín (壬寅)</v>
      </c>
      <c r="C599" s="391" t="str">
        <f>VLOOKUP(A599,Sheet3!$A$2:$E$61,5,FALSE)</f>
        <v>Water Tiger</v>
      </c>
      <c r="D599" s="399">
        <f t="shared" si="326"/>
        <v>1682</v>
      </c>
      <c r="E599" s="399">
        <f t="shared" si="327"/>
        <v>1621</v>
      </c>
      <c r="F599" s="14">
        <f t="shared" ref="F599:F605" si="330">(5+H599)/7</f>
        <v>132</v>
      </c>
      <c r="G599" s="409"/>
      <c r="H599" s="270">
        <f t="shared" ref="H599:I605" si="331">H600+1</f>
        <v>919</v>
      </c>
      <c r="I599" s="16">
        <f t="shared" si="331"/>
        <v>918</v>
      </c>
      <c r="J599" s="270">
        <f t="shared" ref="J599:K605" si="332">J600-1</f>
        <v>-918</v>
      </c>
      <c r="K599" s="16">
        <f t="shared" si="332"/>
        <v>-917</v>
      </c>
      <c r="L599" s="20">
        <f t="shared" si="328"/>
        <v>-34</v>
      </c>
      <c r="M599" s="3">
        <f t="shared" si="329"/>
        <v>1</v>
      </c>
      <c r="N599" s="245">
        <f t="shared" si="329"/>
        <v>2</v>
      </c>
      <c r="BO599">
        <f t="shared" si="318"/>
        <v>-170</v>
      </c>
    </row>
    <row r="600" spans="1:67" ht="13.5" thickBot="1">
      <c r="A600" s="390">
        <f t="shared" si="325"/>
        <v>40</v>
      </c>
      <c r="B600" s="391" t="str">
        <f>VLOOKUP(A600,Sheet3!$A$2:$E$61,4,FALSE)</f>
        <v>guǐmǎo (癸卯)</v>
      </c>
      <c r="C600" s="391" t="str">
        <f>VLOOKUP(A600,Sheet3!$A$2:$E$61,5,FALSE)</f>
        <v>Water Hare</v>
      </c>
      <c r="D600" s="399">
        <f t="shared" si="326"/>
        <v>1683</v>
      </c>
      <c r="E600" s="399">
        <f t="shared" si="327"/>
        <v>1622</v>
      </c>
      <c r="F600" s="12">
        <f t="shared" si="330"/>
        <v>131.85714285714286</v>
      </c>
      <c r="G600" s="410"/>
      <c r="H600" s="187">
        <f t="shared" si="331"/>
        <v>918</v>
      </c>
      <c r="I600" s="1">
        <f t="shared" si="331"/>
        <v>917</v>
      </c>
      <c r="J600" s="187">
        <f t="shared" si="332"/>
        <v>-917</v>
      </c>
      <c r="K600" s="1">
        <f t="shared" si="332"/>
        <v>-916</v>
      </c>
      <c r="L600">
        <f t="shared" si="328"/>
        <v>-34</v>
      </c>
      <c r="M600" s="3">
        <f t="shared" si="329"/>
        <v>2</v>
      </c>
      <c r="N600" s="245">
        <f t="shared" si="329"/>
        <v>3</v>
      </c>
      <c r="BO600">
        <f t="shared" si="318"/>
        <v>-169</v>
      </c>
    </row>
    <row r="601" spans="1:67" ht="13.5" thickBot="1">
      <c r="A601" s="390">
        <f t="shared" si="325"/>
        <v>41</v>
      </c>
      <c r="B601" s="391" t="str">
        <f>VLOOKUP(A601,Sheet3!$A$2:$E$61,4,FALSE)</f>
        <v>jiǎchén (甲辰)</v>
      </c>
      <c r="C601" s="391" t="str">
        <f>VLOOKUP(A601,Sheet3!$A$2:$E$61,5,FALSE)</f>
        <v>Wood Dragon</v>
      </c>
      <c r="D601" s="399">
        <f t="shared" si="326"/>
        <v>1684</v>
      </c>
      <c r="E601" s="399">
        <f t="shared" si="327"/>
        <v>1623</v>
      </c>
      <c r="F601" s="12">
        <f t="shared" si="330"/>
        <v>131.71428571428572</v>
      </c>
      <c r="G601" s="410"/>
      <c r="H601" s="187">
        <f t="shared" si="331"/>
        <v>917</v>
      </c>
      <c r="I601" s="1">
        <f t="shared" si="331"/>
        <v>916</v>
      </c>
      <c r="J601" s="187">
        <f t="shared" si="332"/>
        <v>-916</v>
      </c>
      <c r="K601" s="1">
        <f t="shared" si="332"/>
        <v>-915</v>
      </c>
      <c r="L601">
        <f t="shared" si="328"/>
        <v>-34</v>
      </c>
      <c r="M601" s="3">
        <f t="shared" si="329"/>
        <v>3</v>
      </c>
      <c r="N601" s="245">
        <f t="shared" si="329"/>
        <v>4</v>
      </c>
      <c r="BO601">
        <f t="shared" si="318"/>
        <v>-168</v>
      </c>
    </row>
    <row r="602" spans="1:67" ht="13.5" thickBot="1">
      <c r="A602" s="390">
        <f t="shared" si="325"/>
        <v>42</v>
      </c>
      <c r="B602" s="391" t="str">
        <f>VLOOKUP(A602,Sheet3!$A$2:$E$61,4,FALSE)</f>
        <v>yǐsì (乙巳)</v>
      </c>
      <c r="C602" s="391" t="str">
        <f>VLOOKUP(A602,Sheet3!$A$2:$E$61,5,FALSE)</f>
        <v>Wood Snake</v>
      </c>
      <c r="D602" s="399">
        <f t="shared" si="326"/>
        <v>1685</v>
      </c>
      <c r="E602" s="399">
        <f t="shared" si="327"/>
        <v>1624</v>
      </c>
      <c r="F602" s="12">
        <f t="shared" si="330"/>
        <v>131.57142857142858</v>
      </c>
      <c r="G602" s="410"/>
      <c r="H602" s="187">
        <f t="shared" si="331"/>
        <v>916</v>
      </c>
      <c r="I602" s="1">
        <f t="shared" si="331"/>
        <v>915</v>
      </c>
      <c r="J602" s="187">
        <f t="shared" si="332"/>
        <v>-915</v>
      </c>
      <c r="K602" s="1">
        <f t="shared" si="332"/>
        <v>-914</v>
      </c>
      <c r="L602">
        <f t="shared" si="328"/>
        <v>-34</v>
      </c>
      <c r="M602" s="3">
        <f t="shared" si="329"/>
        <v>4</v>
      </c>
      <c r="N602" s="245">
        <f t="shared" si="329"/>
        <v>1</v>
      </c>
      <c r="BO602">
        <f t="shared" si="318"/>
        <v>-167</v>
      </c>
    </row>
    <row r="603" spans="1:67" ht="13.5" thickBot="1">
      <c r="A603" s="390">
        <f t="shared" si="325"/>
        <v>43</v>
      </c>
      <c r="B603" s="391" t="str">
        <f>VLOOKUP(A603,Sheet3!$A$2:$E$61,4,FALSE)</f>
        <v>bǐngwǔ (丙午)</v>
      </c>
      <c r="C603" s="391" t="str">
        <f>VLOOKUP(A603,Sheet3!$A$2:$E$61,5,FALSE)</f>
        <v>Fire Horse</v>
      </c>
      <c r="D603" s="399">
        <f t="shared" si="326"/>
        <v>1686</v>
      </c>
      <c r="E603" s="399">
        <f t="shared" si="327"/>
        <v>1625</v>
      </c>
      <c r="F603" s="12">
        <f t="shared" si="330"/>
        <v>131.42857142857142</v>
      </c>
      <c r="G603" s="410"/>
      <c r="H603" s="187">
        <f t="shared" si="331"/>
        <v>915</v>
      </c>
      <c r="I603" s="1">
        <f t="shared" si="331"/>
        <v>914</v>
      </c>
      <c r="J603" s="187">
        <f t="shared" si="332"/>
        <v>-914</v>
      </c>
      <c r="K603" s="1">
        <f t="shared" si="332"/>
        <v>-913</v>
      </c>
      <c r="L603">
        <f t="shared" si="328"/>
        <v>-33</v>
      </c>
      <c r="M603" s="3">
        <f t="shared" si="329"/>
        <v>1</v>
      </c>
      <c r="N603" s="245">
        <f t="shared" si="329"/>
        <v>2</v>
      </c>
      <c r="BO603">
        <f t="shared" si="318"/>
        <v>-166</v>
      </c>
    </row>
    <row r="604" spans="1:67" ht="13.5" thickBot="1">
      <c r="A604" s="390">
        <f t="shared" si="325"/>
        <v>44</v>
      </c>
      <c r="B604" s="391" t="str">
        <f>VLOOKUP(A604,Sheet3!$A$2:$E$61,4,FALSE)</f>
        <v>dīngwèi (丁未)</v>
      </c>
      <c r="C604" s="391" t="str">
        <f>VLOOKUP(A604,Sheet3!$A$2:$E$61,5,FALSE)</f>
        <v>Fire Sheep</v>
      </c>
      <c r="D604" s="399">
        <f t="shared" si="326"/>
        <v>1687</v>
      </c>
      <c r="E604" s="399">
        <f t="shared" si="327"/>
        <v>1626</v>
      </c>
      <c r="F604" s="12">
        <f t="shared" si="330"/>
        <v>131.28571428571428</v>
      </c>
      <c r="G604" s="410"/>
      <c r="H604" s="187">
        <f t="shared" si="331"/>
        <v>914</v>
      </c>
      <c r="I604" s="1">
        <f t="shared" si="331"/>
        <v>913</v>
      </c>
      <c r="J604" s="187">
        <f t="shared" si="332"/>
        <v>-913</v>
      </c>
      <c r="K604" s="1">
        <f t="shared" si="332"/>
        <v>-912</v>
      </c>
      <c r="L604">
        <f t="shared" si="328"/>
        <v>-33</v>
      </c>
      <c r="M604" s="3">
        <f t="shared" si="329"/>
        <v>2</v>
      </c>
      <c r="N604" s="245">
        <f t="shared" si="329"/>
        <v>3</v>
      </c>
      <c r="BO604">
        <f t="shared" si="318"/>
        <v>-165</v>
      </c>
    </row>
    <row r="605" spans="1:67" ht="13.5" thickBot="1">
      <c r="A605" s="390">
        <f t="shared" si="325"/>
        <v>45</v>
      </c>
      <c r="B605" s="391" t="str">
        <f>VLOOKUP(A605,Sheet3!$A$2:$E$61,4,FALSE)</f>
        <v>wùshēn (戊申)</v>
      </c>
      <c r="C605" s="391" t="str">
        <f>VLOOKUP(A605,Sheet3!$A$2:$E$61,5,FALSE)</f>
        <v>Earth Monkey</v>
      </c>
      <c r="D605" s="399">
        <f t="shared" si="326"/>
        <v>1688</v>
      </c>
      <c r="E605" s="399">
        <f t="shared" si="327"/>
        <v>1627</v>
      </c>
      <c r="F605" s="12">
        <f t="shared" si="330"/>
        <v>131.14285714285714</v>
      </c>
      <c r="G605" s="410"/>
      <c r="H605" s="187">
        <f t="shared" si="331"/>
        <v>913</v>
      </c>
      <c r="I605" s="1">
        <f t="shared" si="331"/>
        <v>912</v>
      </c>
      <c r="J605" s="187">
        <f t="shared" si="332"/>
        <v>-912</v>
      </c>
      <c r="K605" s="1">
        <f t="shared" si="332"/>
        <v>-911</v>
      </c>
      <c r="L605">
        <f t="shared" si="328"/>
        <v>-33</v>
      </c>
      <c r="M605" s="3">
        <f t="shared" si="329"/>
        <v>3</v>
      </c>
      <c r="N605" s="245">
        <f t="shared" si="329"/>
        <v>4</v>
      </c>
      <c r="BO605">
        <f t="shared" si="318"/>
        <v>-164</v>
      </c>
    </row>
    <row r="606" spans="1:67" ht="13.5" thickBot="1">
      <c r="A606" s="390">
        <f t="shared" si="325"/>
        <v>46</v>
      </c>
      <c r="B606" s="391" t="str">
        <f>VLOOKUP(A606,Sheet3!$A$2:$E$61,4,FALSE)</f>
        <v>jǐyǒu (己酉)</v>
      </c>
      <c r="C606" s="391" t="str">
        <f>VLOOKUP(A606,Sheet3!$A$2:$E$61,5,FALSE)</f>
        <v>Earth Rooster</v>
      </c>
      <c r="D606" s="399">
        <f t="shared" si="326"/>
        <v>1689</v>
      </c>
      <c r="E606" s="399">
        <f t="shared" si="327"/>
        <v>1628</v>
      </c>
      <c r="F606" s="14">
        <f t="shared" ref="F606:F612" si="333">(5+H606)/7</f>
        <v>131</v>
      </c>
      <c r="G606" s="409"/>
      <c r="H606" s="270">
        <f t="shared" ref="H606:I612" si="334">H607+1</f>
        <v>912</v>
      </c>
      <c r="I606" s="16">
        <f t="shared" si="334"/>
        <v>911</v>
      </c>
      <c r="J606" s="270">
        <f t="shared" ref="J606:K612" si="335">J607-1</f>
        <v>-911</v>
      </c>
      <c r="K606" s="16">
        <f t="shared" si="335"/>
        <v>-910</v>
      </c>
      <c r="L606" s="20">
        <f t="shared" si="328"/>
        <v>-33</v>
      </c>
      <c r="M606" s="3">
        <f t="shared" si="329"/>
        <v>4</v>
      </c>
      <c r="N606" s="245">
        <f t="shared" si="329"/>
        <v>1</v>
      </c>
      <c r="BO606">
        <f t="shared" si="318"/>
        <v>-163</v>
      </c>
    </row>
    <row r="607" spans="1:67" ht="13.5" thickBot="1">
      <c r="A607" s="390">
        <f t="shared" si="325"/>
        <v>47</v>
      </c>
      <c r="B607" s="391" t="str">
        <f>VLOOKUP(A607,Sheet3!$A$2:$E$61,4,FALSE)</f>
        <v>gēngxū (庚戌)</v>
      </c>
      <c r="C607" s="391" t="str">
        <f>VLOOKUP(A607,Sheet3!$A$2:$E$61,5,FALSE)</f>
        <v>Metal Dog</v>
      </c>
      <c r="D607" s="399">
        <f t="shared" si="326"/>
        <v>1690</v>
      </c>
      <c r="E607" s="399">
        <f t="shared" si="327"/>
        <v>1629</v>
      </c>
      <c r="F607" s="12">
        <f t="shared" si="333"/>
        <v>130.85714285714286</v>
      </c>
      <c r="G607" s="410"/>
      <c r="H607" s="187">
        <f t="shared" si="334"/>
        <v>911</v>
      </c>
      <c r="I607" s="1">
        <f t="shared" si="334"/>
        <v>910</v>
      </c>
      <c r="J607" s="187">
        <f t="shared" si="335"/>
        <v>-910</v>
      </c>
      <c r="K607" s="1">
        <f t="shared" si="335"/>
        <v>-909</v>
      </c>
      <c r="L607">
        <f t="shared" si="328"/>
        <v>-32</v>
      </c>
      <c r="M607" s="3">
        <f t="shared" si="329"/>
        <v>1</v>
      </c>
      <c r="N607" s="245">
        <f t="shared" si="329"/>
        <v>2</v>
      </c>
      <c r="BO607">
        <f t="shared" si="318"/>
        <v>-162</v>
      </c>
    </row>
    <row r="608" spans="1:67" ht="13.5" thickBot="1">
      <c r="A608" s="390">
        <f t="shared" si="325"/>
        <v>48</v>
      </c>
      <c r="B608" s="391" t="str">
        <f>VLOOKUP(A608,Sheet3!$A$2:$E$61,4,FALSE)</f>
        <v>xīnhài (辛亥)</v>
      </c>
      <c r="C608" s="391" t="str">
        <f>VLOOKUP(A608,Sheet3!$A$2:$E$61,5,FALSE)</f>
        <v>Metal Pig</v>
      </c>
      <c r="D608" s="399">
        <f t="shared" si="326"/>
        <v>1691</v>
      </c>
      <c r="E608" s="399">
        <f t="shared" si="327"/>
        <v>1630</v>
      </c>
      <c r="F608" s="12">
        <f t="shared" si="333"/>
        <v>130.71428571428572</v>
      </c>
      <c r="G608" s="410"/>
      <c r="H608" s="187">
        <f t="shared" si="334"/>
        <v>910</v>
      </c>
      <c r="I608" s="1">
        <f t="shared" si="334"/>
        <v>909</v>
      </c>
      <c r="J608" s="187">
        <f t="shared" si="335"/>
        <v>-909</v>
      </c>
      <c r="K608" s="1">
        <f t="shared" si="335"/>
        <v>-908</v>
      </c>
      <c r="L608">
        <f t="shared" si="328"/>
        <v>-32</v>
      </c>
      <c r="M608" s="3">
        <f t="shared" si="329"/>
        <v>2</v>
      </c>
      <c r="N608" s="245">
        <f t="shared" si="329"/>
        <v>3</v>
      </c>
      <c r="BO608">
        <f t="shared" si="318"/>
        <v>-161</v>
      </c>
    </row>
    <row r="609" spans="1:67" ht="13.5" thickBot="1">
      <c r="A609" s="390">
        <f t="shared" si="325"/>
        <v>49</v>
      </c>
      <c r="B609" s="391" t="str">
        <f>VLOOKUP(A609,Sheet3!$A$2:$E$61,4,FALSE)</f>
        <v>rénzǐ (壬子)</v>
      </c>
      <c r="C609" s="391" t="str">
        <f>VLOOKUP(A609,Sheet3!$A$2:$E$61,5,FALSE)</f>
        <v>Water Rat</v>
      </c>
      <c r="D609" s="399">
        <f t="shared" si="326"/>
        <v>1692</v>
      </c>
      <c r="E609" s="399">
        <f t="shared" si="327"/>
        <v>1631</v>
      </c>
      <c r="F609" s="12">
        <f t="shared" si="333"/>
        <v>130.57142857142858</v>
      </c>
      <c r="G609" s="410"/>
      <c r="H609" s="187">
        <f t="shared" si="334"/>
        <v>909</v>
      </c>
      <c r="I609" s="1">
        <f t="shared" si="334"/>
        <v>908</v>
      </c>
      <c r="J609" s="187">
        <f t="shared" si="335"/>
        <v>-908</v>
      </c>
      <c r="K609" s="1">
        <f t="shared" si="335"/>
        <v>-907</v>
      </c>
      <c r="L609">
        <f t="shared" si="328"/>
        <v>-32</v>
      </c>
      <c r="M609" s="3">
        <f t="shared" si="329"/>
        <v>3</v>
      </c>
      <c r="N609" s="245">
        <f t="shared" si="329"/>
        <v>4</v>
      </c>
      <c r="BO609">
        <f t="shared" si="318"/>
        <v>-160</v>
      </c>
    </row>
    <row r="610" spans="1:67" ht="13.5" thickBot="1">
      <c r="A610" s="390">
        <f t="shared" si="325"/>
        <v>50</v>
      </c>
      <c r="B610" s="391" t="str">
        <f>VLOOKUP(A610,Sheet3!$A$2:$E$61,4,FALSE)</f>
        <v>guǐchǒu (癸丑)</v>
      </c>
      <c r="C610" s="391" t="str">
        <f>VLOOKUP(A610,Sheet3!$A$2:$E$61,5,FALSE)</f>
        <v>Water Ox</v>
      </c>
      <c r="D610" s="399">
        <f t="shared" si="326"/>
        <v>1693</v>
      </c>
      <c r="E610" s="399">
        <f t="shared" si="327"/>
        <v>1632</v>
      </c>
      <c r="F610" s="12">
        <f t="shared" si="333"/>
        <v>130.42857142857142</v>
      </c>
      <c r="G610" s="410"/>
      <c r="H610" s="187">
        <f t="shared" si="334"/>
        <v>908</v>
      </c>
      <c r="I610" s="1">
        <f t="shared" si="334"/>
        <v>907</v>
      </c>
      <c r="J610" s="187">
        <f t="shared" si="335"/>
        <v>-907</v>
      </c>
      <c r="K610" s="1">
        <f t="shared" si="335"/>
        <v>-906</v>
      </c>
      <c r="L610">
        <f t="shared" si="328"/>
        <v>-32</v>
      </c>
      <c r="M610" s="3">
        <f t="shared" si="329"/>
        <v>4</v>
      </c>
      <c r="N610" s="245">
        <f t="shared" si="329"/>
        <v>1</v>
      </c>
      <c r="BO610">
        <f t="shared" si="318"/>
        <v>-159</v>
      </c>
    </row>
    <row r="611" spans="1:67" ht="13.5" thickBot="1">
      <c r="A611" s="390">
        <f t="shared" si="325"/>
        <v>51</v>
      </c>
      <c r="B611" s="391" t="str">
        <f>VLOOKUP(A611,Sheet3!$A$2:$E$61,4,FALSE)</f>
        <v>jiǎyín (甲寅)</v>
      </c>
      <c r="C611" s="391" t="str">
        <f>VLOOKUP(A611,Sheet3!$A$2:$E$61,5,FALSE)</f>
        <v>Wood Tiger</v>
      </c>
      <c r="D611" s="399">
        <f t="shared" si="326"/>
        <v>1694</v>
      </c>
      <c r="E611" s="399">
        <f t="shared" si="327"/>
        <v>1633</v>
      </c>
      <c r="F611" s="12">
        <f t="shared" si="333"/>
        <v>130.28571428571428</v>
      </c>
      <c r="G611" s="410"/>
      <c r="H611" s="187">
        <f t="shared" si="334"/>
        <v>907</v>
      </c>
      <c r="I611" s="1">
        <f t="shared" si="334"/>
        <v>906</v>
      </c>
      <c r="J611" s="187">
        <f t="shared" si="335"/>
        <v>-906</v>
      </c>
      <c r="K611" s="1">
        <f t="shared" si="335"/>
        <v>-905</v>
      </c>
      <c r="L611">
        <f t="shared" si="328"/>
        <v>-31</v>
      </c>
      <c r="M611" s="3">
        <f t="shared" si="329"/>
        <v>1</v>
      </c>
      <c r="N611" s="245">
        <f t="shared" si="329"/>
        <v>2</v>
      </c>
      <c r="BO611">
        <f t="shared" si="318"/>
        <v>-158</v>
      </c>
    </row>
    <row r="612" spans="1:67" ht="13.5" thickBot="1">
      <c r="A612" s="390">
        <f t="shared" si="325"/>
        <v>52</v>
      </c>
      <c r="B612" s="391" t="str">
        <f>VLOOKUP(A612,Sheet3!$A$2:$E$61,4,FALSE)</f>
        <v>yǐmǎo (乙卯)</v>
      </c>
      <c r="C612" s="391" t="str">
        <f>VLOOKUP(A612,Sheet3!$A$2:$E$61,5,FALSE)</f>
        <v>Wood Hare</v>
      </c>
      <c r="D612" s="399">
        <f t="shared" si="326"/>
        <v>1695</v>
      </c>
      <c r="E612" s="399">
        <f t="shared" si="327"/>
        <v>1634</v>
      </c>
      <c r="F612" s="12">
        <f t="shared" si="333"/>
        <v>130.14285714285714</v>
      </c>
      <c r="G612" s="410"/>
      <c r="H612" s="187">
        <f t="shared" si="334"/>
        <v>906</v>
      </c>
      <c r="I612" s="1">
        <f t="shared" si="334"/>
        <v>905</v>
      </c>
      <c r="J612" s="187">
        <f t="shared" si="335"/>
        <v>-905</v>
      </c>
      <c r="K612" s="1">
        <f t="shared" si="335"/>
        <v>-904</v>
      </c>
      <c r="L612">
        <f t="shared" si="328"/>
        <v>-31</v>
      </c>
      <c r="M612" s="3">
        <f t="shared" si="329"/>
        <v>2</v>
      </c>
      <c r="N612" s="245">
        <f t="shared" si="329"/>
        <v>3</v>
      </c>
      <c r="BO612">
        <f t="shared" si="318"/>
        <v>-157</v>
      </c>
    </row>
    <row r="613" spans="1:67" ht="13.5" thickBot="1">
      <c r="A613" s="390">
        <f t="shared" si="325"/>
        <v>53</v>
      </c>
      <c r="B613" s="391" t="str">
        <f>VLOOKUP(A613,Sheet3!$A$2:$E$61,4,FALSE)</f>
        <v>bǐngchén (丙辰)</v>
      </c>
      <c r="C613" s="391" t="str">
        <f>VLOOKUP(A613,Sheet3!$A$2:$E$61,5,FALSE)</f>
        <v>Fire Dragon</v>
      </c>
      <c r="D613" s="399">
        <f t="shared" si="326"/>
        <v>1696</v>
      </c>
      <c r="E613" s="399">
        <f t="shared" si="327"/>
        <v>1635</v>
      </c>
      <c r="F613" s="14">
        <f t="shared" ref="F613:F619" si="336">(5+H613)/7</f>
        <v>130</v>
      </c>
      <c r="G613" s="409"/>
      <c r="H613" s="270">
        <f t="shared" ref="H613:I619" si="337">H614+1</f>
        <v>905</v>
      </c>
      <c r="I613" s="16">
        <f t="shared" si="337"/>
        <v>904</v>
      </c>
      <c r="J613" s="270">
        <f t="shared" ref="J613:K619" si="338">J614-1</f>
        <v>-904</v>
      </c>
      <c r="K613" s="16">
        <f t="shared" si="338"/>
        <v>-903</v>
      </c>
      <c r="L613" s="20">
        <f t="shared" si="328"/>
        <v>-31</v>
      </c>
      <c r="M613" s="3">
        <f t="shared" si="329"/>
        <v>3</v>
      </c>
      <c r="N613" s="245">
        <f t="shared" si="329"/>
        <v>4</v>
      </c>
      <c r="BO613">
        <f t="shared" si="318"/>
        <v>-156</v>
      </c>
    </row>
    <row r="614" spans="1:67" ht="13.5" thickBot="1">
      <c r="A614" s="390">
        <f t="shared" si="325"/>
        <v>54</v>
      </c>
      <c r="B614" s="391" t="str">
        <f>VLOOKUP(A614,Sheet3!$A$2:$E$61,4,FALSE)</f>
        <v>dīngsì (丁巳)</v>
      </c>
      <c r="C614" s="391" t="str">
        <f>VLOOKUP(A614,Sheet3!$A$2:$E$61,5,FALSE)</f>
        <v>Fire Snake</v>
      </c>
      <c r="D614" s="399">
        <f t="shared" si="326"/>
        <v>1697</v>
      </c>
      <c r="E614" s="399">
        <f t="shared" si="327"/>
        <v>1636</v>
      </c>
      <c r="F614" s="12">
        <f t="shared" si="336"/>
        <v>129.85714285714286</v>
      </c>
      <c r="G614" s="410"/>
      <c r="H614" s="187">
        <f t="shared" si="337"/>
        <v>904</v>
      </c>
      <c r="I614" s="1">
        <f t="shared" si="337"/>
        <v>903</v>
      </c>
      <c r="J614" s="187">
        <f t="shared" si="338"/>
        <v>-903</v>
      </c>
      <c r="K614" s="1">
        <f t="shared" si="338"/>
        <v>-902</v>
      </c>
      <c r="L614">
        <f t="shared" si="328"/>
        <v>-31</v>
      </c>
      <c r="M614" s="3">
        <f t="shared" si="329"/>
        <v>4</v>
      </c>
      <c r="N614" s="245">
        <f t="shared" si="329"/>
        <v>1</v>
      </c>
      <c r="BO614">
        <f t="shared" si="318"/>
        <v>-155</v>
      </c>
    </row>
    <row r="615" spans="1:67" ht="13.5" thickBot="1">
      <c r="A615" s="390">
        <f t="shared" si="325"/>
        <v>55</v>
      </c>
      <c r="B615" s="391" t="str">
        <f>VLOOKUP(A615,Sheet3!$A$2:$E$61,4,FALSE)</f>
        <v>wùwǔ (戊午)</v>
      </c>
      <c r="C615" s="391" t="str">
        <f>VLOOKUP(A615,Sheet3!$A$2:$E$61,5,FALSE)</f>
        <v>Earth Horse</v>
      </c>
      <c r="D615" s="399">
        <f t="shared" si="326"/>
        <v>1698</v>
      </c>
      <c r="E615" s="399">
        <f t="shared" si="327"/>
        <v>1637</v>
      </c>
      <c r="F615" s="12">
        <f t="shared" si="336"/>
        <v>129.71428571428572</v>
      </c>
      <c r="G615" s="410"/>
      <c r="H615" s="187">
        <f t="shared" si="337"/>
        <v>903</v>
      </c>
      <c r="I615" s="1">
        <f t="shared" si="337"/>
        <v>902</v>
      </c>
      <c r="J615" s="187">
        <f t="shared" si="338"/>
        <v>-902</v>
      </c>
      <c r="K615" s="1">
        <f t="shared" si="338"/>
        <v>-901</v>
      </c>
      <c r="L615">
        <f t="shared" si="328"/>
        <v>-30</v>
      </c>
      <c r="M615" s="3">
        <f t="shared" si="329"/>
        <v>1</v>
      </c>
      <c r="N615" s="245">
        <f t="shared" si="329"/>
        <v>2</v>
      </c>
      <c r="BO615">
        <f t="shared" si="318"/>
        <v>-154</v>
      </c>
    </row>
    <row r="616" spans="1:67" ht="13.5" thickBot="1">
      <c r="A616" s="390">
        <f t="shared" si="325"/>
        <v>56</v>
      </c>
      <c r="B616" s="391" t="str">
        <f>VLOOKUP(A616,Sheet3!$A$2:$E$61,4,FALSE)</f>
        <v>jǐwèi (己未)</v>
      </c>
      <c r="C616" s="391" t="str">
        <f>VLOOKUP(A616,Sheet3!$A$2:$E$61,5,FALSE)</f>
        <v>Earth Sheep</v>
      </c>
      <c r="D616" s="399">
        <f t="shared" si="326"/>
        <v>1699</v>
      </c>
      <c r="E616" s="399">
        <f t="shared" si="327"/>
        <v>1638</v>
      </c>
      <c r="F616" s="12">
        <f t="shared" si="336"/>
        <v>129.57142857142858</v>
      </c>
      <c r="G616" s="410"/>
      <c r="H616" s="187">
        <f t="shared" si="337"/>
        <v>902</v>
      </c>
      <c r="I616" s="1">
        <f t="shared" si="337"/>
        <v>901</v>
      </c>
      <c r="J616" s="187">
        <f t="shared" si="338"/>
        <v>-901</v>
      </c>
      <c r="K616" s="1">
        <f t="shared" si="338"/>
        <v>-900</v>
      </c>
      <c r="L616">
        <f t="shared" si="328"/>
        <v>-30</v>
      </c>
      <c r="M616" s="3">
        <f t="shared" si="329"/>
        <v>2</v>
      </c>
      <c r="N616" s="245">
        <f t="shared" si="329"/>
        <v>3</v>
      </c>
      <c r="BO616">
        <f t="shared" si="318"/>
        <v>-153</v>
      </c>
    </row>
    <row r="617" spans="1:67" ht="23.25" thickBot="1">
      <c r="A617" s="390">
        <f t="shared" si="325"/>
        <v>57</v>
      </c>
      <c r="B617" s="391" t="str">
        <f>VLOOKUP(A617,Sheet3!$A$2:$E$61,4,FALSE)</f>
        <v>gēngshēn (庚申)</v>
      </c>
      <c r="C617" s="391" t="str">
        <f>VLOOKUP(A617,Sheet3!$A$2:$E$61,5,FALSE)</f>
        <v>Metal Monkey</v>
      </c>
      <c r="D617" s="399">
        <f t="shared" si="326"/>
        <v>1700</v>
      </c>
      <c r="E617" s="399">
        <f t="shared" si="327"/>
        <v>1639</v>
      </c>
      <c r="F617" s="12">
        <f t="shared" si="336"/>
        <v>129.42857142857142</v>
      </c>
      <c r="G617" s="410"/>
      <c r="H617" s="187">
        <f t="shared" si="337"/>
        <v>901</v>
      </c>
      <c r="I617" s="1">
        <f t="shared" si="337"/>
        <v>900</v>
      </c>
      <c r="J617" s="187">
        <f t="shared" si="338"/>
        <v>-900</v>
      </c>
      <c r="K617" s="1">
        <f t="shared" si="338"/>
        <v>-899</v>
      </c>
      <c r="L617">
        <f t="shared" si="328"/>
        <v>-30</v>
      </c>
      <c r="M617" s="3">
        <f t="shared" si="329"/>
        <v>3</v>
      </c>
      <c r="N617" s="245">
        <f t="shared" si="329"/>
        <v>4</v>
      </c>
      <c r="BO617">
        <f t="shared" si="318"/>
        <v>-152</v>
      </c>
    </row>
    <row r="618" spans="1:67" ht="13.5" thickBot="1">
      <c r="A618" s="390">
        <f t="shared" si="325"/>
        <v>58</v>
      </c>
      <c r="B618" s="391" t="str">
        <f>VLOOKUP(A618,Sheet3!$A$2:$E$61,4,FALSE)</f>
        <v>xīnyǒu (辛酉)</v>
      </c>
      <c r="C618" s="391" t="str">
        <f>VLOOKUP(A618,Sheet3!$A$2:$E$61,5,FALSE)</f>
        <v>Metal Rooster</v>
      </c>
      <c r="D618" s="399">
        <f t="shared" si="326"/>
        <v>1701</v>
      </c>
      <c r="E618" s="399">
        <f t="shared" si="327"/>
        <v>1640</v>
      </c>
      <c r="F618" s="12">
        <f t="shared" si="336"/>
        <v>129.28571428571428</v>
      </c>
      <c r="G618" s="410"/>
      <c r="H618" s="187">
        <f t="shared" si="337"/>
        <v>900</v>
      </c>
      <c r="I618" s="1">
        <f t="shared" si="337"/>
        <v>899</v>
      </c>
      <c r="J618" s="187">
        <f t="shared" si="338"/>
        <v>-899</v>
      </c>
      <c r="K618" s="1">
        <f t="shared" si="338"/>
        <v>-898</v>
      </c>
      <c r="L618">
        <f t="shared" si="328"/>
        <v>-30</v>
      </c>
      <c r="M618" s="3">
        <f t="shared" ref="M618:N637" si="339">M622</f>
        <v>4</v>
      </c>
      <c r="N618" s="245">
        <f t="shared" si="339"/>
        <v>1</v>
      </c>
      <c r="BO618">
        <f t="shared" si="318"/>
        <v>-151</v>
      </c>
    </row>
    <row r="619" spans="1:67" ht="13.5" thickBot="1">
      <c r="A619" s="390">
        <f t="shared" si="325"/>
        <v>59</v>
      </c>
      <c r="B619" s="391" t="str">
        <f>VLOOKUP(A619,Sheet3!$A$2:$E$61,4,FALSE)</f>
        <v>rénxū (壬戌)</v>
      </c>
      <c r="C619" s="391" t="str">
        <f>VLOOKUP(A619,Sheet3!$A$2:$E$61,5,FALSE)</f>
        <v>Water Dog</v>
      </c>
      <c r="D619" s="399">
        <f t="shared" si="326"/>
        <v>1702</v>
      </c>
      <c r="E619" s="399">
        <f t="shared" si="327"/>
        <v>1641</v>
      </c>
      <c r="F619" s="12">
        <f t="shared" si="336"/>
        <v>129.14285714285714</v>
      </c>
      <c r="G619" s="410"/>
      <c r="H619" s="187">
        <f t="shared" si="337"/>
        <v>899</v>
      </c>
      <c r="I619" s="1">
        <f t="shared" si="337"/>
        <v>898</v>
      </c>
      <c r="J619" s="187">
        <f t="shared" si="338"/>
        <v>-898</v>
      </c>
      <c r="K619" s="1">
        <f t="shared" si="338"/>
        <v>-897</v>
      </c>
      <c r="L619">
        <f t="shared" si="328"/>
        <v>-29</v>
      </c>
      <c r="M619" s="3">
        <f t="shared" si="339"/>
        <v>1</v>
      </c>
      <c r="N619" s="245">
        <f t="shared" si="339"/>
        <v>2</v>
      </c>
      <c r="BO619">
        <f t="shared" si="318"/>
        <v>-150</v>
      </c>
    </row>
    <row r="620" spans="1:67" ht="13.5" thickBot="1">
      <c r="A620" s="390">
        <f t="shared" si="325"/>
        <v>60</v>
      </c>
      <c r="B620" s="391" t="str">
        <f>VLOOKUP(A620,Sheet3!$A$2:$E$61,4,FALSE)</f>
        <v>guǐhài (癸亥)</v>
      </c>
      <c r="C620" s="391" t="str">
        <f>VLOOKUP(A620,Sheet3!$A$2:$E$61,5,FALSE)</f>
        <v>Water Pig</v>
      </c>
      <c r="D620" s="399">
        <f t="shared" si="326"/>
        <v>1703</v>
      </c>
      <c r="E620" s="399">
        <f t="shared" si="327"/>
        <v>1642</v>
      </c>
      <c r="F620" s="14">
        <f t="shared" ref="F620:F626" si="340">(5+H620)/7</f>
        <v>129</v>
      </c>
      <c r="G620" s="409"/>
      <c r="H620" s="270">
        <f t="shared" ref="H620:I626" si="341">H621+1</f>
        <v>898</v>
      </c>
      <c r="I620" s="16">
        <f t="shared" si="341"/>
        <v>897</v>
      </c>
      <c r="J620" s="270">
        <f t="shared" ref="J620:K626" si="342">J621-1</f>
        <v>-897</v>
      </c>
      <c r="K620" s="16">
        <f t="shared" si="342"/>
        <v>-896</v>
      </c>
      <c r="L620" s="20">
        <f t="shared" si="328"/>
        <v>-29</v>
      </c>
      <c r="M620" s="3">
        <f t="shared" si="339"/>
        <v>2</v>
      </c>
      <c r="N620" s="245">
        <f t="shared" si="339"/>
        <v>3</v>
      </c>
      <c r="BO620">
        <f t="shared" si="318"/>
        <v>-149</v>
      </c>
    </row>
    <row r="621" spans="1:67" ht="13.5" thickBot="1">
      <c r="A621" s="390">
        <f t="shared" si="325"/>
        <v>1</v>
      </c>
      <c r="B621" s="391" t="str">
        <f>VLOOKUP(A621,Sheet3!$A$2:$E$61,4,FALSE)</f>
        <v>jiǎzǐ (甲子)</v>
      </c>
      <c r="C621" s="391" t="str">
        <f>VLOOKUP(A621,Sheet3!$A$2:$E$61,5,FALSE)</f>
        <v>Wood Rat</v>
      </c>
      <c r="D621" s="399">
        <f t="shared" si="326"/>
        <v>1704</v>
      </c>
      <c r="E621" s="399">
        <f t="shared" si="327"/>
        <v>1643</v>
      </c>
      <c r="F621" s="12">
        <f t="shared" si="340"/>
        <v>128.85714285714286</v>
      </c>
      <c r="G621" s="410"/>
      <c r="H621" s="187">
        <f t="shared" si="341"/>
        <v>897</v>
      </c>
      <c r="I621" s="1">
        <f t="shared" si="341"/>
        <v>896</v>
      </c>
      <c r="J621" s="187">
        <f t="shared" si="342"/>
        <v>-896</v>
      </c>
      <c r="K621" s="1">
        <f t="shared" si="342"/>
        <v>-895</v>
      </c>
      <c r="L621">
        <f t="shared" si="328"/>
        <v>-29</v>
      </c>
      <c r="M621" s="3">
        <f t="shared" si="339"/>
        <v>3</v>
      </c>
      <c r="N621" s="245">
        <f t="shared" si="339"/>
        <v>4</v>
      </c>
      <c r="BO621">
        <f t="shared" si="318"/>
        <v>-148</v>
      </c>
    </row>
    <row r="622" spans="1:67" ht="13.5" thickBot="1">
      <c r="A622" s="390">
        <f t="shared" si="325"/>
        <v>2</v>
      </c>
      <c r="B622" s="391" t="str">
        <f>VLOOKUP(A622,Sheet3!$A$2:$E$61,4,FALSE)</f>
        <v>yǐchǒu (乙丑)</v>
      </c>
      <c r="C622" s="391" t="str">
        <f>VLOOKUP(A622,Sheet3!$A$2:$E$61,5,FALSE)</f>
        <v>Wood Ox</v>
      </c>
      <c r="D622" s="399">
        <f t="shared" si="326"/>
        <v>1705</v>
      </c>
      <c r="E622" s="399">
        <f t="shared" si="327"/>
        <v>1644</v>
      </c>
      <c r="F622" s="12">
        <f t="shared" si="340"/>
        <v>128.71428571428572</v>
      </c>
      <c r="G622" s="410"/>
      <c r="H622" s="187">
        <f t="shared" si="341"/>
        <v>896</v>
      </c>
      <c r="I622" s="1">
        <f t="shared" si="341"/>
        <v>895</v>
      </c>
      <c r="J622" s="187">
        <f t="shared" si="342"/>
        <v>-895</v>
      </c>
      <c r="K622" s="1">
        <f t="shared" si="342"/>
        <v>-894</v>
      </c>
      <c r="L622">
        <f t="shared" si="328"/>
        <v>-29</v>
      </c>
      <c r="M622" s="3">
        <f t="shared" si="339"/>
        <v>4</v>
      </c>
      <c r="N622" s="245">
        <f t="shared" si="339"/>
        <v>1</v>
      </c>
      <c r="BO622">
        <f t="shared" si="318"/>
        <v>-147</v>
      </c>
    </row>
    <row r="623" spans="1:67" ht="13.5" thickBot="1">
      <c r="A623" s="390">
        <f t="shared" si="325"/>
        <v>3</v>
      </c>
      <c r="B623" s="391" t="str">
        <f>VLOOKUP(A623,Sheet3!$A$2:$E$61,4,FALSE)</f>
        <v>bǐngyín (丙寅)</v>
      </c>
      <c r="C623" s="391" t="str">
        <f>VLOOKUP(A623,Sheet3!$A$2:$E$61,5,FALSE)</f>
        <v>Fire Tiger</v>
      </c>
      <c r="D623" s="399">
        <f t="shared" si="326"/>
        <v>1706</v>
      </c>
      <c r="E623" s="399">
        <f t="shared" si="327"/>
        <v>1645</v>
      </c>
      <c r="F623" s="12">
        <f t="shared" si="340"/>
        <v>128.57142857142858</v>
      </c>
      <c r="G623" s="410"/>
      <c r="H623" s="187">
        <f t="shared" si="341"/>
        <v>895</v>
      </c>
      <c r="I623" s="1">
        <f t="shared" si="341"/>
        <v>894</v>
      </c>
      <c r="J623" s="187">
        <f t="shared" si="342"/>
        <v>-894</v>
      </c>
      <c r="K623" s="1">
        <f t="shared" si="342"/>
        <v>-893</v>
      </c>
      <c r="L623">
        <f t="shared" si="328"/>
        <v>-28</v>
      </c>
      <c r="M623" s="3">
        <f t="shared" si="339"/>
        <v>1</v>
      </c>
      <c r="N623" s="245">
        <f t="shared" si="339"/>
        <v>2</v>
      </c>
      <c r="BO623">
        <f t="shared" si="318"/>
        <v>-146</v>
      </c>
    </row>
    <row r="624" spans="1:67" ht="13.5" thickBot="1">
      <c r="A624" s="390">
        <f t="shared" si="325"/>
        <v>4</v>
      </c>
      <c r="B624" s="391" t="str">
        <f>VLOOKUP(A624,Sheet3!$A$2:$E$61,4,FALSE)</f>
        <v>dīngmǎo (丁卯)</v>
      </c>
      <c r="C624" s="391" t="str">
        <f>VLOOKUP(A624,Sheet3!$A$2:$E$61,5,FALSE)</f>
        <v>Fire Hare</v>
      </c>
      <c r="D624" s="399">
        <f t="shared" si="326"/>
        <v>1707</v>
      </c>
      <c r="E624" s="399">
        <f t="shared" si="327"/>
        <v>1646</v>
      </c>
      <c r="F624" s="12">
        <f t="shared" si="340"/>
        <v>128.42857142857142</v>
      </c>
      <c r="G624" s="410"/>
      <c r="H624" s="187">
        <f t="shared" si="341"/>
        <v>894</v>
      </c>
      <c r="I624" s="1">
        <f t="shared" si="341"/>
        <v>893</v>
      </c>
      <c r="J624" s="187">
        <f t="shared" si="342"/>
        <v>-893</v>
      </c>
      <c r="K624" s="1">
        <f t="shared" si="342"/>
        <v>-892</v>
      </c>
      <c r="L624">
        <f t="shared" si="328"/>
        <v>-28</v>
      </c>
      <c r="M624" s="3">
        <f t="shared" si="339"/>
        <v>2</v>
      </c>
      <c r="N624" s="245">
        <f t="shared" si="339"/>
        <v>3</v>
      </c>
      <c r="BO624">
        <f t="shared" si="318"/>
        <v>-145</v>
      </c>
    </row>
    <row r="625" spans="1:67" ht="13.5" thickBot="1">
      <c r="A625" s="390">
        <f t="shared" si="325"/>
        <v>5</v>
      </c>
      <c r="B625" s="391" t="str">
        <f>VLOOKUP(A625,Sheet3!$A$2:$E$61,4,FALSE)</f>
        <v>wùchén (戊辰)</v>
      </c>
      <c r="C625" s="391" t="str">
        <f>VLOOKUP(A625,Sheet3!$A$2:$E$61,5,FALSE)</f>
        <v>Earth Dragon</v>
      </c>
      <c r="D625" s="399">
        <f t="shared" si="326"/>
        <v>1708</v>
      </c>
      <c r="E625" s="399">
        <f t="shared" si="327"/>
        <v>1647</v>
      </c>
      <c r="F625" s="12">
        <f t="shared" si="340"/>
        <v>128.28571428571428</v>
      </c>
      <c r="G625" s="410"/>
      <c r="H625" s="187">
        <f t="shared" si="341"/>
        <v>893</v>
      </c>
      <c r="I625" s="1">
        <f t="shared" si="341"/>
        <v>892</v>
      </c>
      <c r="J625" s="187">
        <f t="shared" si="342"/>
        <v>-892</v>
      </c>
      <c r="K625" s="1">
        <f t="shared" si="342"/>
        <v>-891</v>
      </c>
      <c r="L625">
        <f t="shared" si="328"/>
        <v>-28</v>
      </c>
      <c r="M625" s="3">
        <f t="shared" si="339"/>
        <v>3</v>
      </c>
      <c r="N625" s="245">
        <f t="shared" si="339"/>
        <v>4</v>
      </c>
      <c r="BO625">
        <f t="shared" si="318"/>
        <v>-144</v>
      </c>
    </row>
    <row r="626" spans="1:67" ht="13.5" thickBot="1">
      <c r="A626" s="390">
        <f t="shared" si="325"/>
        <v>6</v>
      </c>
      <c r="B626" s="391" t="str">
        <f>VLOOKUP(A626,Sheet3!$A$2:$E$61,4,FALSE)</f>
        <v>jǐsì (己巳)</v>
      </c>
      <c r="C626" s="391" t="str">
        <f>VLOOKUP(A626,Sheet3!$A$2:$E$61,5,FALSE)</f>
        <v>Earth Snake</v>
      </c>
      <c r="D626" s="399">
        <f t="shared" si="326"/>
        <v>1709</v>
      </c>
      <c r="E626" s="399">
        <f t="shared" si="327"/>
        <v>1648</v>
      </c>
      <c r="F626" s="12">
        <f t="shared" si="340"/>
        <v>128.14285714285714</v>
      </c>
      <c r="G626" s="410"/>
      <c r="H626" s="187">
        <f t="shared" si="341"/>
        <v>892</v>
      </c>
      <c r="I626" s="1">
        <f t="shared" si="341"/>
        <v>891</v>
      </c>
      <c r="J626" s="187">
        <f t="shared" si="342"/>
        <v>-891</v>
      </c>
      <c r="K626" s="1">
        <f t="shared" si="342"/>
        <v>-890</v>
      </c>
      <c r="L626">
        <f t="shared" si="328"/>
        <v>-28</v>
      </c>
      <c r="M626" s="3">
        <f t="shared" si="339"/>
        <v>4</v>
      </c>
      <c r="N626" s="245">
        <f t="shared" si="339"/>
        <v>1</v>
      </c>
      <c r="BO626">
        <f t="shared" si="318"/>
        <v>-143</v>
      </c>
    </row>
    <row r="627" spans="1:67" ht="13.5" thickBot="1">
      <c r="A627" s="390">
        <f t="shared" si="325"/>
        <v>7</v>
      </c>
      <c r="B627" s="391" t="str">
        <f>VLOOKUP(A627,Sheet3!$A$2:$E$61,4,FALSE)</f>
        <v>gēngwǔ (庚午)</v>
      </c>
      <c r="C627" s="391" t="str">
        <f>VLOOKUP(A627,Sheet3!$A$2:$E$61,5,FALSE)</f>
        <v>Metal Horse</v>
      </c>
      <c r="D627" s="399">
        <f t="shared" si="326"/>
        <v>1710</v>
      </c>
      <c r="E627" s="399">
        <f t="shared" si="327"/>
        <v>1649</v>
      </c>
      <c r="F627" s="14">
        <f t="shared" ref="F627:F633" si="343">(5+H627)/7</f>
        <v>128</v>
      </c>
      <c r="G627" s="409"/>
      <c r="H627" s="270">
        <f t="shared" ref="H627:I633" si="344">H628+1</f>
        <v>891</v>
      </c>
      <c r="I627" s="16">
        <f t="shared" si="344"/>
        <v>890</v>
      </c>
      <c r="J627" s="270">
        <f t="shared" ref="J627:K633" si="345">J628-1</f>
        <v>-890</v>
      </c>
      <c r="K627" s="16">
        <f t="shared" si="345"/>
        <v>-889</v>
      </c>
      <c r="L627" s="20">
        <f t="shared" si="328"/>
        <v>-27</v>
      </c>
      <c r="M627" s="3">
        <f t="shared" si="339"/>
        <v>1</v>
      </c>
      <c r="N627" s="245">
        <f t="shared" si="339"/>
        <v>2</v>
      </c>
      <c r="BO627">
        <f t="shared" si="318"/>
        <v>-142</v>
      </c>
    </row>
    <row r="628" spans="1:67" ht="13.5" thickBot="1">
      <c r="A628" s="390">
        <f t="shared" si="325"/>
        <v>8</v>
      </c>
      <c r="B628" s="391" t="str">
        <f>VLOOKUP(A628,Sheet3!$A$2:$E$61,4,FALSE)</f>
        <v>xīnwèi (辛未)</v>
      </c>
      <c r="C628" s="391" t="str">
        <f>VLOOKUP(A628,Sheet3!$A$2:$E$61,5,FALSE)</f>
        <v>Metal Sheep</v>
      </c>
      <c r="D628" s="399">
        <f t="shared" si="326"/>
        <v>1711</v>
      </c>
      <c r="E628" s="399">
        <f t="shared" si="327"/>
        <v>1650</v>
      </c>
      <c r="F628" s="12">
        <f t="shared" si="343"/>
        <v>127.85714285714286</v>
      </c>
      <c r="G628" s="410"/>
      <c r="H628" s="187">
        <f t="shared" si="344"/>
        <v>890</v>
      </c>
      <c r="I628" s="1">
        <f t="shared" si="344"/>
        <v>889</v>
      </c>
      <c r="J628" s="187">
        <f t="shared" si="345"/>
        <v>-889</v>
      </c>
      <c r="K628" s="1">
        <f t="shared" si="345"/>
        <v>-888</v>
      </c>
      <c r="L628">
        <f t="shared" si="328"/>
        <v>-27</v>
      </c>
      <c r="M628" s="3">
        <f t="shared" si="339"/>
        <v>2</v>
      </c>
      <c r="N628" s="245">
        <f t="shared" si="339"/>
        <v>3</v>
      </c>
      <c r="BO628">
        <f t="shared" si="318"/>
        <v>-141</v>
      </c>
    </row>
    <row r="629" spans="1:67" ht="23.25" thickBot="1">
      <c r="A629" s="390">
        <f t="shared" si="325"/>
        <v>9</v>
      </c>
      <c r="B629" s="391" t="str">
        <f>VLOOKUP(A629,Sheet3!$A$2:$E$61,4,FALSE)</f>
        <v>rénshēn (壬申)</v>
      </c>
      <c r="C629" s="391" t="str">
        <f>VLOOKUP(A629,Sheet3!$A$2:$E$61,5,FALSE)</f>
        <v>Water Monkey</v>
      </c>
      <c r="D629" s="399">
        <f t="shared" si="326"/>
        <v>1712</v>
      </c>
      <c r="E629" s="399">
        <f t="shared" si="327"/>
        <v>1651</v>
      </c>
      <c r="F629" s="12">
        <f t="shared" si="343"/>
        <v>127.71428571428571</v>
      </c>
      <c r="G629" s="410"/>
      <c r="H629" s="187">
        <f t="shared" si="344"/>
        <v>889</v>
      </c>
      <c r="I629" s="1">
        <f t="shared" si="344"/>
        <v>888</v>
      </c>
      <c r="J629" s="187">
        <f t="shared" si="345"/>
        <v>-888</v>
      </c>
      <c r="K629" s="1">
        <f t="shared" si="345"/>
        <v>-887</v>
      </c>
      <c r="L629">
        <f t="shared" si="328"/>
        <v>-27</v>
      </c>
      <c r="M629" s="3">
        <f t="shared" si="339"/>
        <v>3</v>
      </c>
      <c r="N629" s="245">
        <f t="shared" si="339"/>
        <v>4</v>
      </c>
      <c r="BO629">
        <f t="shared" si="318"/>
        <v>-140</v>
      </c>
    </row>
    <row r="630" spans="1:67" ht="23.25" thickBot="1">
      <c r="A630" s="390">
        <f t="shared" si="325"/>
        <v>10</v>
      </c>
      <c r="B630" s="391" t="str">
        <f>VLOOKUP(A630,Sheet3!$A$2:$E$61,4,FALSE)</f>
        <v>guǐyǒu (癸酉)</v>
      </c>
      <c r="C630" s="391" t="str">
        <f>VLOOKUP(A630,Sheet3!$A$2:$E$61,5,FALSE)</f>
        <v>Water Rooster</v>
      </c>
      <c r="D630" s="399">
        <f t="shared" si="326"/>
        <v>1713</v>
      </c>
      <c r="E630" s="399">
        <f t="shared" si="327"/>
        <v>1652</v>
      </c>
      <c r="F630" s="12">
        <f t="shared" si="343"/>
        <v>127.57142857142857</v>
      </c>
      <c r="G630" s="410"/>
      <c r="H630" s="187">
        <f t="shared" si="344"/>
        <v>888</v>
      </c>
      <c r="I630" s="1">
        <f t="shared" si="344"/>
        <v>887</v>
      </c>
      <c r="J630" s="187">
        <f t="shared" si="345"/>
        <v>-887</v>
      </c>
      <c r="K630" s="1">
        <f t="shared" si="345"/>
        <v>-886</v>
      </c>
      <c r="L630">
        <f t="shared" si="328"/>
        <v>-27</v>
      </c>
      <c r="M630" s="3">
        <f t="shared" si="339"/>
        <v>4</v>
      </c>
      <c r="N630" s="245">
        <f t="shared" si="339"/>
        <v>1</v>
      </c>
      <c r="BO630">
        <f t="shared" si="318"/>
        <v>-139</v>
      </c>
    </row>
    <row r="631" spans="1:67" ht="13.5" thickBot="1">
      <c r="A631" s="390">
        <f t="shared" si="325"/>
        <v>11</v>
      </c>
      <c r="B631" s="391" t="str">
        <f>VLOOKUP(A631,Sheet3!$A$2:$E$61,4,FALSE)</f>
        <v>jiǎxū (甲戌)</v>
      </c>
      <c r="C631" s="391" t="str">
        <f>VLOOKUP(A631,Sheet3!$A$2:$E$61,5,FALSE)</f>
        <v>Wood Dog</v>
      </c>
      <c r="D631" s="399">
        <f t="shared" si="326"/>
        <v>1714</v>
      </c>
      <c r="E631" s="399">
        <f t="shared" si="327"/>
        <v>1653</v>
      </c>
      <c r="F631" s="12">
        <f t="shared" si="343"/>
        <v>127.42857142857143</v>
      </c>
      <c r="G631" s="410"/>
      <c r="H631" s="187">
        <f t="shared" si="344"/>
        <v>887</v>
      </c>
      <c r="I631" s="1">
        <f t="shared" si="344"/>
        <v>886</v>
      </c>
      <c r="J631" s="187">
        <f t="shared" si="345"/>
        <v>-886</v>
      </c>
      <c r="K631" s="1">
        <f t="shared" si="345"/>
        <v>-885</v>
      </c>
      <c r="L631">
        <f t="shared" si="328"/>
        <v>-26</v>
      </c>
      <c r="M631" s="3">
        <f t="shared" si="339"/>
        <v>1</v>
      </c>
      <c r="N631" s="245">
        <f t="shared" si="339"/>
        <v>2</v>
      </c>
      <c r="BO631">
        <f t="shared" si="318"/>
        <v>-138</v>
      </c>
    </row>
    <row r="632" spans="1:67" ht="13.5" thickBot="1">
      <c r="A632" s="390">
        <f t="shared" si="325"/>
        <v>12</v>
      </c>
      <c r="B632" s="391" t="str">
        <f>VLOOKUP(A632,Sheet3!$A$2:$E$61,4,FALSE)</f>
        <v>yǐhài (乙亥)</v>
      </c>
      <c r="C632" s="391" t="str">
        <f>VLOOKUP(A632,Sheet3!$A$2:$E$61,5,FALSE)</f>
        <v>Wood Pig</v>
      </c>
      <c r="D632" s="399">
        <f t="shared" si="326"/>
        <v>1715</v>
      </c>
      <c r="E632" s="399">
        <f t="shared" si="327"/>
        <v>1654</v>
      </c>
      <c r="F632" s="12">
        <f t="shared" si="343"/>
        <v>127.28571428571429</v>
      </c>
      <c r="G632" s="410"/>
      <c r="H632" s="187">
        <f t="shared" si="344"/>
        <v>886</v>
      </c>
      <c r="I632" s="1">
        <f t="shared" si="344"/>
        <v>885</v>
      </c>
      <c r="J632" s="187">
        <f t="shared" si="345"/>
        <v>-885</v>
      </c>
      <c r="K632" s="1">
        <f t="shared" si="345"/>
        <v>-884</v>
      </c>
      <c r="L632">
        <f t="shared" si="328"/>
        <v>-26</v>
      </c>
      <c r="M632" s="3">
        <f t="shared" si="339"/>
        <v>2</v>
      </c>
      <c r="N632" s="245">
        <f t="shared" si="339"/>
        <v>3</v>
      </c>
      <c r="BO632">
        <f t="shared" si="318"/>
        <v>-137</v>
      </c>
    </row>
    <row r="633" spans="1:67" ht="13.5" thickBot="1">
      <c r="A633" s="390">
        <f t="shared" si="325"/>
        <v>13</v>
      </c>
      <c r="B633" s="391" t="str">
        <f>VLOOKUP(A633,Sheet3!$A$2:$E$61,4,FALSE)</f>
        <v>bǐngzǐ (丙子)</v>
      </c>
      <c r="C633" s="391" t="str">
        <f>VLOOKUP(A633,Sheet3!$A$2:$E$61,5,FALSE)</f>
        <v>Fire Rat</v>
      </c>
      <c r="D633" s="399">
        <f t="shared" si="326"/>
        <v>1716</v>
      </c>
      <c r="E633" s="399">
        <f t="shared" si="327"/>
        <v>1655</v>
      </c>
      <c r="F633" s="12">
        <f t="shared" si="343"/>
        <v>127.14285714285714</v>
      </c>
      <c r="G633" s="410"/>
      <c r="H633" s="187">
        <f t="shared" si="344"/>
        <v>885</v>
      </c>
      <c r="I633" s="1">
        <f t="shared" si="344"/>
        <v>884</v>
      </c>
      <c r="J633" s="187">
        <f t="shared" si="345"/>
        <v>-884</v>
      </c>
      <c r="K633" s="1">
        <f t="shared" si="345"/>
        <v>-883</v>
      </c>
      <c r="L633">
        <f t="shared" si="328"/>
        <v>-26</v>
      </c>
      <c r="M633" s="3">
        <f t="shared" si="339"/>
        <v>3</v>
      </c>
      <c r="N633" s="245">
        <f t="shared" si="339"/>
        <v>4</v>
      </c>
      <c r="BO633">
        <f t="shared" si="318"/>
        <v>-136</v>
      </c>
    </row>
    <row r="634" spans="1:67" ht="13.5" thickBot="1">
      <c r="A634" s="390">
        <f t="shared" si="325"/>
        <v>14</v>
      </c>
      <c r="B634" s="391" t="str">
        <f>VLOOKUP(A634,Sheet3!$A$2:$E$61,4,FALSE)</f>
        <v>dīngchǒu (丁丑)</v>
      </c>
      <c r="C634" s="391" t="str">
        <f>VLOOKUP(A634,Sheet3!$A$2:$E$61,5,FALSE)</f>
        <v>Fire Ox</v>
      </c>
      <c r="D634" s="399">
        <f t="shared" si="326"/>
        <v>1717</v>
      </c>
      <c r="E634" s="399">
        <f t="shared" si="327"/>
        <v>1656</v>
      </c>
      <c r="F634" s="14">
        <f t="shared" ref="F634:F640" si="346">(5+H634)/7</f>
        <v>127</v>
      </c>
      <c r="G634" s="409"/>
      <c r="H634" s="270">
        <f t="shared" ref="H634:I640" si="347">H635+1</f>
        <v>884</v>
      </c>
      <c r="I634" s="16">
        <f t="shared" si="347"/>
        <v>883</v>
      </c>
      <c r="J634" s="270">
        <f t="shared" ref="J634:K640" si="348">J635-1</f>
        <v>-883</v>
      </c>
      <c r="K634" s="16">
        <f t="shared" si="348"/>
        <v>-882</v>
      </c>
      <c r="L634" s="20">
        <f t="shared" si="328"/>
        <v>-26</v>
      </c>
      <c r="M634" s="3">
        <f t="shared" si="339"/>
        <v>4</v>
      </c>
      <c r="N634" s="245">
        <f t="shared" si="339"/>
        <v>1</v>
      </c>
      <c r="BO634">
        <f t="shared" si="318"/>
        <v>-135</v>
      </c>
    </row>
    <row r="635" spans="1:67" ht="13.5" thickBot="1">
      <c r="A635" s="390">
        <f t="shared" si="325"/>
        <v>15</v>
      </c>
      <c r="B635" s="391" t="str">
        <f>VLOOKUP(A635,Sheet3!$A$2:$E$61,4,FALSE)</f>
        <v>wùyín (戊寅)</v>
      </c>
      <c r="C635" s="391" t="str">
        <f>VLOOKUP(A635,Sheet3!$A$2:$E$61,5,FALSE)</f>
        <v>Earth Tiger</v>
      </c>
      <c r="D635" s="399">
        <f t="shared" si="326"/>
        <v>1718</v>
      </c>
      <c r="E635" s="399">
        <f t="shared" si="327"/>
        <v>1657</v>
      </c>
      <c r="F635" s="12">
        <f t="shared" si="346"/>
        <v>126.85714285714286</v>
      </c>
      <c r="G635" s="410"/>
      <c r="H635" s="187">
        <f t="shared" si="347"/>
        <v>883</v>
      </c>
      <c r="I635" s="1">
        <f t="shared" si="347"/>
        <v>882</v>
      </c>
      <c r="J635" s="187">
        <f t="shared" si="348"/>
        <v>-882</v>
      </c>
      <c r="K635" s="1">
        <f t="shared" si="348"/>
        <v>-881</v>
      </c>
      <c r="L635">
        <f t="shared" si="328"/>
        <v>-25</v>
      </c>
      <c r="M635" s="3">
        <f t="shared" si="339"/>
        <v>1</v>
      </c>
      <c r="N635" s="245">
        <f t="shared" si="339"/>
        <v>2</v>
      </c>
      <c r="BO635">
        <f t="shared" si="318"/>
        <v>-134</v>
      </c>
    </row>
    <row r="636" spans="1:67" ht="13.5" thickBot="1">
      <c r="A636" s="390">
        <f t="shared" si="325"/>
        <v>16</v>
      </c>
      <c r="B636" s="391" t="str">
        <f>VLOOKUP(A636,Sheet3!$A$2:$E$61,4,FALSE)</f>
        <v>jǐmǎo (己卯)</v>
      </c>
      <c r="C636" s="391" t="str">
        <f>VLOOKUP(A636,Sheet3!$A$2:$E$61,5,FALSE)</f>
        <v>Earth Hare</v>
      </c>
      <c r="D636" s="399">
        <f t="shared" si="326"/>
        <v>1719</v>
      </c>
      <c r="E636" s="399">
        <f t="shared" si="327"/>
        <v>1658</v>
      </c>
      <c r="F636" s="12">
        <f t="shared" si="346"/>
        <v>126.71428571428571</v>
      </c>
      <c r="G636" s="410"/>
      <c r="H636" s="187">
        <f t="shared" si="347"/>
        <v>882</v>
      </c>
      <c r="I636" s="1">
        <f t="shared" si="347"/>
        <v>881</v>
      </c>
      <c r="J636" s="187">
        <f t="shared" si="348"/>
        <v>-881</v>
      </c>
      <c r="K636" s="1">
        <f t="shared" si="348"/>
        <v>-880</v>
      </c>
      <c r="L636">
        <f t="shared" si="328"/>
        <v>-25</v>
      </c>
      <c r="M636" s="3">
        <f t="shared" si="339"/>
        <v>2</v>
      </c>
      <c r="N636" s="245">
        <f t="shared" si="339"/>
        <v>3</v>
      </c>
      <c r="BO636">
        <f t="shared" si="318"/>
        <v>-133</v>
      </c>
    </row>
    <row r="637" spans="1:67" ht="23.25" thickBot="1">
      <c r="A637" s="390">
        <f t="shared" si="325"/>
        <v>17</v>
      </c>
      <c r="B637" s="391" t="str">
        <f>VLOOKUP(A637,Sheet3!$A$2:$E$61,4,FALSE)</f>
        <v>gēngchén (庚辰)</v>
      </c>
      <c r="C637" s="391" t="str">
        <f>VLOOKUP(A637,Sheet3!$A$2:$E$61,5,FALSE)</f>
        <v>Metal Dragon</v>
      </c>
      <c r="D637" s="399">
        <f t="shared" si="326"/>
        <v>1720</v>
      </c>
      <c r="E637" s="399">
        <f t="shared" si="327"/>
        <v>1659</v>
      </c>
      <c r="F637" s="12">
        <f t="shared" si="346"/>
        <v>126.57142857142857</v>
      </c>
      <c r="G637" s="410"/>
      <c r="H637" s="187">
        <f t="shared" si="347"/>
        <v>881</v>
      </c>
      <c r="I637" s="1">
        <f t="shared" si="347"/>
        <v>880</v>
      </c>
      <c r="J637" s="187">
        <f t="shared" si="348"/>
        <v>-880</v>
      </c>
      <c r="K637" s="1">
        <f t="shared" si="348"/>
        <v>-879</v>
      </c>
      <c r="L637">
        <f t="shared" si="328"/>
        <v>-25</v>
      </c>
      <c r="M637" s="3">
        <f t="shared" si="339"/>
        <v>3</v>
      </c>
      <c r="N637" s="245">
        <f t="shared" si="339"/>
        <v>4</v>
      </c>
      <c r="BO637">
        <f t="shared" si="318"/>
        <v>-132</v>
      </c>
    </row>
    <row r="638" spans="1:67" ht="13.5" thickBot="1">
      <c r="A638" s="390">
        <f t="shared" si="325"/>
        <v>18</v>
      </c>
      <c r="B638" s="391" t="str">
        <f>VLOOKUP(A638,Sheet3!$A$2:$E$61,4,FALSE)</f>
        <v>xīnsì (辛巳)</v>
      </c>
      <c r="C638" s="391" t="str">
        <f>VLOOKUP(A638,Sheet3!$A$2:$E$61,5,FALSE)</f>
        <v>Metal Snake</v>
      </c>
      <c r="D638" s="399">
        <f t="shared" si="326"/>
        <v>1721</v>
      </c>
      <c r="E638" s="399">
        <f t="shared" si="327"/>
        <v>1660</v>
      </c>
      <c r="F638" s="12">
        <f t="shared" si="346"/>
        <v>126.42857142857143</v>
      </c>
      <c r="G638" s="410"/>
      <c r="H638" s="187">
        <f t="shared" si="347"/>
        <v>880</v>
      </c>
      <c r="I638" s="1">
        <f t="shared" si="347"/>
        <v>879</v>
      </c>
      <c r="J638" s="187">
        <f t="shared" si="348"/>
        <v>-879</v>
      </c>
      <c r="K638" s="1">
        <f t="shared" si="348"/>
        <v>-878</v>
      </c>
      <c r="L638">
        <f t="shared" si="328"/>
        <v>-25</v>
      </c>
      <c r="M638" s="3">
        <f t="shared" ref="M638:N657" si="349">M642</f>
        <v>4</v>
      </c>
      <c r="N638" s="245">
        <f t="shared" si="349"/>
        <v>1</v>
      </c>
      <c r="BO638">
        <f t="shared" si="318"/>
        <v>-131</v>
      </c>
    </row>
    <row r="639" spans="1:67" ht="13.5" thickBot="1">
      <c r="A639" s="390">
        <f t="shared" si="325"/>
        <v>19</v>
      </c>
      <c r="B639" s="391" t="str">
        <f>VLOOKUP(A639,Sheet3!$A$2:$E$61,4,FALSE)</f>
        <v>rénwǔ (壬午)</v>
      </c>
      <c r="C639" s="391" t="str">
        <f>VLOOKUP(A639,Sheet3!$A$2:$E$61,5,FALSE)</f>
        <v>Water Horse</v>
      </c>
      <c r="D639" s="399">
        <f t="shared" si="326"/>
        <v>1722</v>
      </c>
      <c r="E639" s="399">
        <f t="shared" si="327"/>
        <v>1661</v>
      </c>
      <c r="F639" s="12">
        <f t="shared" si="346"/>
        <v>126.28571428571429</v>
      </c>
      <c r="G639" s="410"/>
      <c r="H639" s="187">
        <f t="shared" si="347"/>
        <v>879</v>
      </c>
      <c r="I639" s="1">
        <f t="shared" si="347"/>
        <v>878</v>
      </c>
      <c r="J639" s="187">
        <f t="shared" si="348"/>
        <v>-878</v>
      </c>
      <c r="K639" s="1">
        <f t="shared" si="348"/>
        <v>-877</v>
      </c>
      <c r="L639">
        <f t="shared" si="328"/>
        <v>-24</v>
      </c>
      <c r="M639" s="3">
        <f t="shared" si="349"/>
        <v>1</v>
      </c>
      <c r="N639" s="245">
        <f t="shared" si="349"/>
        <v>2</v>
      </c>
      <c r="BO639">
        <f t="shared" si="318"/>
        <v>-130</v>
      </c>
    </row>
    <row r="640" spans="1:67" ht="13.5" thickBot="1">
      <c r="A640" s="390">
        <f t="shared" si="325"/>
        <v>20</v>
      </c>
      <c r="B640" s="391" t="str">
        <f>VLOOKUP(A640,Sheet3!$A$2:$E$61,4,FALSE)</f>
        <v>guǐwèi (癸未)</v>
      </c>
      <c r="C640" s="391" t="str">
        <f>VLOOKUP(A640,Sheet3!$A$2:$E$61,5,FALSE)</f>
        <v>Water Sheep</v>
      </c>
      <c r="D640" s="399">
        <f t="shared" si="326"/>
        <v>1723</v>
      </c>
      <c r="E640" s="399">
        <f t="shared" si="327"/>
        <v>1662</v>
      </c>
      <c r="F640" s="12">
        <f t="shared" si="346"/>
        <v>126.14285714285714</v>
      </c>
      <c r="G640" s="410"/>
      <c r="H640" s="187">
        <f t="shared" si="347"/>
        <v>878</v>
      </c>
      <c r="I640" s="1">
        <f t="shared" si="347"/>
        <v>877</v>
      </c>
      <c r="J640" s="187">
        <f t="shared" si="348"/>
        <v>-877</v>
      </c>
      <c r="K640" s="1">
        <f t="shared" si="348"/>
        <v>-876</v>
      </c>
      <c r="L640">
        <f t="shared" si="328"/>
        <v>-24</v>
      </c>
      <c r="M640" s="3">
        <f t="shared" si="349"/>
        <v>2</v>
      </c>
      <c r="N640" s="245">
        <f t="shared" si="349"/>
        <v>3</v>
      </c>
      <c r="BO640">
        <f t="shared" si="318"/>
        <v>-129</v>
      </c>
    </row>
    <row r="641" spans="1:67" ht="23.25" thickBot="1">
      <c r="A641" s="390">
        <f t="shared" si="325"/>
        <v>21</v>
      </c>
      <c r="B641" s="391" t="str">
        <f>VLOOKUP(A641,Sheet3!$A$2:$E$61,4,FALSE)</f>
        <v>jiǎshēn (甲申)</v>
      </c>
      <c r="C641" s="391" t="str">
        <f>VLOOKUP(A641,Sheet3!$A$2:$E$61,5,FALSE)</f>
        <v>Wood Monkey</v>
      </c>
      <c r="D641" s="399">
        <f t="shared" si="326"/>
        <v>1724</v>
      </c>
      <c r="E641" s="399">
        <f t="shared" si="327"/>
        <v>1663</v>
      </c>
      <c r="F641" s="14">
        <f t="shared" ref="F641:F647" si="350">(5+H641)/7</f>
        <v>126</v>
      </c>
      <c r="G641" s="409"/>
      <c r="H641" s="270">
        <f t="shared" ref="H641:I647" si="351">H642+1</f>
        <v>877</v>
      </c>
      <c r="I641" s="16">
        <f t="shared" si="351"/>
        <v>876</v>
      </c>
      <c r="J641" s="270">
        <f t="shared" ref="J641:K647" si="352">J642-1</f>
        <v>-876</v>
      </c>
      <c r="K641" s="16">
        <f t="shared" si="352"/>
        <v>-875</v>
      </c>
      <c r="L641" s="20">
        <f t="shared" si="328"/>
        <v>-24</v>
      </c>
      <c r="M641" s="3">
        <f t="shared" si="349"/>
        <v>3</v>
      </c>
      <c r="N641" s="245">
        <f t="shared" si="349"/>
        <v>4</v>
      </c>
      <c r="BO641">
        <f t="shared" si="318"/>
        <v>-128</v>
      </c>
    </row>
    <row r="642" spans="1:67" ht="23.25" thickBot="1">
      <c r="A642" s="390">
        <f t="shared" si="325"/>
        <v>22</v>
      </c>
      <c r="B642" s="391" t="str">
        <f>VLOOKUP(A642,Sheet3!$A$2:$E$61,4,FALSE)</f>
        <v>yǐyǒu (乙酉)</v>
      </c>
      <c r="C642" s="391" t="str">
        <f>VLOOKUP(A642,Sheet3!$A$2:$E$61,5,FALSE)</f>
        <v>Wood Rooster</v>
      </c>
      <c r="D642" s="399">
        <f t="shared" si="326"/>
        <v>1725</v>
      </c>
      <c r="E642" s="399">
        <f t="shared" si="327"/>
        <v>1664</v>
      </c>
      <c r="F642" s="12">
        <f t="shared" si="350"/>
        <v>125.85714285714286</v>
      </c>
      <c r="G642" s="410"/>
      <c r="H642" s="187">
        <f t="shared" si="351"/>
        <v>876</v>
      </c>
      <c r="I642" s="1">
        <f t="shared" si="351"/>
        <v>875</v>
      </c>
      <c r="J642" s="187">
        <f t="shared" si="352"/>
        <v>-875</v>
      </c>
      <c r="K642" s="1">
        <f t="shared" si="352"/>
        <v>-874</v>
      </c>
      <c r="L642">
        <f t="shared" si="328"/>
        <v>-24</v>
      </c>
      <c r="M642" s="3">
        <f t="shared" si="349"/>
        <v>4</v>
      </c>
      <c r="N642" s="245">
        <f t="shared" si="349"/>
        <v>1</v>
      </c>
      <c r="BO642">
        <f t="shared" si="318"/>
        <v>-127</v>
      </c>
    </row>
    <row r="643" spans="1:67" ht="13.5" thickBot="1">
      <c r="A643" s="390">
        <f t="shared" si="325"/>
        <v>23</v>
      </c>
      <c r="B643" s="391" t="str">
        <f>VLOOKUP(A643,Sheet3!$A$2:$E$61,4,FALSE)</f>
        <v>bǐngxū (丙戌)</v>
      </c>
      <c r="C643" s="391" t="str">
        <f>VLOOKUP(A643,Sheet3!$A$2:$E$61,5,FALSE)</f>
        <v>Fire Dog</v>
      </c>
      <c r="D643" s="399">
        <f t="shared" si="326"/>
        <v>1726</v>
      </c>
      <c r="E643" s="399">
        <f t="shared" si="327"/>
        <v>1665</v>
      </c>
      <c r="F643" s="12">
        <f t="shared" si="350"/>
        <v>125.71428571428571</v>
      </c>
      <c r="G643" s="410"/>
      <c r="H643" s="187">
        <f t="shared" si="351"/>
        <v>875</v>
      </c>
      <c r="I643" s="1">
        <f t="shared" si="351"/>
        <v>874</v>
      </c>
      <c r="J643" s="187">
        <f t="shared" si="352"/>
        <v>-874</v>
      </c>
      <c r="K643" s="1">
        <f t="shared" si="352"/>
        <v>-873</v>
      </c>
      <c r="L643">
        <f t="shared" si="328"/>
        <v>-23</v>
      </c>
      <c r="M643" s="3">
        <f t="shared" si="349"/>
        <v>1</v>
      </c>
      <c r="N643" s="245">
        <f t="shared" si="349"/>
        <v>2</v>
      </c>
      <c r="BO643">
        <f t="shared" si="318"/>
        <v>-126</v>
      </c>
    </row>
    <row r="644" spans="1:67" ht="13.5" thickBot="1">
      <c r="A644" s="390">
        <f t="shared" si="325"/>
        <v>24</v>
      </c>
      <c r="B644" s="391" t="str">
        <f>VLOOKUP(A644,Sheet3!$A$2:$E$61,4,FALSE)</f>
        <v>dīnghài (丁亥)</v>
      </c>
      <c r="C644" s="391" t="str">
        <f>VLOOKUP(A644,Sheet3!$A$2:$E$61,5,FALSE)</f>
        <v>Fire Pig</v>
      </c>
      <c r="D644" s="399">
        <f t="shared" si="326"/>
        <v>1727</v>
      </c>
      <c r="E644" s="399">
        <f t="shared" si="327"/>
        <v>1666</v>
      </c>
      <c r="F644" s="12">
        <f t="shared" si="350"/>
        <v>125.57142857142857</v>
      </c>
      <c r="G644" s="410"/>
      <c r="H644" s="187">
        <f t="shared" si="351"/>
        <v>874</v>
      </c>
      <c r="I644" s="1">
        <f t="shared" si="351"/>
        <v>873</v>
      </c>
      <c r="J644" s="187">
        <f t="shared" si="352"/>
        <v>-873</v>
      </c>
      <c r="K644" s="1">
        <f t="shared" si="352"/>
        <v>-872</v>
      </c>
      <c r="L644">
        <f t="shared" si="328"/>
        <v>-23</v>
      </c>
      <c r="M644" s="3">
        <f t="shared" si="349"/>
        <v>2</v>
      </c>
      <c r="N644" s="245">
        <f t="shared" si="349"/>
        <v>3</v>
      </c>
      <c r="BO644">
        <f t="shared" ref="BO644:BO707" si="353">BO645-1</f>
        <v>-125</v>
      </c>
    </row>
    <row r="645" spans="1:67" ht="13.5" thickBot="1">
      <c r="A645" s="390">
        <f t="shared" si="325"/>
        <v>25</v>
      </c>
      <c r="B645" s="391" t="str">
        <f>VLOOKUP(A645,Sheet3!$A$2:$E$61,4,FALSE)</f>
        <v>wùzǐ (戊子)</v>
      </c>
      <c r="C645" s="391" t="str">
        <f>VLOOKUP(A645,Sheet3!$A$2:$E$61,5,FALSE)</f>
        <v>Earth Rat</v>
      </c>
      <c r="D645" s="399">
        <f t="shared" si="326"/>
        <v>1728</v>
      </c>
      <c r="E645" s="399">
        <f t="shared" si="327"/>
        <v>1667</v>
      </c>
      <c r="F645" s="12">
        <f t="shared" si="350"/>
        <v>125.42857142857143</v>
      </c>
      <c r="G645" s="410"/>
      <c r="H645" s="187">
        <f t="shared" si="351"/>
        <v>873</v>
      </c>
      <c r="I645" s="1">
        <f t="shared" si="351"/>
        <v>872</v>
      </c>
      <c r="J645" s="187">
        <f t="shared" si="352"/>
        <v>-872</v>
      </c>
      <c r="K645" s="1">
        <f t="shared" si="352"/>
        <v>-871</v>
      </c>
      <c r="L645">
        <f t="shared" si="328"/>
        <v>-23</v>
      </c>
      <c r="M645" s="3">
        <f t="shared" si="349"/>
        <v>3</v>
      </c>
      <c r="N645" s="245">
        <f t="shared" si="349"/>
        <v>4</v>
      </c>
      <c r="BO645">
        <f t="shared" si="353"/>
        <v>-124</v>
      </c>
    </row>
    <row r="646" spans="1:67" ht="13.5" thickBot="1">
      <c r="A646" s="390">
        <f t="shared" si="325"/>
        <v>26</v>
      </c>
      <c r="B646" s="391" t="str">
        <f>VLOOKUP(A646,Sheet3!$A$2:$E$61,4,FALSE)</f>
        <v>jǐchǒu (己丑)</v>
      </c>
      <c r="C646" s="391" t="str">
        <f>VLOOKUP(A646,Sheet3!$A$2:$E$61,5,FALSE)</f>
        <v>Earth Ox</v>
      </c>
      <c r="D646" s="399">
        <f t="shared" si="326"/>
        <v>1729</v>
      </c>
      <c r="E646" s="399">
        <f t="shared" si="327"/>
        <v>1668</v>
      </c>
      <c r="F646" s="12">
        <f t="shared" si="350"/>
        <v>125.28571428571429</v>
      </c>
      <c r="G646" s="410"/>
      <c r="H646" s="187">
        <f t="shared" si="351"/>
        <v>872</v>
      </c>
      <c r="I646" s="1">
        <f t="shared" si="351"/>
        <v>871</v>
      </c>
      <c r="J646" s="187">
        <f t="shared" si="352"/>
        <v>-871</v>
      </c>
      <c r="K646" s="1">
        <f t="shared" si="352"/>
        <v>-870</v>
      </c>
      <c r="L646">
        <f t="shared" si="328"/>
        <v>-23</v>
      </c>
      <c r="M646" s="3">
        <f t="shared" si="349"/>
        <v>4</v>
      </c>
      <c r="N646" s="245">
        <f t="shared" si="349"/>
        <v>1</v>
      </c>
      <c r="BO646">
        <f t="shared" si="353"/>
        <v>-123</v>
      </c>
    </row>
    <row r="647" spans="1:67" ht="13.5" thickBot="1">
      <c r="A647" s="390">
        <f t="shared" si="325"/>
        <v>27</v>
      </c>
      <c r="B647" s="391" t="str">
        <f>VLOOKUP(A647,Sheet3!$A$2:$E$61,4,FALSE)</f>
        <v>gēngyín (庚寅)</v>
      </c>
      <c r="C647" s="391" t="str">
        <f>VLOOKUP(A647,Sheet3!$A$2:$E$61,5,FALSE)</f>
        <v>Metal Tiger</v>
      </c>
      <c r="D647" s="399">
        <f t="shared" si="326"/>
        <v>1730</v>
      </c>
      <c r="E647" s="399">
        <f t="shared" si="327"/>
        <v>1669</v>
      </c>
      <c r="F647" s="12">
        <f t="shared" si="350"/>
        <v>125.14285714285714</v>
      </c>
      <c r="G647" s="410"/>
      <c r="H647" s="187">
        <f t="shared" si="351"/>
        <v>871</v>
      </c>
      <c r="I647" s="1">
        <f t="shared" si="351"/>
        <v>870</v>
      </c>
      <c r="J647" s="187">
        <f t="shared" si="352"/>
        <v>-870</v>
      </c>
      <c r="K647" s="1">
        <f t="shared" si="352"/>
        <v>-869</v>
      </c>
      <c r="L647">
        <f t="shared" si="328"/>
        <v>-22</v>
      </c>
      <c r="M647" s="3">
        <f t="shared" si="349"/>
        <v>1</v>
      </c>
      <c r="N647" s="245">
        <f t="shared" si="349"/>
        <v>2</v>
      </c>
      <c r="BO647">
        <f t="shared" si="353"/>
        <v>-122</v>
      </c>
    </row>
    <row r="648" spans="1:67" ht="13.5" thickBot="1">
      <c r="A648" s="390">
        <f t="shared" si="325"/>
        <v>28</v>
      </c>
      <c r="B648" s="391" t="str">
        <f>VLOOKUP(A648,Sheet3!$A$2:$E$61,4,FALSE)</f>
        <v>xīnmǎo (辛卯)</v>
      </c>
      <c r="C648" s="391" t="str">
        <f>VLOOKUP(A648,Sheet3!$A$2:$E$61,5,FALSE)</f>
        <v>Metal Hare</v>
      </c>
      <c r="D648" s="399">
        <f t="shared" si="326"/>
        <v>1731</v>
      </c>
      <c r="E648" s="399">
        <f t="shared" si="327"/>
        <v>1670</v>
      </c>
      <c r="F648" s="14">
        <f t="shared" ref="F648:F654" si="354">(5+H648)/7</f>
        <v>125</v>
      </c>
      <c r="G648" s="409"/>
      <c r="H648" s="270">
        <f t="shared" ref="H648:I654" si="355">H649+1</f>
        <v>870</v>
      </c>
      <c r="I648" s="16">
        <f t="shared" si="355"/>
        <v>869</v>
      </c>
      <c r="J648" s="270">
        <f t="shared" ref="J648:K654" si="356">J649-1</f>
        <v>-869</v>
      </c>
      <c r="K648" s="16">
        <f t="shared" si="356"/>
        <v>-868</v>
      </c>
      <c r="L648" s="20">
        <f t="shared" si="328"/>
        <v>-22</v>
      </c>
      <c r="M648" s="3">
        <f t="shared" si="349"/>
        <v>2</v>
      </c>
      <c r="N648" s="245">
        <f t="shared" si="349"/>
        <v>3</v>
      </c>
      <c r="BO648">
        <f t="shared" si="353"/>
        <v>-121</v>
      </c>
    </row>
    <row r="649" spans="1:67" ht="13.5" thickBot="1">
      <c r="A649" s="390">
        <f t="shared" si="325"/>
        <v>29</v>
      </c>
      <c r="B649" s="391" t="str">
        <f>VLOOKUP(A649,Sheet3!$A$2:$E$61,4,FALSE)</f>
        <v>rénchén (壬辰)</v>
      </c>
      <c r="C649" s="391" t="str">
        <f>VLOOKUP(A649,Sheet3!$A$2:$E$61,5,FALSE)</f>
        <v>Water Dragon</v>
      </c>
      <c r="D649" s="399">
        <f t="shared" si="326"/>
        <v>1732</v>
      </c>
      <c r="E649" s="399">
        <f t="shared" si="327"/>
        <v>1671</v>
      </c>
      <c r="F649" s="12">
        <f t="shared" si="354"/>
        <v>124.85714285714286</v>
      </c>
      <c r="G649" s="410"/>
      <c r="H649" s="187">
        <f t="shared" si="355"/>
        <v>869</v>
      </c>
      <c r="I649" s="1">
        <f t="shared" si="355"/>
        <v>868</v>
      </c>
      <c r="J649" s="187">
        <f t="shared" si="356"/>
        <v>-868</v>
      </c>
      <c r="K649" s="1">
        <f t="shared" si="356"/>
        <v>-867</v>
      </c>
      <c r="L649">
        <f t="shared" si="328"/>
        <v>-22</v>
      </c>
      <c r="M649" s="3">
        <f t="shared" si="349"/>
        <v>3</v>
      </c>
      <c r="N649" s="245">
        <f t="shared" si="349"/>
        <v>4</v>
      </c>
      <c r="BO649">
        <f t="shared" si="353"/>
        <v>-120</v>
      </c>
    </row>
    <row r="650" spans="1:67" ht="13.5" thickBot="1">
      <c r="A650" s="390">
        <f t="shared" si="325"/>
        <v>30</v>
      </c>
      <c r="B650" s="391" t="str">
        <f>VLOOKUP(A650,Sheet3!$A$2:$E$61,4,FALSE)</f>
        <v>guǐsì (癸巳)</v>
      </c>
      <c r="C650" s="391" t="str">
        <f>VLOOKUP(A650,Sheet3!$A$2:$E$61,5,FALSE)</f>
        <v>Water Snake</v>
      </c>
      <c r="D650" s="399">
        <f t="shared" si="326"/>
        <v>1733</v>
      </c>
      <c r="E650" s="399">
        <f t="shared" si="327"/>
        <v>1672</v>
      </c>
      <c r="F650" s="12">
        <f t="shared" si="354"/>
        <v>124.71428571428571</v>
      </c>
      <c r="G650" s="410"/>
      <c r="H650" s="187">
        <f t="shared" si="355"/>
        <v>868</v>
      </c>
      <c r="I650" s="1">
        <f t="shared" si="355"/>
        <v>867</v>
      </c>
      <c r="J650" s="187">
        <f t="shared" si="356"/>
        <v>-867</v>
      </c>
      <c r="K650" s="1">
        <f t="shared" si="356"/>
        <v>-866</v>
      </c>
      <c r="L650">
        <f t="shared" si="328"/>
        <v>-22</v>
      </c>
      <c r="M650" s="3">
        <f t="shared" si="349"/>
        <v>4</v>
      </c>
      <c r="N650" s="245">
        <f t="shared" si="349"/>
        <v>1</v>
      </c>
      <c r="BO650">
        <f t="shared" si="353"/>
        <v>-119</v>
      </c>
    </row>
    <row r="651" spans="1:67" ht="13.5" thickBot="1">
      <c r="A651" s="390">
        <f t="shared" si="325"/>
        <v>31</v>
      </c>
      <c r="B651" s="391" t="str">
        <f>VLOOKUP(A651,Sheet3!$A$2:$E$61,4,FALSE)</f>
        <v>jiǎwǔ (甲午)</v>
      </c>
      <c r="C651" s="391" t="str">
        <f>VLOOKUP(A651,Sheet3!$A$2:$E$61,5,FALSE)</f>
        <v>Wood Horse</v>
      </c>
      <c r="D651" s="399">
        <f t="shared" si="326"/>
        <v>1734</v>
      </c>
      <c r="E651" s="399">
        <f t="shared" si="327"/>
        <v>1673</v>
      </c>
      <c r="F651" s="12">
        <f t="shared" si="354"/>
        <v>124.57142857142857</v>
      </c>
      <c r="G651" s="410"/>
      <c r="H651" s="187">
        <f t="shared" si="355"/>
        <v>867</v>
      </c>
      <c r="I651" s="1">
        <f t="shared" si="355"/>
        <v>866</v>
      </c>
      <c r="J651" s="187">
        <f t="shared" si="356"/>
        <v>-866</v>
      </c>
      <c r="K651" s="1">
        <f t="shared" si="356"/>
        <v>-865</v>
      </c>
      <c r="L651">
        <f t="shared" si="328"/>
        <v>-21</v>
      </c>
      <c r="M651" s="3">
        <f t="shared" si="349"/>
        <v>1</v>
      </c>
      <c r="N651" s="245">
        <f t="shared" si="349"/>
        <v>2</v>
      </c>
      <c r="BO651">
        <f t="shared" si="353"/>
        <v>-118</v>
      </c>
    </row>
    <row r="652" spans="1:67" ht="13.5" thickBot="1">
      <c r="A652" s="390">
        <f t="shared" si="325"/>
        <v>32</v>
      </c>
      <c r="B652" s="391" t="str">
        <f>VLOOKUP(A652,Sheet3!$A$2:$E$61,4,FALSE)</f>
        <v>yǐwèi (乙未)</v>
      </c>
      <c r="C652" s="391" t="str">
        <f>VLOOKUP(A652,Sheet3!$A$2:$E$61,5,FALSE)</f>
        <v>Wood Sheep</v>
      </c>
      <c r="D652" s="399">
        <f t="shared" si="326"/>
        <v>1735</v>
      </c>
      <c r="E652" s="399">
        <f t="shared" si="327"/>
        <v>1674</v>
      </c>
      <c r="F652" s="12">
        <f t="shared" si="354"/>
        <v>124.42857142857143</v>
      </c>
      <c r="G652" s="410"/>
      <c r="H652" s="187">
        <f t="shared" si="355"/>
        <v>866</v>
      </c>
      <c r="I652" s="1">
        <f t="shared" si="355"/>
        <v>865</v>
      </c>
      <c r="J652" s="187">
        <f t="shared" si="356"/>
        <v>-865</v>
      </c>
      <c r="K652" s="1">
        <f t="shared" si="356"/>
        <v>-864</v>
      </c>
      <c r="L652">
        <f t="shared" si="328"/>
        <v>-21</v>
      </c>
      <c r="M652" s="3">
        <f t="shared" si="349"/>
        <v>2</v>
      </c>
      <c r="N652" s="245">
        <f t="shared" si="349"/>
        <v>3</v>
      </c>
      <c r="BO652">
        <f t="shared" si="353"/>
        <v>-117</v>
      </c>
    </row>
    <row r="653" spans="1:67" ht="13.5" thickBot="1">
      <c r="A653" s="390">
        <f t="shared" si="325"/>
        <v>33</v>
      </c>
      <c r="B653" s="391" t="str">
        <f>VLOOKUP(A653,Sheet3!$A$2:$E$61,4,FALSE)</f>
        <v>bǐngshēn (丙申)</v>
      </c>
      <c r="C653" s="391" t="str">
        <f>VLOOKUP(A653,Sheet3!$A$2:$E$61,5,FALSE)</f>
        <v>Fire Monkey</v>
      </c>
      <c r="D653" s="399">
        <f t="shared" si="326"/>
        <v>1736</v>
      </c>
      <c r="E653" s="399">
        <f t="shared" si="327"/>
        <v>1675</v>
      </c>
      <c r="F653" s="12">
        <f t="shared" si="354"/>
        <v>124.28571428571429</v>
      </c>
      <c r="G653" s="410"/>
      <c r="H653" s="187">
        <f t="shared" si="355"/>
        <v>865</v>
      </c>
      <c r="I653" s="1">
        <f t="shared" si="355"/>
        <v>864</v>
      </c>
      <c r="J653" s="187">
        <f t="shared" si="356"/>
        <v>-864</v>
      </c>
      <c r="K653" s="1">
        <f t="shared" si="356"/>
        <v>-863</v>
      </c>
      <c r="L653">
        <f t="shared" si="328"/>
        <v>-21</v>
      </c>
      <c r="M653" s="3">
        <f t="shared" si="349"/>
        <v>3</v>
      </c>
      <c r="N653" s="245">
        <f t="shared" si="349"/>
        <v>4</v>
      </c>
      <c r="BO653">
        <f t="shared" si="353"/>
        <v>-116</v>
      </c>
    </row>
    <row r="654" spans="1:67" ht="13.5" thickBot="1">
      <c r="A654" s="390">
        <f t="shared" si="325"/>
        <v>34</v>
      </c>
      <c r="B654" s="391" t="str">
        <f>VLOOKUP(A654,Sheet3!$A$2:$E$61,4,FALSE)</f>
        <v>dīngyǒu (丁酉)</v>
      </c>
      <c r="C654" s="391" t="str">
        <f>VLOOKUP(A654,Sheet3!$A$2:$E$61,5,FALSE)</f>
        <v>Fire Rooster</v>
      </c>
      <c r="D654" s="399">
        <f t="shared" si="326"/>
        <v>1737</v>
      </c>
      <c r="E654" s="399">
        <f t="shared" si="327"/>
        <v>1676</v>
      </c>
      <c r="F654" s="12">
        <f t="shared" si="354"/>
        <v>124.14285714285714</v>
      </c>
      <c r="G654" s="410"/>
      <c r="H654" s="187">
        <f t="shared" si="355"/>
        <v>864</v>
      </c>
      <c r="I654" s="1">
        <f t="shared" si="355"/>
        <v>863</v>
      </c>
      <c r="J654" s="187">
        <f t="shared" si="356"/>
        <v>-863</v>
      </c>
      <c r="K654" s="1">
        <f t="shared" si="356"/>
        <v>-862</v>
      </c>
      <c r="L654">
        <f t="shared" si="328"/>
        <v>-21</v>
      </c>
      <c r="M654" s="3">
        <f t="shared" si="349"/>
        <v>4</v>
      </c>
      <c r="N654" s="245">
        <f t="shared" si="349"/>
        <v>1</v>
      </c>
      <c r="BO654">
        <f t="shared" si="353"/>
        <v>-115</v>
      </c>
    </row>
    <row r="655" spans="1:67" ht="13.5" thickBot="1">
      <c r="A655" s="390">
        <f t="shared" si="325"/>
        <v>35</v>
      </c>
      <c r="B655" s="391" t="str">
        <f>VLOOKUP(A655,Sheet3!$A$2:$E$61,4,FALSE)</f>
        <v>wùxū (戊戌)</v>
      </c>
      <c r="C655" s="391" t="str">
        <f>VLOOKUP(A655,Sheet3!$A$2:$E$61,5,FALSE)</f>
        <v>Earth Dog</v>
      </c>
      <c r="D655" s="399">
        <f t="shared" si="326"/>
        <v>1738</v>
      </c>
      <c r="E655" s="399">
        <f t="shared" si="327"/>
        <v>1677</v>
      </c>
      <c r="F655" s="14">
        <f t="shared" ref="F655:F661" si="357">(5+H655)/7</f>
        <v>124</v>
      </c>
      <c r="G655" s="409"/>
      <c r="H655" s="270">
        <f t="shared" ref="H655:I661" si="358">H656+1</f>
        <v>863</v>
      </c>
      <c r="I655" s="16">
        <f t="shared" si="358"/>
        <v>862</v>
      </c>
      <c r="J655" s="270">
        <f t="shared" ref="J655:K661" si="359">J656-1</f>
        <v>-862</v>
      </c>
      <c r="K655" s="16">
        <f t="shared" si="359"/>
        <v>-861</v>
      </c>
      <c r="L655" s="20">
        <f t="shared" si="328"/>
        <v>-20</v>
      </c>
      <c r="M655" s="3">
        <f t="shared" si="349"/>
        <v>1</v>
      </c>
      <c r="N655" s="245">
        <f t="shared" si="349"/>
        <v>2</v>
      </c>
      <c r="BO655">
        <f t="shared" si="353"/>
        <v>-114</v>
      </c>
    </row>
    <row r="656" spans="1:67" ht="13.5" thickBot="1">
      <c r="A656" s="390">
        <f t="shared" si="325"/>
        <v>36</v>
      </c>
      <c r="B656" s="391" t="str">
        <f>VLOOKUP(A656,Sheet3!$A$2:$E$61,4,FALSE)</f>
        <v>jǐhài (己亥)</v>
      </c>
      <c r="C656" s="391" t="str">
        <f>VLOOKUP(A656,Sheet3!$A$2:$E$61,5,FALSE)</f>
        <v>Earth Pig</v>
      </c>
      <c r="D656" s="399">
        <f t="shared" si="326"/>
        <v>1739</v>
      </c>
      <c r="E656" s="399">
        <f t="shared" si="327"/>
        <v>1678</v>
      </c>
      <c r="F656" s="12">
        <f t="shared" si="357"/>
        <v>123.85714285714286</v>
      </c>
      <c r="G656" s="410"/>
      <c r="H656" s="187">
        <f t="shared" si="358"/>
        <v>862</v>
      </c>
      <c r="I656" s="1">
        <f t="shared" si="358"/>
        <v>861</v>
      </c>
      <c r="J656" s="187">
        <f t="shared" si="359"/>
        <v>-861</v>
      </c>
      <c r="K656" s="1">
        <f t="shared" si="359"/>
        <v>-860</v>
      </c>
      <c r="L656">
        <f t="shared" si="328"/>
        <v>-20</v>
      </c>
      <c r="M656" s="3">
        <f t="shared" si="349"/>
        <v>2</v>
      </c>
      <c r="N656" s="245">
        <f t="shared" si="349"/>
        <v>3</v>
      </c>
      <c r="BO656">
        <f t="shared" si="353"/>
        <v>-113</v>
      </c>
    </row>
    <row r="657" spans="1:67" ht="13.5" thickBot="1">
      <c r="A657" s="390">
        <f t="shared" si="325"/>
        <v>37</v>
      </c>
      <c r="B657" s="391" t="str">
        <f>VLOOKUP(A657,Sheet3!$A$2:$E$61,4,FALSE)</f>
        <v>gēngzǐ (庚子)</v>
      </c>
      <c r="C657" s="391" t="str">
        <f>VLOOKUP(A657,Sheet3!$A$2:$E$61,5,FALSE)</f>
        <v>Metal Rat</v>
      </c>
      <c r="D657" s="399">
        <f t="shared" si="326"/>
        <v>1740</v>
      </c>
      <c r="E657" s="399">
        <f t="shared" si="327"/>
        <v>1679</v>
      </c>
      <c r="F657" s="12">
        <f t="shared" si="357"/>
        <v>123.71428571428571</v>
      </c>
      <c r="G657" s="410"/>
      <c r="H657" s="187">
        <f t="shared" si="358"/>
        <v>861</v>
      </c>
      <c r="I657" s="1">
        <f t="shared" si="358"/>
        <v>860</v>
      </c>
      <c r="J657" s="187">
        <f t="shared" si="359"/>
        <v>-860</v>
      </c>
      <c r="K657" s="1">
        <f t="shared" si="359"/>
        <v>-859</v>
      </c>
      <c r="L657">
        <f t="shared" si="328"/>
        <v>-20</v>
      </c>
      <c r="M657" s="3">
        <f t="shared" si="349"/>
        <v>3</v>
      </c>
      <c r="N657" s="245">
        <f t="shared" si="349"/>
        <v>4</v>
      </c>
      <c r="BO657">
        <f t="shared" si="353"/>
        <v>-112</v>
      </c>
    </row>
    <row r="658" spans="1:67" ht="13.5" thickBot="1">
      <c r="A658" s="390">
        <f t="shared" ref="A658:A721" si="360">IF(A659&gt;1,A659-1,60)</f>
        <v>38</v>
      </c>
      <c r="B658" s="391" t="str">
        <f>VLOOKUP(A658,Sheet3!$A$2:$E$61,4,FALSE)</f>
        <v>xīnchǒu (辛丑)</v>
      </c>
      <c r="C658" s="391" t="str">
        <f>VLOOKUP(A658,Sheet3!$A$2:$E$61,5,FALSE)</f>
        <v>Metal Ox</v>
      </c>
      <c r="D658" s="399">
        <f t="shared" ref="D658:D721" si="361">D659-1</f>
        <v>1741</v>
      </c>
      <c r="E658" s="399">
        <f t="shared" ref="E658:E721" si="362">E659-1</f>
        <v>1680</v>
      </c>
      <c r="F658" s="12">
        <f t="shared" si="357"/>
        <v>123.57142857142857</v>
      </c>
      <c r="G658" s="410"/>
      <c r="H658" s="187">
        <f t="shared" si="358"/>
        <v>860</v>
      </c>
      <c r="I658" s="1">
        <f t="shared" si="358"/>
        <v>859</v>
      </c>
      <c r="J658" s="187">
        <f t="shared" si="359"/>
        <v>-859</v>
      </c>
      <c r="K658" s="1">
        <f t="shared" si="359"/>
        <v>-858</v>
      </c>
      <c r="L658">
        <f t="shared" ref="L658:L721" si="363">INT(L$1543-($J$1543-$J658)/4)</f>
        <v>-20</v>
      </c>
      <c r="M658" s="3">
        <f t="shared" ref="M658:N677" si="364">M662</f>
        <v>4</v>
      </c>
      <c r="N658" s="245">
        <f t="shared" si="364"/>
        <v>1</v>
      </c>
      <c r="BO658">
        <f t="shared" si="353"/>
        <v>-111</v>
      </c>
    </row>
    <row r="659" spans="1:67" ht="13.5" thickBot="1">
      <c r="A659" s="390">
        <f t="shared" si="360"/>
        <v>39</v>
      </c>
      <c r="B659" s="391" t="str">
        <f>VLOOKUP(A659,Sheet3!$A$2:$E$61,4,FALSE)</f>
        <v>rényín (壬寅)</v>
      </c>
      <c r="C659" s="391" t="str">
        <f>VLOOKUP(A659,Sheet3!$A$2:$E$61,5,FALSE)</f>
        <v>Water Tiger</v>
      </c>
      <c r="D659" s="399">
        <f t="shared" si="361"/>
        <v>1742</v>
      </c>
      <c r="E659" s="399">
        <f t="shared" si="362"/>
        <v>1681</v>
      </c>
      <c r="F659" s="12">
        <f t="shared" si="357"/>
        <v>123.42857142857143</v>
      </c>
      <c r="G659" s="410"/>
      <c r="H659" s="187">
        <f t="shared" si="358"/>
        <v>859</v>
      </c>
      <c r="I659" s="1">
        <f t="shared" si="358"/>
        <v>858</v>
      </c>
      <c r="J659" s="187">
        <f t="shared" si="359"/>
        <v>-858</v>
      </c>
      <c r="K659" s="1">
        <f t="shared" si="359"/>
        <v>-857</v>
      </c>
      <c r="L659">
        <f t="shared" si="363"/>
        <v>-19</v>
      </c>
      <c r="M659" s="3">
        <f t="shared" si="364"/>
        <v>1</v>
      </c>
      <c r="N659" s="245">
        <f t="shared" si="364"/>
        <v>2</v>
      </c>
      <c r="BO659">
        <f t="shared" si="353"/>
        <v>-110</v>
      </c>
    </row>
    <row r="660" spans="1:67" ht="13.5" thickBot="1">
      <c r="A660" s="390">
        <f t="shared" si="360"/>
        <v>40</v>
      </c>
      <c r="B660" s="391" t="str">
        <f>VLOOKUP(A660,Sheet3!$A$2:$E$61,4,FALSE)</f>
        <v>guǐmǎo (癸卯)</v>
      </c>
      <c r="C660" s="391" t="str">
        <f>VLOOKUP(A660,Sheet3!$A$2:$E$61,5,FALSE)</f>
        <v>Water Hare</v>
      </c>
      <c r="D660" s="399">
        <f t="shared" si="361"/>
        <v>1743</v>
      </c>
      <c r="E660" s="399">
        <f t="shared" si="362"/>
        <v>1682</v>
      </c>
      <c r="F660" s="12">
        <f t="shared" si="357"/>
        <v>123.28571428571429</v>
      </c>
      <c r="G660" s="410"/>
      <c r="H660" s="187">
        <f t="shared" si="358"/>
        <v>858</v>
      </c>
      <c r="I660" s="1">
        <f t="shared" si="358"/>
        <v>857</v>
      </c>
      <c r="J660" s="187">
        <f t="shared" si="359"/>
        <v>-857</v>
      </c>
      <c r="K660" s="1">
        <f t="shared" si="359"/>
        <v>-856</v>
      </c>
      <c r="L660">
        <f t="shared" si="363"/>
        <v>-19</v>
      </c>
      <c r="M660" s="3">
        <f t="shared" si="364"/>
        <v>2</v>
      </c>
      <c r="N660" s="245">
        <f t="shared" si="364"/>
        <v>3</v>
      </c>
      <c r="BO660">
        <f t="shared" si="353"/>
        <v>-109</v>
      </c>
    </row>
    <row r="661" spans="1:67" ht="13.5" thickBot="1">
      <c r="A661" s="390">
        <f t="shared" si="360"/>
        <v>41</v>
      </c>
      <c r="B661" s="391" t="str">
        <f>VLOOKUP(A661,Sheet3!$A$2:$E$61,4,FALSE)</f>
        <v>jiǎchén (甲辰)</v>
      </c>
      <c r="C661" s="391" t="str">
        <f>VLOOKUP(A661,Sheet3!$A$2:$E$61,5,FALSE)</f>
        <v>Wood Dragon</v>
      </c>
      <c r="D661" s="399">
        <f t="shared" si="361"/>
        <v>1744</v>
      </c>
      <c r="E661" s="399">
        <f t="shared" si="362"/>
        <v>1683</v>
      </c>
      <c r="F661" s="12">
        <f t="shared" si="357"/>
        <v>123.14285714285714</v>
      </c>
      <c r="G661" s="410"/>
      <c r="H661" s="187">
        <f t="shared" si="358"/>
        <v>857</v>
      </c>
      <c r="I661" s="1">
        <f t="shared" si="358"/>
        <v>856</v>
      </c>
      <c r="J661" s="187">
        <f t="shared" si="359"/>
        <v>-856</v>
      </c>
      <c r="K661" s="1">
        <f t="shared" si="359"/>
        <v>-855</v>
      </c>
      <c r="L661">
        <f t="shared" si="363"/>
        <v>-19</v>
      </c>
      <c r="M661" s="3">
        <f t="shared" si="364"/>
        <v>3</v>
      </c>
      <c r="N661" s="245">
        <f t="shared" si="364"/>
        <v>4</v>
      </c>
      <c r="BO661">
        <f t="shared" si="353"/>
        <v>-108</v>
      </c>
    </row>
    <row r="662" spans="1:67" ht="13.5" thickBot="1">
      <c r="A662" s="390">
        <f t="shared" si="360"/>
        <v>42</v>
      </c>
      <c r="B662" s="391" t="str">
        <f>VLOOKUP(A662,Sheet3!$A$2:$E$61,4,FALSE)</f>
        <v>yǐsì (乙巳)</v>
      </c>
      <c r="C662" s="391" t="str">
        <f>VLOOKUP(A662,Sheet3!$A$2:$E$61,5,FALSE)</f>
        <v>Wood Snake</v>
      </c>
      <c r="D662" s="399">
        <f t="shared" si="361"/>
        <v>1745</v>
      </c>
      <c r="E662" s="399">
        <f t="shared" si="362"/>
        <v>1684</v>
      </c>
      <c r="F662" s="14">
        <f t="shared" ref="F662:F668" si="365">(5+H662)/7</f>
        <v>123</v>
      </c>
      <c r="G662" s="409"/>
      <c r="H662" s="270">
        <f t="shared" ref="H662:I668" si="366">H663+1</f>
        <v>856</v>
      </c>
      <c r="I662" s="16">
        <f t="shared" si="366"/>
        <v>855</v>
      </c>
      <c r="J662" s="270">
        <f t="shared" ref="J662:K668" si="367">J663-1</f>
        <v>-855</v>
      </c>
      <c r="K662" s="16">
        <f t="shared" si="367"/>
        <v>-854</v>
      </c>
      <c r="L662" s="20">
        <f t="shared" si="363"/>
        <v>-19</v>
      </c>
      <c r="M662" s="3">
        <f t="shared" si="364"/>
        <v>4</v>
      </c>
      <c r="N662" s="245">
        <f t="shared" si="364"/>
        <v>1</v>
      </c>
      <c r="BO662">
        <f t="shared" si="353"/>
        <v>-107</v>
      </c>
    </row>
    <row r="663" spans="1:67" ht="13.5" thickBot="1">
      <c r="A663" s="390">
        <f t="shared" si="360"/>
        <v>43</v>
      </c>
      <c r="B663" s="391" t="str">
        <f>VLOOKUP(A663,Sheet3!$A$2:$E$61,4,FALSE)</f>
        <v>bǐngwǔ (丙午)</v>
      </c>
      <c r="C663" s="391" t="str">
        <f>VLOOKUP(A663,Sheet3!$A$2:$E$61,5,FALSE)</f>
        <v>Fire Horse</v>
      </c>
      <c r="D663" s="399">
        <f t="shared" si="361"/>
        <v>1746</v>
      </c>
      <c r="E663" s="399">
        <f t="shared" si="362"/>
        <v>1685</v>
      </c>
      <c r="F663" s="12">
        <f t="shared" si="365"/>
        <v>122.85714285714286</v>
      </c>
      <c r="G663" s="410"/>
      <c r="H663" s="187">
        <f t="shared" si="366"/>
        <v>855</v>
      </c>
      <c r="I663" s="1">
        <f t="shared" si="366"/>
        <v>854</v>
      </c>
      <c r="J663" s="187">
        <f t="shared" si="367"/>
        <v>-854</v>
      </c>
      <c r="K663" s="1">
        <f t="shared" si="367"/>
        <v>-853</v>
      </c>
      <c r="L663">
        <f t="shared" si="363"/>
        <v>-18</v>
      </c>
      <c r="M663" s="3">
        <f t="shared" si="364"/>
        <v>1</v>
      </c>
      <c r="N663" s="245">
        <f t="shared" si="364"/>
        <v>2</v>
      </c>
      <c r="BO663">
        <f t="shared" si="353"/>
        <v>-106</v>
      </c>
    </row>
    <row r="664" spans="1:67" ht="13.5" thickBot="1">
      <c r="A664" s="390">
        <f t="shared" si="360"/>
        <v>44</v>
      </c>
      <c r="B664" s="391" t="str">
        <f>VLOOKUP(A664,Sheet3!$A$2:$E$61,4,FALSE)</f>
        <v>dīngwèi (丁未)</v>
      </c>
      <c r="C664" s="391" t="str">
        <f>VLOOKUP(A664,Sheet3!$A$2:$E$61,5,FALSE)</f>
        <v>Fire Sheep</v>
      </c>
      <c r="D664" s="399">
        <f t="shared" si="361"/>
        <v>1747</v>
      </c>
      <c r="E664" s="399">
        <f t="shared" si="362"/>
        <v>1686</v>
      </c>
      <c r="F664" s="12">
        <f t="shared" si="365"/>
        <v>122.71428571428571</v>
      </c>
      <c r="G664" s="410"/>
      <c r="H664" s="187">
        <f t="shared" si="366"/>
        <v>854</v>
      </c>
      <c r="I664" s="1">
        <f t="shared" si="366"/>
        <v>853</v>
      </c>
      <c r="J664" s="187">
        <f t="shared" si="367"/>
        <v>-853</v>
      </c>
      <c r="K664" s="1">
        <f t="shared" si="367"/>
        <v>-852</v>
      </c>
      <c r="L664">
        <f t="shared" si="363"/>
        <v>-18</v>
      </c>
      <c r="M664" s="3">
        <f t="shared" si="364"/>
        <v>2</v>
      </c>
      <c r="N664" s="245">
        <f t="shared" si="364"/>
        <v>3</v>
      </c>
      <c r="BO664">
        <f t="shared" si="353"/>
        <v>-105</v>
      </c>
    </row>
    <row r="665" spans="1:67" ht="13.5" thickBot="1">
      <c r="A665" s="390">
        <f t="shared" si="360"/>
        <v>45</v>
      </c>
      <c r="B665" s="391" t="str">
        <f>VLOOKUP(A665,Sheet3!$A$2:$E$61,4,FALSE)</f>
        <v>wùshēn (戊申)</v>
      </c>
      <c r="C665" s="391" t="str">
        <f>VLOOKUP(A665,Sheet3!$A$2:$E$61,5,FALSE)</f>
        <v>Earth Monkey</v>
      </c>
      <c r="D665" s="399">
        <f t="shared" si="361"/>
        <v>1748</v>
      </c>
      <c r="E665" s="399">
        <f t="shared" si="362"/>
        <v>1687</v>
      </c>
      <c r="F665" s="12">
        <f t="shared" si="365"/>
        <v>122.57142857142857</v>
      </c>
      <c r="G665" s="410"/>
      <c r="H665" s="187">
        <f t="shared" si="366"/>
        <v>853</v>
      </c>
      <c r="I665" s="1">
        <f t="shared" si="366"/>
        <v>852</v>
      </c>
      <c r="J665" s="187">
        <f t="shared" si="367"/>
        <v>-852</v>
      </c>
      <c r="K665" s="1">
        <f t="shared" si="367"/>
        <v>-851</v>
      </c>
      <c r="L665">
        <f t="shared" si="363"/>
        <v>-18</v>
      </c>
      <c r="M665" s="3">
        <f t="shared" si="364"/>
        <v>3</v>
      </c>
      <c r="N665" s="245">
        <f t="shared" si="364"/>
        <v>4</v>
      </c>
      <c r="BO665">
        <f t="shared" si="353"/>
        <v>-104</v>
      </c>
    </row>
    <row r="666" spans="1:67" ht="13.5" thickBot="1">
      <c r="A666" s="390">
        <f t="shared" si="360"/>
        <v>46</v>
      </c>
      <c r="B666" s="391" t="str">
        <f>VLOOKUP(A666,Sheet3!$A$2:$E$61,4,FALSE)</f>
        <v>jǐyǒu (己酉)</v>
      </c>
      <c r="C666" s="391" t="str">
        <f>VLOOKUP(A666,Sheet3!$A$2:$E$61,5,FALSE)</f>
        <v>Earth Rooster</v>
      </c>
      <c r="D666" s="399">
        <f t="shared" si="361"/>
        <v>1749</v>
      </c>
      <c r="E666" s="399">
        <f t="shared" si="362"/>
        <v>1688</v>
      </c>
      <c r="F666" s="12">
        <f t="shared" si="365"/>
        <v>122.42857142857143</v>
      </c>
      <c r="G666" s="410"/>
      <c r="H666" s="187">
        <f t="shared" si="366"/>
        <v>852</v>
      </c>
      <c r="I666" s="1">
        <f t="shared" si="366"/>
        <v>851</v>
      </c>
      <c r="J666" s="187">
        <f t="shared" si="367"/>
        <v>-851</v>
      </c>
      <c r="K666" s="1">
        <f t="shared" si="367"/>
        <v>-850</v>
      </c>
      <c r="L666">
        <f t="shared" si="363"/>
        <v>-18</v>
      </c>
      <c r="M666" s="3">
        <f t="shared" si="364"/>
        <v>4</v>
      </c>
      <c r="N666" s="245">
        <f t="shared" si="364"/>
        <v>1</v>
      </c>
      <c r="BO666">
        <f t="shared" si="353"/>
        <v>-103</v>
      </c>
    </row>
    <row r="667" spans="1:67" ht="13.5" thickBot="1">
      <c r="A667" s="390">
        <f t="shared" si="360"/>
        <v>47</v>
      </c>
      <c r="B667" s="391" t="str">
        <f>VLOOKUP(A667,Sheet3!$A$2:$E$61,4,FALSE)</f>
        <v>gēngxū (庚戌)</v>
      </c>
      <c r="C667" s="391" t="str">
        <f>VLOOKUP(A667,Sheet3!$A$2:$E$61,5,FALSE)</f>
        <v>Metal Dog</v>
      </c>
      <c r="D667" s="399">
        <f t="shared" si="361"/>
        <v>1750</v>
      </c>
      <c r="E667" s="399">
        <f t="shared" si="362"/>
        <v>1689</v>
      </c>
      <c r="F667" s="12">
        <f t="shared" si="365"/>
        <v>122.28571428571429</v>
      </c>
      <c r="G667" s="410"/>
      <c r="H667" s="187">
        <f t="shared" si="366"/>
        <v>851</v>
      </c>
      <c r="I667" s="1">
        <f t="shared" si="366"/>
        <v>850</v>
      </c>
      <c r="J667" s="187">
        <f t="shared" si="367"/>
        <v>-850</v>
      </c>
      <c r="K667" s="1">
        <f t="shared" si="367"/>
        <v>-849</v>
      </c>
      <c r="L667">
        <f t="shared" si="363"/>
        <v>-17</v>
      </c>
      <c r="M667" s="3">
        <f t="shared" si="364"/>
        <v>1</v>
      </c>
      <c r="N667" s="245">
        <f t="shared" si="364"/>
        <v>2</v>
      </c>
      <c r="BO667">
        <f t="shared" si="353"/>
        <v>-102</v>
      </c>
    </row>
    <row r="668" spans="1:67" ht="13.5" thickBot="1">
      <c r="A668" s="390">
        <f t="shared" si="360"/>
        <v>48</v>
      </c>
      <c r="B668" s="391" t="str">
        <f>VLOOKUP(A668,Sheet3!$A$2:$E$61,4,FALSE)</f>
        <v>xīnhài (辛亥)</v>
      </c>
      <c r="C668" s="391" t="str">
        <f>VLOOKUP(A668,Sheet3!$A$2:$E$61,5,FALSE)</f>
        <v>Metal Pig</v>
      </c>
      <c r="D668" s="399">
        <f t="shared" si="361"/>
        <v>1751</v>
      </c>
      <c r="E668" s="399">
        <f t="shared" si="362"/>
        <v>1690</v>
      </c>
      <c r="F668" s="12">
        <f t="shared" si="365"/>
        <v>122.14285714285714</v>
      </c>
      <c r="G668" s="410"/>
      <c r="H668" s="187">
        <f t="shared" si="366"/>
        <v>850</v>
      </c>
      <c r="I668" s="1">
        <f t="shared" si="366"/>
        <v>849</v>
      </c>
      <c r="J668" s="187">
        <f t="shared" si="367"/>
        <v>-849</v>
      </c>
      <c r="K668" s="1">
        <f t="shared" si="367"/>
        <v>-848</v>
      </c>
      <c r="L668">
        <f t="shared" si="363"/>
        <v>-17</v>
      </c>
      <c r="M668" s="3">
        <f t="shared" si="364"/>
        <v>2</v>
      </c>
      <c r="N668" s="245">
        <f t="shared" si="364"/>
        <v>3</v>
      </c>
      <c r="BO668">
        <f t="shared" si="353"/>
        <v>-101</v>
      </c>
    </row>
    <row r="669" spans="1:67" ht="13.5" thickBot="1">
      <c r="A669" s="390">
        <f t="shared" si="360"/>
        <v>49</v>
      </c>
      <c r="B669" s="391" t="str">
        <f>VLOOKUP(A669,Sheet3!$A$2:$E$61,4,FALSE)</f>
        <v>rénzǐ (壬子)</v>
      </c>
      <c r="C669" s="391" t="str">
        <f>VLOOKUP(A669,Sheet3!$A$2:$E$61,5,FALSE)</f>
        <v>Water Rat</v>
      </c>
      <c r="D669" s="399">
        <f t="shared" si="361"/>
        <v>1752</v>
      </c>
      <c r="E669" s="399">
        <f t="shared" si="362"/>
        <v>1691</v>
      </c>
      <c r="F669" s="14">
        <f t="shared" ref="F669:F675" si="368">(5+H669)/7</f>
        <v>122</v>
      </c>
      <c r="G669" s="409"/>
      <c r="H669" s="270">
        <f t="shared" ref="H669:I675" si="369">H670+1</f>
        <v>849</v>
      </c>
      <c r="I669" s="16">
        <f t="shared" si="369"/>
        <v>848</v>
      </c>
      <c r="J669" s="270">
        <f t="shared" ref="J669:K675" si="370">J670-1</f>
        <v>-848</v>
      </c>
      <c r="K669" s="16">
        <f t="shared" si="370"/>
        <v>-847</v>
      </c>
      <c r="L669" s="20">
        <f t="shared" si="363"/>
        <v>-17</v>
      </c>
      <c r="M669" s="3">
        <f t="shared" si="364"/>
        <v>3</v>
      </c>
      <c r="N669" s="245">
        <f t="shared" si="364"/>
        <v>4</v>
      </c>
      <c r="BO669">
        <f t="shared" si="353"/>
        <v>-100</v>
      </c>
    </row>
    <row r="670" spans="1:67" ht="13.5" thickBot="1">
      <c r="A670" s="390">
        <f t="shared" si="360"/>
        <v>50</v>
      </c>
      <c r="B670" s="391" t="str">
        <f>VLOOKUP(A670,Sheet3!$A$2:$E$61,4,FALSE)</f>
        <v>guǐchǒu (癸丑)</v>
      </c>
      <c r="C670" s="391" t="str">
        <f>VLOOKUP(A670,Sheet3!$A$2:$E$61,5,FALSE)</f>
        <v>Water Ox</v>
      </c>
      <c r="D670" s="399">
        <f t="shared" si="361"/>
        <v>1753</v>
      </c>
      <c r="E670" s="399">
        <f t="shared" si="362"/>
        <v>1692</v>
      </c>
      <c r="F670" s="12">
        <f t="shared" si="368"/>
        <v>121.85714285714286</v>
      </c>
      <c r="G670" s="410"/>
      <c r="H670" s="187">
        <f t="shared" si="369"/>
        <v>848</v>
      </c>
      <c r="I670" s="1">
        <f t="shared" si="369"/>
        <v>847</v>
      </c>
      <c r="J670" s="187">
        <f t="shared" si="370"/>
        <v>-847</v>
      </c>
      <c r="K670" s="1">
        <f t="shared" si="370"/>
        <v>-846</v>
      </c>
      <c r="L670">
        <f t="shared" si="363"/>
        <v>-17</v>
      </c>
      <c r="M670" s="3">
        <f t="shared" si="364"/>
        <v>4</v>
      </c>
      <c r="N670" s="245">
        <f t="shared" si="364"/>
        <v>1</v>
      </c>
      <c r="BO670">
        <f t="shared" si="353"/>
        <v>-99</v>
      </c>
    </row>
    <row r="671" spans="1:67" ht="13.5" thickBot="1">
      <c r="A671" s="390">
        <f t="shared" si="360"/>
        <v>51</v>
      </c>
      <c r="B671" s="391" t="str">
        <f>VLOOKUP(A671,Sheet3!$A$2:$E$61,4,FALSE)</f>
        <v>jiǎyín (甲寅)</v>
      </c>
      <c r="C671" s="391" t="str">
        <f>VLOOKUP(A671,Sheet3!$A$2:$E$61,5,FALSE)</f>
        <v>Wood Tiger</v>
      </c>
      <c r="D671" s="399">
        <f t="shared" si="361"/>
        <v>1754</v>
      </c>
      <c r="E671" s="399">
        <f t="shared" si="362"/>
        <v>1693</v>
      </c>
      <c r="F671" s="12">
        <f t="shared" si="368"/>
        <v>121.71428571428571</v>
      </c>
      <c r="G671" s="410"/>
      <c r="H671" s="187">
        <f t="shared" si="369"/>
        <v>847</v>
      </c>
      <c r="I671" s="1">
        <f t="shared" si="369"/>
        <v>846</v>
      </c>
      <c r="J671" s="187">
        <f t="shared" si="370"/>
        <v>-846</v>
      </c>
      <c r="K671" s="1">
        <f t="shared" si="370"/>
        <v>-845</v>
      </c>
      <c r="L671">
        <f t="shared" si="363"/>
        <v>-16</v>
      </c>
      <c r="M671" s="3">
        <f t="shared" si="364"/>
        <v>1</v>
      </c>
      <c r="N671" s="245">
        <f t="shared" si="364"/>
        <v>2</v>
      </c>
      <c r="BO671">
        <f t="shared" si="353"/>
        <v>-98</v>
      </c>
    </row>
    <row r="672" spans="1:67" ht="13.5" thickBot="1">
      <c r="A672" s="390">
        <f t="shared" si="360"/>
        <v>52</v>
      </c>
      <c r="B672" s="391" t="str">
        <f>VLOOKUP(A672,Sheet3!$A$2:$E$61,4,FALSE)</f>
        <v>yǐmǎo (乙卯)</v>
      </c>
      <c r="C672" s="391" t="str">
        <f>VLOOKUP(A672,Sheet3!$A$2:$E$61,5,FALSE)</f>
        <v>Wood Hare</v>
      </c>
      <c r="D672" s="399">
        <f t="shared" si="361"/>
        <v>1755</v>
      </c>
      <c r="E672" s="399">
        <f t="shared" si="362"/>
        <v>1694</v>
      </c>
      <c r="F672" s="12">
        <f t="shared" si="368"/>
        <v>121.57142857142857</v>
      </c>
      <c r="G672" s="410"/>
      <c r="H672" s="187">
        <f t="shared" si="369"/>
        <v>846</v>
      </c>
      <c r="I672" s="1">
        <f t="shared" si="369"/>
        <v>845</v>
      </c>
      <c r="J672" s="187">
        <f t="shared" si="370"/>
        <v>-845</v>
      </c>
      <c r="K672" s="1">
        <f t="shared" si="370"/>
        <v>-844</v>
      </c>
      <c r="L672">
        <f t="shared" si="363"/>
        <v>-16</v>
      </c>
      <c r="M672" s="3">
        <f t="shared" si="364"/>
        <v>2</v>
      </c>
      <c r="N672" s="245">
        <f t="shared" si="364"/>
        <v>3</v>
      </c>
      <c r="BO672">
        <f t="shared" si="353"/>
        <v>-97</v>
      </c>
    </row>
    <row r="673" spans="1:67" ht="13.5" thickBot="1">
      <c r="A673" s="390">
        <f t="shared" si="360"/>
        <v>53</v>
      </c>
      <c r="B673" s="391" t="str">
        <f>VLOOKUP(A673,Sheet3!$A$2:$E$61,4,FALSE)</f>
        <v>bǐngchén (丙辰)</v>
      </c>
      <c r="C673" s="391" t="str">
        <f>VLOOKUP(A673,Sheet3!$A$2:$E$61,5,FALSE)</f>
        <v>Fire Dragon</v>
      </c>
      <c r="D673" s="399">
        <f t="shared" si="361"/>
        <v>1756</v>
      </c>
      <c r="E673" s="399">
        <f t="shared" si="362"/>
        <v>1695</v>
      </c>
      <c r="F673" s="12">
        <f t="shared" si="368"/>
        <v>121.42857142857143</v>
      </c>
      <c r="G673" s="410"/>
      <c r="H673" s="187">
        <f t="shared" si="369"/>
        <v>845</v>
      </c>
      <c r="I673" s="1">
        <f t="shared" si="369"/>
        <v>844</v>
      </c>
      <c r="J673" s="187">
        <f t="shared" si="370"/>
        <v>-844</v>
      </c>
      <c r="K673" s="1">
        <f t="shared" si="370"/>
        <v>-843</v>
      </c>
      <c r="L673">
        <f t="shared" si="363"/>
        <v>-16</v>
      </c>
      <c r="M673" s="3">
        <f t="shared" si="364"/>
        <v>3</v>
      </c>
      <c r="N673" s="245">
        <f t="shared" si="364"/>
        <v>4</v>
      </c>
      <c r="BO673">
        <f t="shared" si="353"/>
        <v>-96</v>
      </c>
    </row>
    <row r="674" spans="1:67" ht="13.5" thickBot="1">
      <c r="A674" s="390">
        <f t="shared" si="360"/>
        <v>54</v>
      </c>
      <c r="B674" s="391" t="str">
        <f>VLOOKUP(A674,Sheet3!$A$2:$E$61,4,FALSE)</f>
        <v>dīngsì (丁巳)</v>
      </c>
      <c r="C674" s="391" t="str">
        <f>VLOOKUP(A674,Sheet3!$A$2:$E$61,5,FALSE)</f>
        <v>Fire Snake</v>
      </c>
      <c r="D674" s="399">
        <f t="shared" si="361"/>
        <v>1757</v>
      </c>
      <c r="E674" s="399">
        <f t="shared" si="362"/>
        <v>1696</v>
      </c>
      <c r="F674" s="12">
        <f t="shared" si="368"/>
        <v>121.28571428571429</v>
      </c>
      <c r="G674" s="410"/>
      <c r="H674" s="187">
        <f t="shared" si="369"/>
        <v>844</v>
      </c>
      <c r="I674" s="1">
        <f t="shared" si="369"/>
        <v>843</v>
      </c>
      <c r="J674" s="187">
        <f t="shared" si="370"/>
        <v>-843</v>
      </c>
      <c r="K674" s="1">
        <f t="shared" si="370"/>
        <v>-842</v>
      </c>
      <c r="L674">
        <f t="shared" si="363"/>
        <v>-16</v>
      </c>
      <c r="M674" s="3">
        <f t="shared" si="364"/>
        <v>4</v>
      </c>
      <c r="N674" s="245">
        <f t="shared" si="364"/>
        <v>1</v>
      </c>
      <c r="BO674">
        <f t="shared" si="353"/>
        <v>-95</v>
      </c>
    </row>
    <row r="675" spans="1:67" ht="13.5" thickBot="1">
      <c r="A675" s="390">
        <f t="shared" si="360"/>
        <v>55</v>
      </c>
      <c r="B675" s="391" t="str">
        <f>VLOOKUP(A675,Sheet3!$A$2:$E$61,4,FALSE)</f>
        <v>wùwǔ (戊午)</v>
      </c>
      <c r="C675" s="391" t="str">
        <f>VLOOKUP(A675,Sheet3!$A$2:$E$61,5,FALSE)</f>
        <v>Earth Horse</v>
      </c>
      <c r="D675" s="399">
        <f t="shared" si="361"/>
        <v>1758</v>
      </c>
      <c r="E675" s="399">
        <f t="shared" si="362"/>
        <v>1697</v>
      </c>
      <c r="F675" s="12">
        <f t="shared" si="368"/>
        <v>121.14285714285714</v>
      </c>
      <c r="G675" s="410"/>
      <c r="H675" s="187">
        <f t="shared" si="369"/>
        <v>843</v>
      </c>
      <c r="I675" s="1">
        <f t="shared" si="369"/>
        <v>842</v>
      </c>
      <c r="J675" s="187">
        <f t="shared" si="370"/>
        <v>-842</v>
      </c>
      <c r="K675" s="1">
        <f t="shared" si="370"/>
        <v>-841</v>
      </c>
      <c r="L675">
        <f t="shared" si="363"/>
        <v>-15</v>
      </c>
      <c r="M675" s="3">
        <f t="shared" si="364"/>
        <v>1</v>
      </c>
      <c r="N675" s="245">
        <f t="shared" si="364"/>
        <v>2</v>
      </c>
      <c r="BO675">
        <f t="shared" si="353"/>
        <v>-94</v>
      </c>
    </row>
    <row r="676" spans="1:67" ht="13.5" thickBot="1">
      <c r="A676" s="390">
        <f t="shared" si="360"/>
        <v>56</v>
      </c>
      <c r="B676" s="391" t="str">
        <f>VLOOKUP(A676,Sheet3!$A$2:$E$61,4,FALSE)</f>
        <v>jǐwèi (己未)</v>
      </c>
      <c r="C676" s="391" t="str">
        <f>VLOOKUP(A676,Sheet3!$A$2:$E$61,5,FALSE)</f>
        <v>Earth Sheep</v>
      </c>
      <c r="D676" s="399">
        <f t="shared" si="361"/>
        <v>1759</v>
      </c>
      <c r="E676" s="399">
        <f t="shared" si="362"/>
        <v>1698</v>
      </c>
      <c r="F676" s="14">
        <f t="shared" ref="F676:F682" si="371">(5+H676)/7</f>
        <v>121</v>
      </c>
      <c r="G676" s="409"/>
      <c r="H676" s="270">
        <f t="shared" ref="H676:I682" si="372">H677+1</f>
        <v>842</v>
      </c>
      <c r="I676" s="16">
        <f t="shared" si="372"/>
        <v>841</v>
      </c>
      <c r="J676" s="270">
        <f t="shared" ref="J676:K682" si="373">J677-1</f>
        <v>-841</v>
      </c>
      <c r="K676" s="16">
        <f t="shared" si="373"/>
        <v>-840</v>
      </c>
      <c r="L676" s="20">
        <f t="shared" si="363"/>
        <v>-15</v>
      </c>
      <c r="M676" s="3">
        <f t="shared" si="364"/>
        <v>2</v>
      </c>
      <c r="N676" s="245">
        <f t="shared" si="364"/>
        <v>3</v>
      </c>
      <c r="BO676">
        <f t="shared" si="353"/>
        <v>-93</v>
      </c>
    </row>
    <row r="677" spans="1:67" ht="23.25" thickBot="1">
      <c r="A677" s="390">
        <f t="shared" si="360"/>
        <v>57</v>
      </c>
      <c r="B677" s="391" t="str">
        <f>VLOOKUP(A677,Sheet3!$A$2:$E$61,4,FALSE)</f>
        <v>gēngshēn (庚申)</v>
      </c>
      <c r="C677" s="391" t="str">
        <f>VLOOKUP(A677,Sheet3!$A$2:$E$61,5,FALSE)</f>
        <v>Metal Monkey</v>
      </c>
      <c r="D677" s="399">
        <f t="shared" si="361"/>
        <v>1760</v>
      </c>
      <c r="E677" s="399">
        <f t="shared" si="362"/>
        <v>1699</v>
      </c>
      <c r="F677" s="12">
        <f t="shared" si="371"/>
        <v>120.85714285714286</v>
      </c>
      <c r="G677" s="410"/>
      <c r="H677" s="187">
        <f t="shared" si="372"/>
        <v>841</v>
      </c>
      <c r="I677" s="1">
        <f t="shared" si="372"/>
        <v>840</v>
      </c>
      <c r="J677" s="187">
        <f t="shared" si="373"/>
        <v>-840</v>
      </c>
      <c r="K677" s="1">
        <f t="shared" si="373"/>
        <v>-839</v>
      </c>
      <c r="L677">
        <f t="shared" si="363"/>
        <v>-15</v>
      </c>
      <c r="M677" s="3">
        <f t="shared" si="364"/>
        <v>3</v>
      </c>
      <c r="N677" s="245">
        <f t="shared" si="364"/>
        <v>4</v>
      </c>
      <c r="BO677">
        <f t="shared" si="353"/>
        <v>-92</v>
      </c>
    </row>
    <row r="678" spans="1:67" ht="13.5" thickBot="1">
      <c r="A678" s="390">
        <f t="shared" si="360"/>
        <v>58</v>
      </c>
      <c r="B678" s="391" t="str">
        <f>VLOOKUP(A678,Sheet3!$A$2:$E$61,4,FALSE)</f>
        <v>xīnyǒu (辛酉)</v>
      </c>
      <c r="C678" s="391" t="str">
        <f>VLOOKUP(A678,Sheet3!$A$2:$E$61,5,FALSE)</f>
        <v>Metal Rooster</v>
      </c>
      <c r="D678" s="399">
        <f t="shared" si="361"/>
        <v>1761</v>
      </c>
      <c r="E678" s="399">
        <f t="shared" si="362"/>
        <v>1700</v>
      </c>
      <c r="F678" s="12">
        <f t="shared" si="371"/>
        <v>120.71428571428571</v>
      </c>
      <c r="G678" s="410"/>
      <c r="H678" s="187">
        <f t="shared" si="372"/>
        <v>840</v>
      </c>
      <c r="I678" s="1">
        <f t="shared" si="372"/>
        <v>839</v>
      </c>
      <c r="J678" s="187">
        <f t="shared" si="373"/>
        <v>-839</v>
      </c>
      <c r="K678" s="1">
        <f t="shared" si="373"/>
        <v>-838</v>
      </c>
      <c r="L678">
        <f t="shared" si="363"/>
        <v>-15</v>
      </c>
      <c r="M678" s="3">
        <f t="shared" ref="M678:N697" si="374">M682</f>
        <v>4</v>
      </c>
      <c r="N678" s="245">
        <f t="shared" si="374"/>
        <v>1</v>
      </c>
      <c r="BO678">
        <f t="shared" si="353"/>
        <v>-91</v>
      </c>
    </row>
    <row r="679" spans="1:67" ht="13.5" thickBot="1">
      <c r="A679" s="390">
        <f t="shared" si="360"/>
        <v>59</v>
      </c>
      <c r="B679" s="391" t="str">
        <f>VLOOKUP(A679,Sheet3!$A$2:$E$61,4,FALSE)</f>
        <v>rénxū (壬戌)</v>
      </c>
      <c r="C679" s="391" t="str">
        <f>VLOOKUP(A679,Sheet3!$A$2:$E$61,5,FALSE)</f>
        <v>Water Dog</v>
      </c>
      <c r="D679" s="399">
        <f t="shared" si="361"/>
        <v>1762</v>
      </c>
      <c r="E679" s="399">
        <f t="shared" si="362"/>
        <v>1701</v>
      </c>
      <c r="F679" s="12">
        <f t="shared" si="371"/>
        <v>120.57142857142857</v>
      </c>
      <c r="G679" s="410"/>
      <c r="H679" s="187">
        <f t="shared" si="372"/>
        <v>839</v>
      </c>
      <c r="I679" s="1">
        <f t="shared" si="372"/>
        <v>838</v>
      </c>
      <c r="J679" s="187">
        <f t="shared" si="373"/>
        <v>-838</v>
      </c>
      <c r="K679" s="1">
        <f t="shared" si="373"/>
        <v>-837</v>
      </c>
      <c r="L679">
        <f t="shared" si="363"/>
        <v>-14</v>
      </c>
      <c r="M679" s="3">
        <f t="shared" si="374"/>
        <v>1</v>
      </c>
      <c r="N679" s="245">
        <f t="shared" si="374"/>
        <v>2</v>
      </c>
      <c r="BO679">
        <f t="shared" si="353"/>
        <v>-90</v>
      </c>
    </row>
    <row r="680" spans="1:67" ht="13.5" thickBot="1">
      <c r="A680" s="390">
        <f t="shared" si="360"/>
        <v>60</v>
      </c>
      <c r="B680" s="391" t="str">
        <f>VLOOKUP(A680,Sheet3!$A$2:$E$61,4,FALSE)</f>
        <v>guǐhài (癸亥)</v>
      </c>
      <c r="C680" s="391" t="str">
        <f>VLOOKUP(A680,Sheet3!$A$2:$E$61,5,FALSE)</f>
        <v>Water Pig</v>
      </c>
      <c r="D680" s="399">
        <f t="shared" si="361"/>
        <v>1763</v>
      </c>
      <c r="E680" s="399">
        <f t="shared" si="362"/>
        <v>1702</v>
      </c>
      <c r="F680" s="12">
        <f t="shared" si="371"/>
        <v>120.42857142857143</v>
      </c>
      <c r="G680" s="410"/>
      <c r="H680" s="187">
        <f t="shared" si="372"/>
        <v>838</v>
      </c>
      <c r="I680" s="1">
        <f t="shared" si="372"/>
        <v>837</v>
      </c>
      <c r="J680" s="187">
        <f t="shared" si="373"/>
        <v>-837</v>
      </c>
      <c r="K680" s="1">
        <f t="shared" si="373"/>
        <v>-836</v>
      </c>
      <c r="L680">
        <f t="shared" si="363"/>
        <v>-14</v>
      </c>
      <c r="M680" s="3">
        <f t="shared" si="374"/>
        <v>2</v>
      </c>
      <c r="N680" s="245">
        <f t="shared" si="374"/>
        <v>3</v>
      </c>
      <c r="BO680">
        <f t="shared" si="353"/>
        <v>-89</v>
      </c>
    </row>
    <row r="681" spans="1:67" ht="13.5" thickBot="1">
      <c r="A681" s="390">
        <f t="shared" si="360"/>
        <v>1</v>
      </c>
      <c r="B681" s="391" t="str">
        <f>VLOOKUP(A681,Sheet3!$A$2:$E$61,4,FALSE)</f>
        <v>jiǎzǐ (甲子)</v>
      </c>
      <c r="C681" s="391" t="str">
        <f>VLOOKUP(A681,Sheet3!$A$2:$E$61,5,FALSE)</f>
        <v>Wood Rat</v>
      </c>
      <c r="D681" s="399">
        <f t="shared" si="361"/>
        <v>1764</v>
      </c>
      <c r="E681" s="399">
        <f t="shared" si="362"/>
        <v>1703</v>
      </c>
      <c r="F681" s="12">
        <f t="shared" si="371"/>
        <v>120.28571428571429</v>
      </c>
      <c r="G681" s="410"/>
      <c r="H681" s="187">
        <f t="shared" si="372"/>
        <v>837</v>
      </c>
      <c r="I681" s="1">
        <f t="shared" si="372"/>
        <v>836</v>
      </c>
      <c r="J681" s="187">
        <f t="shared" si="373"/>
        <v>-836</v>
      </c>
      <c r="K681" s="1">
        <f t="shared" si="373"/>
        <v>-835</v>
      </c>
      <c r="L681">
        <f t="shared" si="363"/>
        <v>-14</v>
      </c>
      <c r="M681" s="3">
        <f t="shared" si="374"/>
        <v>3</v>
      </c>
      <c r="N681" s="245">
        <f t="shared" si="374"/>
        <v>4</v>
      </c>
      <c r="BO681">
        <f t="shared" si="353"/>
        <v>-88</v>
      </c>
    </row>
    <row r="682" spans="1:67" ht="13.5" thickBot="1">
      <c r="A682" s="390">
        <f t="shared" si="360"/>
        <v>2</v>
      </c>
      <c r="B682" s="391" t="str">
        <f>VLOOKUP(A682,Sheet3!$A$2:$E$61,4,FALSE)</f>
        <v>yǐchǒu (乙丑)</v>
      </c>
      <c r="C682" s="391" t="str">
        <f>VLOOKUP(A682,Sheet3!$A$2:$E$61,5,FALSE)</f>
        <v>Wood Ox</v>
      </c>
      <c r="D682" s="399">
        <f t="shared" si="361"/>
        <v>1765</v>
      </c>
      <c r="E682" s="399">
        <f t="shared" si="362"/>
        <v>1704</v>
      </c>
      <c r="F682" s="12">
        <f t="shared" si="371"/>
        <v>120.14285714285714</v>
      </c>
      <c r="G682" s="410"/>
      <c r="H682" s="187">
        <f t="shared" si="372"/>
        <v>836</v>
      </c>
      <c r="I682" s="1">
        <f t="shared" si="372"/>
        <v>835</v>
      </c>
      <c r="J682" s="187">
        <f t="shared" si="373"/>
        <v>-835</v>
      </c>
      <c r="K682" s="1">
        <f t="shared" si="373"/>
        <v>-834</v>
      </c>
      <c r="L682">
        <f t="shared" si="363"/>
        <v>-14</v>
      </c>
      <c r="M682" s="3">
        <f t="shared" si="374"/>
        <v>4</v>
      </c>
      <c r="N682" s="245">
        <f t="shared" si="374"/>
        <v>1</v>
      </c>
      <c r="BO682">
        <f t="shared" si="353"/>
        <v>-87</v>
      </c>
    </row>
    <row r="683" spans="1:67" ht="13.5" thickBot="1">
      <c r="A683" s="390">
        <f t="shared" si="360"/>
        <v>3</v>
      </c>
      <c r="B683" s="391" t="str">
        <f>VLOOKUP(A683,Sheet3!$A$2:$E$61,4,FALSE)</f>
        <v>bǐngyín (丙寅)</v>
      </c>
      <c r="C683" s="391" t="str">
        <f>VLOOKUP(A683,Sheet3!$A$2:$E$61,5,FALSE)</f>
        <v>Fire Tiger</v>
      </c>
      <c r="D683" s="399">
        <f t="shared" si="361"/>
        <v>1766</v>
      </c>
      <c r="E683" s="399">
        <f t="shared" si="362"/>
        <v>1705</v>
      </c>
      <c r="F683" s="14">
        <f t="shared" ref="F683:F689" si="375">(5+H683)/7</f>
        <v>120</v>
      </c>
      <c r="G683" s="409"/>
      <c r="H683" s="270">
        <f t="shared" ref="H683:I689" si="376">H684+1</f>
        <v>835</v>
      </c>
      <c r="I683" s="16">
        <f t="shared" si="376"/>
        <v>834</v>
      </c>
      <c r="J683" s="270">
        <f t="shared" ref="J683:K689" si="377">J684-1</f>
        <v>-834</v>
      </c>
      <c r="K683" s="16">
        <f t="shared" si="377"/>
        <v>-833</v>
      </c>
      <c r="L683" s="20">
        <f t="shared" si="363"/>
        <v>-13</v>
      </c>
      <c r="M683" s="3">
        <f t="shared" si="374"/>
        <v>1</v>
      </c>
      <c r="N683" s="245">
        <f t="shared" si="374"/>
        <v>2</v>
      </c>
      <c r="BO683">
        <f t="shared" si="353"/>
        <v>-86</v>
      </c>
    </row>
    <row r="684" spans="1:67" ht="13.5" thickBot="1">
      <c r="A684" s="390">
        <f t="shared" si="360"/>
        <v>4</v>
      </c>
      <c r="B684" s="391" t="str">
        <f>VLOOKUP(A684,Sheet3!$A$2:$E$61,4,FALSE)</f>
        <v>dīngmǎo (丁卯)</v>
      </c>
      <c r="C684" s="391" t="str">
        <f>VLOOKUP(A684,Sheet3!$A$2:$E$61,5,FALSE)</f>
        <v>Fire Hare</v>
      </c>
      <c r="D684" s="399">
        <f t="shared" si="361"/>
        <v>1767</v>
      </c>
      <c r="E684" s="399">
        <f t="shared" si="362"/>
        <v>1706</v>
      </c>
      <c r="F684" s="12">
        <f t="shared" si="375"/>
        <v>119.85714285714286</v>
      </c>
      <c r="G684" s="410"/>
      <c r="H684" s="187">
        <f t="shared" si="376"/>
        <v>834</v>
      </c>
      <c r="I684" s="1">
        <f t="shared" si="376"/>
        <v>833</v>
      </c>
      <c r="J684" s="187">
        <f t="shared" si="377"/>
        <v>-833</v>
      </c>
      <c r="K684" s="1">
        <f t="shared" si="377"/>
        <v>-832</v>
      </c>
      <c r="L684">
        <f t="shared" si="363"/>
        <v>-13</v>
      </c>
      <c r="M684" s="3">
        <f t="shared" si="374"/>
        <v>2</v>
      </c>
      <c r="N684" s="245">
        <f t="shared" si="374"/>
        <v>3</v>
      </c>
      <c r="BO684">
        <f t="shared" si="353"/>
        <v>-85</v>
      </c>
    </row>
    <row r="685" spans="1:67" ht="13.5" thickBot="1">
      <c r="A685" s="390">
        <f t="shared" si="360"/>
        <v>5</v>
      </c>
      <c r="B685" s="391" t="str">
        <f>VLOOKUP(A685,Sheet3!$A$2:$E$61,4,FALSE)</f>
        <v>wùchén (戊辰)</v>
      </c>
      <c r="C685" s="391" t="str">
        <f>VLOOKUP(A685,Sheet3!$A$2:$E$61,5,FALSE)</f>
        <v>Earth Dragon</v>
      </c>
      <c r="D685" s="399">
        <f t="shared" si="361"/>
        <v>1768</v>
      </c>
      <c r="E685" s="399">
        <f t="shared" si="362"/>
        <v>1707</v>
      </c>
      <c r="F685" s="12">
        <f t="shared" si="375"/>
        <v>119.71428571428571</v>
      </c>
      <c r="G685" s="410"/>
      <c r="H685" s="187">
        <f t="shared" si="376"/>
        <v>833</v>
      </c>
      <c r="I685" s="1">
        <f t="shared" si="376"/>
        <v>832</v>
      </c>
      <c r="J685" s="187">
        <f t="shared" si="377"/>
        <v>-832</v>
      </c>
      <c r="K685" s="1">
        <f t="shared" si="377"/>
        <v>-831</v>
      </c>
      <c r="L685">
        <f t="shared" si="363"/>
        <v>-13</v>
      </c>
      <c r="M685" s="3">
        <f t="shared" si="374"/>
        <v>3</v>
      </c>
      <c r="N685" s="245">
        <f t="shared" si="374"/>
        <v>4</v>
      </c>
      <c r="BO685">
        <f t="shared" si="353"/>
        <v>-84</v>
      </c>
    </row>
    <row r="686" spans="1:67" ht="13.5" thickBot="1">
      <c r="A686" s="390">
        <f t="shared" si="360"/>
        <v>6</v>
      </c>
      <c r="B686" s="391" t="str">
        <f>VLOOKUP(A686,Sheet3!$A$2:$E$61,4,FALSE)</f>
        <v>jǐsì (己巳)</v>
      </c>
      <c r="C686" s="391" t="str">
        <f>VLOOKUP(A686,Sheet3!$A$2:$E$61,5,FALSE)</f>
        <v>Earth Snake</v>
      </c>
      <c r="D686" s="399">
        <f t="shared" si="361"/>
        <v>1769</v>
      </c>
      <c r="E686" s="399">
        <f t="shared" si="362"/>
        <v>1708</v>
      </c>
      <c r="F686" s="12">
        <f t="shared" si="375"/>
        <v>119.57142857142857</v>
      </c>
      <c r="G686" s="410"/>
      <c r="H686" s="187">
        <f t="shared" si="376"/>
        <v>832</v>
      </c>
      <c r="I686" s="1">
        <f t="shared" si="376"/>
        <v>831</v>
      </c>
      <c r="J686" s="187">
        <f t="shared" si="377"/>
        <v>-831</v>
      </c>
      <c r="K686" s="1">
        <f t="shared" si="377"/>
        <v>-830</v>
      </c>
      <c r="L686">
        <f t="shared" si="363"/>
        <v>-13</v>
      </c>
      <c r="M686" s="3">
        <f t="shared" si="374"/>
        <v>4</v>
      </c>
      <c r="N686" s="245">
        <f t="shared" si="374"/>
        <v>1</v>
      </c>
      <c r="BO686">
        <f t="shared" si="353"/>
        <v>-83</v>
      </c>
    </row>
    <row r="687" spans="1:67" ht="13.5" thickBot="1">
      <c r="A687" s="390">
        <f t="shared" si="360"/>
        <v>7</v>
      </c>
      <c r="B687" s="391" t="str">
        <f>VLOOKUP(A687,Sheet3!$A$2:$E$61,4,FALSE)</f>
        <v>gēngwǔ (庚午)</v>
      </c>
      <c r="C687" s="391" t="str">
        <f>VLOOKUP(A687,Sheet3!$A$2:$E$61,5,FALSE)</f>
        <v>Metal Horse</v>
      </c>
      <c r="D687" s="399">
        <f t="shared" si="361"/>
        <v>1770</v>
      </c>
      <c r="E687" s="399">
        <f t="shared" si="362"/>
        <v>1709</v>
      </c>
      <c r="F687" s="12">
        <f t="shared" si="375"/>
        <v>119.42857142857143</v>
      </c>
      <c r="G687" s="410"/>
      <c r="H687" s="187">
        <f t="shared" si="376"/>
        <v>831</v>
      </c>
      <c r="I687" s="1">
        <f t="shared" si="376"/>
        <v>830</v>
      </c>
      <c r="J687" s="187">
        <f t="shared" si="377"/>
        <v>-830</v>
      </c>
      <c r="K687" s="1">
        <f t="shared" si="377"/>
        <v>-829</v>
      </c>
      <c r="L687">
        <f t="shared" si="363"/>
        <v>-12</v>
      </c>
      <c r="M687" s="3">
        <f t="shared" si="374"/>
        <v>1</v>
      </c>
      <c r="N687" s="245">
        <f t="shared" si="374"/>
        <v>2</v>
      </c>
      <c r="BO687">
        <f t="shared" si="353"/>
        <v>-82</v>
      </c>
    </row>
    <row r="688" spans="1:67" ht="13.5" thickBot="1">
      <c r="A688" s="390">
        <f t="shared" si="360"/>
        <v>8</v>
      </c>
      <c r="B688" s="391" t="str">
        <f>VLOOKUP(A688,Sheet3!$A$2:$E$61,4,FALSE)</f>
        <v>xīnwèi (辛未)</v>
      </c>
      <c r="C688" s="391" t="str">
        <f>VLOOKUP(A688,Sheet3!$A$2:$E$61,5,FALSE)</f>
        <v>Metal Sheep</v>
      </c>
      <c r="D688" s="399">
        <f t="shared" si="361"/>
        <v>1771</v>
      </c>
      <c r="E688" s="399">
        <f t="shared" si="362"/>
        <v>1710</v>
      </c>
      <c r="F688" s="12">
        <f t="shared" si="375"/>
        <v>119.28571428571429</v>
      </c>
      <c r="G688" s="410"/>
      <c r="H688" s="187">
        <f t="shared" si="376"/>
        <v>830</v>
      </c>
      <c r="I688" s="1">
        <f t="shared" si="376"/>
        <v>829</v>
      </c>
      <c r="J688" s="187">
        <f t="shared" si="377"/>
        <v>-829</v>
      </c>
      <c r="K688" s="1">
        <f t="shared" si="377"/>
        <v>-828</v>
      </c>
      <c r="L688">
        <f t="shared" si="363"/>
        <v>-12</v>
      </c>
      <c r="M688" s="3">
        <f t="shared" si="374"/>
        <v>2</v>
      </c>
      <c r="N688" s="245">
        <f t="shared" si="374"/>
        <v>3</v>
      </c>
      <c r="BO688">
        <f t="shared" si="353"/>
        <v>-81</v>
      </c>
    </row>
    <row r="689" spans="1:67" ht="23.25" thickBot="1">
      <c r="A689" s="390">
        <f t="shared" si="360"/>
        <v>9</v>
      </c>
      <c r="B689" s="391" t="str">
        <f>VLOOKUP(A689,Sheet3!$A$2:$E$61,4,FALSE)</f>
        <v>rénshēn (壬申)</v>
      </c>
      <c r="C689" s="391" t="str">
        <f>VLOOKUP(A689,Sheet3!$A$2:$E$61,5,FALSE)</f>
        <v>Water Monkey</v>
      </c>
      <c r="D689" s="399">
        <f t="shared" si="361"/>
        <v>1772</v>
      </c>
      <c r="E689" s="399">
        <f t="shared" si="362"/>
        <v>1711</v>
      </c>
      <c r="F689" s="12">
        <f t="shared" si="375"/>
        <v>119.14285714285714</v>
      </c>
      <c r="G689" s="410"/>
      <c r="H689" s="187">
        <f t="shared" si="376"/>
        <v>829</v>
      </c>
      <c r="I689" s="1">
        <f t="shared" si="376"/>
        <v>828</v>
      </c>
      <c r="J689" s="187">
        <f t="shared" si="377"/>
        <v>-828</v>
      </c>
      <c r="K689" s="1">
        <f t="shared" si="377"/>
        <v>-827</v>
      </c>
      <c r="L689">
        <f t="shared" si="363"/>
        <v>-12</v>
      </c>
      <c r="M689" s="3">
        <f t="shared" si="374"/>
        <v>3</v>
      </c>
      <c r="N689" s="245">
        <f t="shared" si="374"/>
        <v>4</v>
      </c>
      <c r="BO689">
        <f t="shared" si="353"/>
        <v>-80</v>
      </c>
    </row>
    <row r="690" spans="1:67" ht="23.25" thickBot="1">
      <c r="A690" s="390">
        <f t="shared" si="360"/>
        <v>10</v>
      </c>
      <c r="B690" s="391" t="str">
        <f>VLOOKUP(A690,Sheet3!$A$2:$E$61,4,FALSE)</f>
        <v>guǐyǒu (癸酉)</v>
      </c>
      <c r="C690" s="391" t="str">
        <f>VLOOKUP(A690,Sheet3!$A$2:$E$61,5,FALSE)</f>
        <v>Water Rooster</v>
      </c>
      <c r="D690" s="399">
        <f t="shared" si="361"/>
        <v>1773</v>
      </c>
      <c r="E690" s="399">
        <f t="shared" si="362"/>
        <v>1712</v>
      </c>
      <c r="F690" s="14">
        <f t="shared" ref="F690:F696" si="378">(5+H690)/7</f>
        <v>119</v>
      </c>
      <c r="G690" s="409"/>
      <c r="H690" s="270">
        <f t="shared" ref="H690:I696" si="379">H691+1</f>
        <v>828</v>
      </c>
      <c r="I690" s="16">
        <f t="shared" si="379"/>
        <v>827</v>
      </c>
      <c r="J690" s="270">
        <f t="shared" ref="J690:K696" si="380">J691-1</f>
        <v>-827</v>
      </c>
      <c r="K690" s="16">
        <f t="shared" si="380"/>
        <v>-826</v>
      </c>
      <c r="L690" s="20">
        <f t="shared" si="363"/>
        <v>-12</v>
      </c>
      <c r="M690" s="3">
        <f t="shared" si="374"/>
        <v>4</v>
      </c>
      <c r="N690" s="245">
        <f t="shared" si="374"/>
        <v>1</v>
      </c>
      <c r="BO690">
        <f t="shared" si="353"/>
        <v>-79</v>
      </c>
    </row>
    <row r="691" spans="1:67" ht="13.5" thickBot="1">
      <c r="A691" s="390">
        <f t="shared" si="360"/>
        <v>11</v>
      </c>
      <c r="B691" s="391" t="str">
        <f>VLOOKUP(A691,Sheet3!$A$2:$E$61,4,FALSE)</f>
        <v>jiǎxū (甲戌)</v>
      </c>
      <c r="C691" s="391" t="str">
        <f>VLOOKUP(A691,Sheet3!$A$2:$E$61,5,FALSE)</f>
        <v>Wood Dog</v>
      </c>
      <c r="D691" s="399">
        <f t="shared" si="361"/>
        <v>1774</v>
      </c>
      <c r="E691" s="399">
        <f t="shared" si="362"/>
        <v>1713</v>
      </c>
      <c r="F691" s="12">
        <f t="shared" si="378"/>
        <v>118.85714285714286</v>
      </c>
      <c r="G691" s="410"/>
      <c r="H691" s="187">
        <f t="shared" si="379"/>
        <v>827</v>
      </c>
      <c r="I691" s="1">
        <f t="shared" si="379"/>
        <v>826</v>
      </c>
      <c r="J691" s="187">
        <f t="shared" si="380"/>
        <v>-826</v>
      </c>
      <c r="K691" s="1">
        <f t="shared" si="380"/>
        <v>-825</v>
      </c>
      <c r="L691">
        <f t="shared" si="363"/>
        <v>-11</v>
      </c>
      <c r="M691" s="3">
        <f t="shared" si="374"/>
        <v>1</v>
      </c>
      <c r="N691" s="245">
        <f t="shared" si="374"/>
        <v>2</v>
      </c>
      <c r="BO691">
        <f t="shared" si="353"/>
        <v>-78</v>
      </c>
    </row>
    <row r="692" spans="1:67" ht="13.5" thickBot="1">
      <c r="A692" s="390">
        <f t="shared" si="360"/>
        <v>12</v>
      </c>
      <c r="B692" s="391" t="str">
        <f>VLOOKUP(A692,Sheet3!$A$2:$E$61,4,FALSE)</f>
        <v>yǐhài (乙亥)</v>
      </c>
      <c r="C692" s="391" t="str">
        <f>VLOOKUP(A692,Sheet3!$A$2:$E$61,5,FALSE)</f>
        <v>Wood Pig</v>
      </c>
      <c r="D692" s="399">
        <f t="shared" si="361"/>
        <v>1775</v>
      </c>
      <c r="E692" s="399">
        <f t="shared" si="362"/>
        <v>1714</v>
      </c>
      <c r="F692" s="12">
        <f t="shared" si="378"/>
        <v>118.71428571428571</v>
      </c>
      <c r="G692" s="410"/>
      <c r="H692" s="187">
        <f t="shared" si="379"/>
        <v>826</v>
      </c>
      <c r="I692" s="1">
        <f t="shared" si="379"/>
        <v>825</v>
      </c>
      <c r="J692" s="187">
        <f t="shared" si="380"/>
        <v>-825</v>
      </c>
      <c r="K692" s="1">
        <f t="shared" si="380"/>
        <v>-824</v>
      </c>
      <c r="L692">
        <f t="shared" si="363"/>
        <v>-11</v>
      </c>
      <c r="M692" s="3">
        <f t="shared" si="374"/>
        <v>2</v>
      </c>
      <c r="N692" s="245">
        <f t="shared" si="374"/>
        <v>3</v>
      </c>
      <c r="BO692">
        <f t="shared" si="353"/>
        <v>-77</v>
      </c>
    </row>
    <row r="693" spans="1:67" ht="13.5" thickBot="1">
      <c r="A693" s="390">
        <f t="shared" si="360"/>
        <v>13</v>
      </c>
      <c r="B693" s="391" t="str">
        <f>VLOOKUP(A693,Sheet3!$A$2:$E$61,4,FALSE)</f>
        <v>bǐngzǐ (丙子)</v>
      </c>
      <c r="C693" s="391" t="str">
        <f>VLOOKUP(A693,Sheet3!$A$2:$E$61,5,FALSE)</f>
        <v>Fire Rat</v>
      </c>
      <c r="D693" s="399">
        <f t="shared" si="361"/>
        <v>1776</v>
      </c>
      <c r="E693" s="399">
        <f t="shared" si="362"/>
        <v>1715</v>
      </c>
      <c r="F693" s="12">
        <f t="shared" si="378"/>
        <v>118.57142857142857</v>
      </c>
      <c r="G693" s="410"/>
      <c r="H693" s="187">
        <f t="shared" si="379"/>
        <v>825</v>
      </c>
      <c r="I693" s="1">
        <f t="shared" si="379"/>
        <v>824</v>
      </c>
      <c r="J693" s="187">
        <f t="shared" si="380"/>
        <v>-824</v>
      </c>
      <c r="K693" s="1">
        <f t="shared" si="380"/>
        <v>-823</v>
      </c>
      <c r="L693">
        <f t="shared" si="363"/>
        <v>-11</v>
      </c>
      <c r="M693" s="3">
        <f t="shared" si="374"/>
        <v>3</v>
      </c>
      <c r="N693" s="245">
        <f t="shared" si="374"/>
        <v>4</v>
      </c>
      <c r="BO693">
        <f t="shared" si="353"/>
        <v>-76</v>
      </c>
    </row>
    <row r="694" spans="1:67" ht="13.5" thickBot="1">
      <c r="A694" s="390">
        <f t="shared" si="360"/>
        <v>14</v>
      </c>
      <c r="B694" s="391" t="str">
        <f>VLOOKUP(A694,Sheet3!$A$2:$E$61,4,FALSE)</f>
        <v>dīngchǒu (丁丑)</v>
      </c>
      <c r="C694" s="391" t="str">
        <f>VLOOKUP(A694,Sheet3!$A$2:$E$61,5,FALSE)</f>
        <v>Fire Ox</v>
      </c>
      <c r="D694" s="399">
        <f t="shared" si="361"/>
        <v>1777</v>
      </c>
      <c r="E694" s="399">
        <f t="shared" si="362"/>
        <v>1716</v>
      </c>
      <c r="F694" s="12">
        <f t="shared" si="378"/>
        <v>118.42857142857143</v>
      </c>
      <c r="G694" s="410"/>
      <c r="H694" s="187">
        <f t="shared" si="379"/>
        <v>824</v>
      </c>
      <c r="I694" s="1">
        <f t="shared" si="379"/>
        <v>823</v>
      </c>
      <c r="J694" s="187">
        <f t="shared" si="380"/>
        <v>-823</v>
      </c>
      <c r="K694" s="1">
        <f t="shared" si="380"/>
        <v>-822</v>
      </c>
      <c r="L694">
        <f t="shared" si="363"/>
        <v>-11</v>
      </c>
      <c r="M694" s="3">
        <f t="shared" si="374"/>
        <v>4</v>
      </c>
      <c r="N694" s="245">
        <f t="shared" si="374"/>
        <v>1</v>
      </c>
      <c r="BO694">
        <f t="shared" si="353"/>
        <v>-75</v>
      </c>
    </row>
    <row r="695" spans="1:67" ht="13.5" thickBot="1">
      <c r="A695" s="390">
        <f t="shared" si="360"/>
        <v>15</v>
      </c>
      <c r="B695" s="391" t="str">
        <f>VLOOKUP(A695,Sheet3!$A$2:$E$61,4,FALSE)</f>
        <v>wùyín (戊寅)</v>
      </c>
      <c r="C695" s="391" t="str">
        <f>VLOOKUP(A695,Sheet3!$A$2:$E$61,5,FALSE)</f>
        <v>Earth Tiger</v>
      </c>
      <c r="D695" s="399">
        <f t="shared" si="361"/>
        <v>1778</v>
      </c>
      <c r="E695" s="399">
        <f t="shared" si="362"/>
        <v>1717</v>
      </c>
      <c r="F695" s="12">
        <f t="shared" si="378"/>
        <v>118.28571428571429</v>
      </c>
      <c r="G695" s="410"/>
      <c r="H695" s="187">
        <f t="shared" si="379"/>
        <v>823</v>
      </c>
      <c r="I695" s="1">
        <f t="shared" si="379"/>
        <v>822</v>
      </c>
      <c r="J695" s="187">
        <f t="shared" si="380"/>
        <v>-822</v>
      </c>
      <c r="K695" s="1">
        <f t="shared" si="380"/>
        <v>-821</v>
      </c>
      <c r="L695">
        <f t="shared" si="363"/>
        <v>-10</v>
      </c>
      <c r="M695" s="3">
        <f t="shared" si="374"/>
        <v>1</v>
      </c>
      <c r="N695" s="245">
        <f t="shared" si="374"/>
        <v>2</v>
      </c>
      <c r="BO695">
        <f t="shared" si="353"/>
        <v>-74</v>
      </c>
    </row>
    <row r="696" spans="1:67" ht="13.5" thickBot="1">
      <c r="A696" s="390">
        <f t="shared" si="360"/>
        <v>16</v>
      </c>
      <c r="B696" s="391" t="str">
        <f>VLOOKUP(A696,Sheet3!$A$2:$E$61,4,FALSE)</f>
        <v>jǐmǎo (己卯)</v>
      </c>
      <c r="C696" s="391" t="str">
        <f>VLOOKUP(A696,Sheet3!$A$2:$E$61,5,FALSE)</f>
        <v>Earth Hare</v>
      </c>
      <c r="D696" s="399">
        <f t="shared" si="361"/>
        <v>1779</v>
      </c>
      <c r="E696" s="399">
        <f t="shared" si="362"/>
        <v>1718</v>
      </c>
      <c r="F696" s="12">
        <f t="shared" si="378"/>
        <v>118.14285714285714</v>
      </c>
      <c r="G696" s="410"/>
      <c r="H696" s="187">
        <f t="shared" si="379"/>
        <v>822</v>
      </c>
      <c r="I696" s="1">
        <f t="shared" si="379"/>
        <v>821</v>
      </c>
      <c r="J696" s="187">
        <f t="shared" si="380"/>
        <v>-821</v>
      </c>
      <c r="K696" s="1">
        <f t="shared" si="380"/>
        <v>-820</v>
      </c>
      <c r="L696">
        <f t="shared" si="363"/>
        <v>-10</v>
      </c>
      <c r="M696" s="3">
        <f t="shared" si="374"/>
        <v>2</v>
      </c>
      <c r="N696" s="245">
        <f t="shared" si="374"/>
        <v>3</v>
      </c>
      <c r="BO696">
        <f t="shared" si="353"/>
        <v>-73</v>
      </c>
    </row>
    <row r="697" spans="1:67" ht="23.25" thickBot="1">
      <c r="A697" s="390">
        <f t="shared" si="360"/>
        <v>17</v>
      </c>
      <c r="B697" s="391" t="str">
        <f>VLOOKUP(A697,Sheet3!$A$2:$E$61,4,FALSE)</f>
        <v>gēngchén (庚辰)</v>
      </c>
      <c r="C697" s="391" t="str">
        <f>VLOOKUP(A697,Sheet3!$A$2:$E$61,5,FALSE)</f>
        <v>Metal Dragon</v>
      </c>
      <c r="D697" s="399">
        <f t="shared" si="361"/>
        <v>1780</v>
      </c>
      <c r="E697" s="399">
        <f t="shared" si="362"/>
        <v>1719</v>
      </c>
      <c r="F697" s="14">
        <f t="shared" ref="F697:F703" si="381">(5+H697)/7</f>
        <v>118</v>
      </c>
      <c r="G697" s="409"/>
      <c r="H697" s="270">
        <f t="shared" ref="H697:I703" si="382">H698+1</f>
        <v>821</v>
      </c>
      <c r="I697" s="16">
        <f t="shared" si="382"/>
        <v>820</v>
      </c>
      <c r="J697" s="270">
        <f t="shared" ref="J697:K703" si="383">J698-1</f>
        <v>-820</v>
      </c>
      <c r="K697" s="16">
        <f t="shared" si="383"/>
        <v>-819</v>
      </c>
      <c r="L697" s="20">
        <f t="shared" si="363"/>
        <v>-10</v>
      </c>
      <c r="M697" s="3">
        <f t="shared" si="374"/>
        <v>3</v>
      </c>
      <c r="N697" s="245">
        <f t="shared" si="374"/>
        <v>4</v>
      </c>
      <c r="BO697">
        <f t="shared" si="353"/>
        <v>-72</v>
      </c>
    </row>
    <row r="698" spans="1:67" ht="13.5" thickBot="1">
      <c r="A698" s="390">
        <f t="shared" si="360"/>
        <v>18</v>
      </c>
      <c r="B698" s="391" t="str">
        <f>VLOOKUP(A698,Sheet3!$A$2:$E$61,4,FALSE)</f>
        <v>xīnsì (辛巳)</v>
      </c>
      <c r="C698" s="391" t="str">
        <f>VLOOKUP(A698,Sheet3!$A$2:$E$61,5,FALSE)</f>
        <v>Metal Snake</v>
      </c>
      <c r="D698" s="399">
        <f t="shared" si="361"/>
        <v>1781</v>
      </c>
      <c r="E698" s="399">
        <f t="shared" si="362"/>
        <v>1720</v>
      </c>
      <c r="F698" s="12">
        <f t="shared" si="381"/>
        <v>117.85714285714286</v>
      </c>
      <c r="G698" s="410"/>
      <c r="H698" s="187">
        <f t="shared" si="382"/>
        <v>820</v>
      </c>
      <c r="I698" s="1">
        <f t="shared" si="382"/>
        <v>819</v>
      </c>
      <c r="J698" s="187">
        <f t="shared" si="383"/>
        <v>-819</v>
      </c>
      <c r="K698" s="1">
        <f t="shared" si="383"/>
        <v>-818</v>
      </c>
      <c r="L698">
        <f t="shared" si="363"/>
        <v>-10</v>
      </c>
      <c r="M698" s="3">
        <f t="shared" ref="M698:N717" si="384">M702</f>
        <v>4</v>
      </c>
      <c r="N698" s="245">
        <f t="shared" si="384"/>
        <v>1</v>
      </c>
      <c r="BO698">
        <f t="shared" si="353"/>
        <v>-71</v>
      </c>
    </row>
    <row r="699" spans="1:67" ht="13.5" thickBot="1">
      <c r="A699" s="390">
        <f t="shared" si="360"/>
        <v>19</v>
      </c>
      <c r="B699" s="391" t="str">
        <f>VLOOKUP(A699,Sheet3!$A$2:$E$61,4,FALSE)</f>
        <v>rénwǔ (壬午)</v>
      </c>
      <c r="C699" s="391" t="str">
        <f>VLOOKUP(A699,Sheet3!$A$2:$E$61,5,FALSE)</f>
        <v>Water Horse</v>
      </c>
      <c r="D699" s="399">
        <f t="shared" si="361"/>
        <v>1782</v>
      </c>
      <c r="E699" s="399">
        <f t="shared" si="362"/>
        <v>1721</v>
      </c>
      <c r="F699" s="12">
        <f t="shared" si="381"/>
        <v>117.71428571428571</v>
      </c>
      <c r="G699" s="410"/>
      <c r="H699" s="187">
        <f t="shared" si="382"/>
        <v>819</v>
      </c>
      <c r="I699" s="1">
        <f t="shared" si="382"/>
        <v>818</v>
      </c>
      <c r="J699" s="187">
        <f t="shared" si="383"/>
        <v>-818</v>
      </c>
      <c r="K699" s="1">
        <f t="shared" si="383"/>
        <v>-817</v>
      </c>
      <c r="L699">
        <f t="shared" si="363"/>
        <v>-9</v>
      </c>
      <c r="M699" s="3">
        <f t="shared" si="384"/>
        <v>1</v>
      </c>
      <c r="N699" s="245">
        <f t="shared" si="384"/>
        <v>2</v>
      </c>
      <c r="BO699">
        <f t="shared" si="353"/>
        <v>-70</v>
      </c>
    </row>
    <row r="700" spans="1:67" ht="13.5" thickBot="1">
      <c r="A700" s="390">
        <f t="shared" si="360"/>
        <v>20</v>
      </c>
      <c r="B700" s="391" t="str">
        <f>VLOOKUP(A700,Sheet3!$A$2:$E$61,4,FALSE)</f>
        <v>guǐwèi (癸未)</v>
      </c>
      <c r="C700" s="391" t="str">
        <f>VLOOKUP(A700,Sheet3!$A$2:$E$61,5,FALSE)</f>
        <v>Water Sheep</v>
      </c>
      <c r="D700" s="399">
        <f t="shared" si="361"/>
        <v>1783</v>
      </c>
      <c r="E700" s="399">
        <f t="shared" si="362"/>
        <v>1722</v>
      </c>
      <c r="F700" s="12">
        <f t="shared" si="381"/>
        <v>117.57142857142857</v>
      </c>
      <c r="G700" s="410"/>
      <c r="H700" s="187">
        <f t="shared" si="382"/>
        <v>818</v>
      </c>
      <c r="I700" s="1">
        <f t="shared" si="382"/>
        <v>817</v>
      </c>
      <c r="J700" s="187">
        <f t="shared" si="383"/>
        <v>-817</v>
      </c>
      <c r="K700" s="1">
        <f t="shared" si="383"/>
        <v>-816</v>
      </c>
      <c r="L700">
        <f t="shared" si="363"/>
        <v>-9</v>
      </c>
      <c r="M700" s="3">
        <f t="shared" si="384"/>
        <v>2</v>
      </c>
      <c r="N700" s="245">
        <f t="shared" si="384"/>
        <v>3</v>
      </c>
      <c r="BO700">
        <f t="shared" si="353"/>
        <v>-69</v>
      </c>
    </row>
    <row r="701" spans="1:67" ht="23.25" thickBot="1">
      <c r="A701" s="390">
        <f t="shared" si="360"/>
        <v>21</v>
      </c>
      <c r="B701" s="391" t="str">
        <f>VLOOKUP(A701,Sheet3!$A$2:$E$61,4,FALSE)</f>
        <v>jiǎshēn (甲申)</v>
      </c>
      <c r="C701" s="391" t="str">
        <f>VLOOKUP(A701,Sheet3!$A$2:$E$61,5,FALSE)</f>
        <v>Wood Monkey</v>
      </c>
      <c r="D701" s="399">
        <f t="shared" si="361"/>
        <v>1784</v>
      </c>
      <c r="E701" s="399">
        <f t="shared" si="362"/>
        <v>1723</v>
      </c>
      <c r="F701" s="12">
        <f t="shared" si="381"/>
        <v>117.42857142857143</v>
      </c>
      <c r="G701" s="410"/>
      <c r="H701" s="187">
        <f t="shared" si="382"/>
        <v>817</v>
      </c>
      <c r="I701" s="1">
        <f t="shared" si="382"/>
        <v>816</v>
      </c>
      <c r="J701" s="187">
        <f t="shared" si="383"/>
        <v>-816</v>
      </c>
      <c r="K701" s="1">
        <f t="shared" si="383"/>
        <v>-815</v>
      </c>
      <c r="L701">
        <f t="shared" si="363"/>
        <v>-9</v>
      </c>
      <c r="M701" s="3">
        <f t="shared" si="384"/>
        <v>3</v>
      </c>
      <c r="N701" s="245">
        <f t="shared" si="384"/>
        <v>4</v>
      </c>
      <c r="BO701">
        <f t="shared" si="353"/>
        <v>-68</v>
      </c>
    </row>
    <row r="702" spans="1:67" ht="23.25" thickBot="1">
      <c r="A702" s="390">
        <f t="shared" si="360"/>
        <v>22</v>
      </c>
      <c r="B702" s="391" t="str">
        <f>VLOOKUP(A702,Sheet3!$A$2:$E$61,4,FALSE)</f>
        <v>yǐyǒu (乙酉)</v>
      </c>
      <c r="C702" s="391" t="str">
        <f>VLOOKUP(A702,Sheet3!$A$2:$E$61,5,FALSE)</f>
        <v>Wood Rooster</v>
      </c>
      <c r="D702" s="399">
        <f t="shared" si="361"/>
        <v>1785</v>
      </c>
      <c r="E702" s="399">
        <f t="shared" si="362"/>
        <v>1724</v>
      </c>
      <c r="F702" s="12">
        <f t="shared" si="381"/>
        <v>117.28571428571429</v>
      </c>
      <c r="G702" s="410"/>
      <c r="H702" s="187">
        <f t="shared" si="382"/>
        <v>816</v>
      </c>
      <c r="I702" s="1">
        <f t="shared" si="382"/>
        <v>815</v>
      </c>
      <c r="J702" s="187">
        <f t="shared" si="383"/>
        <v>-815</v>
      </c>
      <c r="K702" s="1">
        <f t="shared" si="383"/>
        <v>-814</v>
      </c>
      <c r="L702">
        <f t="shared" si="363"/>
        <v>-9</v>
      </c>
      <c r="M702" s="3">
        <f t="shared" si="384"/>
        <v>4</v>
      </c>
      <c r="N702" s="245">
        <f t="shared" si="384"/>
        <v>1</v>
      </c>
      <c r="BO702">
        <f t="shared" si="353"/>
        <v>-67</v>
      </c>
    </row>
    <row r="703" spans="1:67" ht="13.5" thickBot="1">
      <c r="A703" s="390">
        <f t="shared" si="360"/>
        <v>23</v>
      </c>
      <c r="B703" s="391" t="str">
        <f>VLOOKUP(A703,Sheet3!$A$2:$E$61,4,FALSE)</f>
        <v>bǐngxū (丙戌)</v>
      </c>
      <c r="C703" s="391" t="str">
        <f>VLOOKUP(A703,Sheet3!$A$2:$E$61,5,FALSE)</f>
        <v>Fire Dog</v>
      </c>
      <c r="D703" s="399">
        <f t="shared" si="361"/>
        <v>1786</v>
      </c>
      <c r="E703" s="399">
        <f t="shared" si="362"/>
        <v>1725</v>
      </c>
      <c r="F703" s="12">
        <f t="shared" si="381"/>
        <v>117.14285714285714</v>
      </c>
      <c r="G703" s="410"/>
      <c r="H703" s="187">
        <f t="shared" si="382"/>
        <v>815</v>
      </c>
      <c r="I703" s="1">
        <f t="shared" si="382"/>
        <v>814</v>
      </c>
      <c r="J703" s="187">
        <f t="shared" si="383"/>
        <v>-814</v>
      </c>
      <c r="K703" s="1">
        <f t="shared" si="383"/>
        <v>-813</v>
      </c>
      <c r="L703">
        <f t="shared" si="363"/>
        <v>-8</v>
      </c>
      <c r="M703" s="3">
        <f t="shared" si="384"/>
        <v>1</v>
      </c>
      <c r="N703" s="245">
        <f t="shared" si="384"/>
        <v>2</v>
      </c>
      <c r="BO703">
        <f t="shared" si="353"/>
        <v>-66</v>
      </c>
    </row>
    <row r="704" spans="1:67" ht="13.5" thickBot="1">
      <c r="A704" s="390">
        <f t="shared" si="360"/>
        <v>24</v>
      </c>
      <c r="B704" s="391" t="str">
        <f>VLOOKUP(A704,Sheet3!$A$2:$E$61,4,FALSE)</f>
        <v>dīnghài (丁亥)</v>
      </c>
      <c r="C704" s="391" t="str">
        <f>VLOOKUP(A704,Sheet3!$A$2:$E$61,5,FALSE)</f>
        <v>Fire Pig</v>
      </c>
      <c r="D704" s="399">
        <f t="shared" si="361"/>
        <v>1787</v>
      </c>
      <c r="E704" s="399">
        <f t="shared" si="362"/>
        <v>1726</v>
      </c>
      <c r="F704" s="14">
        <f t="shared" ref="F704:F710" si="385">(5+H704)/7</f>
        <v>117</v>
      </c>
      <c r="G704" s="409"/>
      <c r="H704" s="270">
        <f t="shared" ref="H704:I710" si="386">H705+1</f>
        <v>814</v>
      </c>
      <c r="I704" s="16">
        <f t="shared" si="386"/>
        <v>813</v>
      </c>
      <c r="J704" s="270">
        <f t="shared" ref="J704:K710" si="387">J705-1</f>
        <v>-813</v>
      </c>
      <c r="K704" s="16">
        <f t="shared" si="387"/>
        <v>-812</v>
      </c>
      <c r="L704" s="20">
        <f t="shared" si="363"/>
        <v>-8</v>
      </c>
      <c r="M704" s="3">
        <f t="shared" si="384"/>
        <v>2</v>
      </c>
      <c r="N704" s="245">
        <f t="shared" si="384"/>
        <v>3</v>
      </c>
      <c r="BO704">
        <f t="shared" si="353"/>
        <v>-65</v>
      </c>
    </row>
    <row r="705" spans="1:67" ht="13.5" thickBot="1">
      <c r="A705" s="390">
        <f t="shared" si="360"/>
        <v>25</v>
      </c>
      <c r="B705" s="391" t="str">
        <f>VLOOKUP(A705,Sheet3!$A$2:$E$61,4,FALSE)</f>
        <v>wùzǐ (戊子)</v>
      </c>
      <c r="C705" s="391" t="str">
        <f>VLOOKUP(A705,Sheet3!$A$2:$E$61,5,FALSE)</f>
        <v>Earth Rat</v>
      </c>
      <c r="D705" s="399">
        <f t="shared" si="361"/>
        <v>1788</v>
      </c>
      <c r="E705" s="399">
        <f t="shared" si="362"/>
        <v>1727</v>
      </c>
      <c r="F705" s="12">
        <f t="shared" si="385"/>
        <v>116.85714285714286</v>
      </c>
      <c r="G705" s="410"/>
      <c r="H705" s="187">
        <f t="shared" si="386"/>
        <v>813</v>
      </c>
      <c r="I705" s="1">
        <f t="shared" si="386"/>
        <v>812</v>
      </c>
      <c r="J705" s="187">
        <f t="shared" si="387"/>
        <v>-812</v>
      </c>
      <c r="K705" s="1">
        <f t="shared" si="387"/>
        <v>-811</v>
      </c>
      <c r="L705">
        <f t="shared" si="363"/>
        <v>-8</v>
      </c>
      <c r="M705" s="3">
        <f t="shared" si="384"/>
        <v>3</v>
      </c>
      <c r="N705" s="245">
        <f t="shared" si="384"/>
        <v>4</v>
      </c>
      <c r="BO705">
        <f t="shared" si="353"/>
        <v>-64</v>
      </c>
    </row>
    <row r="706" spans="1:67" ht="13.5" thickBot="1">
      <c r="A706" s="390">
        <f t="shared" si="360"/>
        <v>26</v>
      </c>
      <c r="B706" s="391" t="str">
        <f>VLOOKUP(A706,Sheet3!$A$2:$E$61,4,FALSE)</f>
        <v>jǐchǒu (己丑)</v>
      </c>
      <c r="C706" s="391" t="str">
        <f>VLOOKUP(A706,Sheet3!$A$2:$E$61,5,FALSE)</f>
        <v>Earth Ox</v>
      </c>
      <c r="D706" s="399">
        <f t="shared" si="361"/>
        <v>1789</v>
      </c>
      <c r="E706" s="399">
        <f t="shared" si="362"/>
        <v>1728</v>
      </c>
      <c r="F706" s="12">
        <f t="shared" si="385"/>
        <v>116.71428571428571</v>
      </c>
      <c r="G706" s="410"/>
      <c r="H706" s="187">
        <f t="shared" si="386"/>
        <v>812</v>
      </c>
      <c r="I706" s="1">
        <f t="shared" si="386"/>
        <v>811</v>
      </c>
      <c r="J706" s="187">
        <f t="shared" si="387"/>
        <v>-811</v>
      </c>
      <c r="K706" s="1">
        <f t="shared" si="387"/>
        <v>-810</v>
      </c>
      <c r="L706">
        <f t="shared" si="363"/>
        <v>-8</v>
      </c>
      <c r="M706" s="3">
        <f t="shared" si="384"/>
        <v>4</v>
      </c>
      <c r="N706" s="245">
        <f t="shared" si="384"/>
        <v>1</v>
      </c>
      <c r="BO706">
        <f t="shared" si="353"/>
        <v>-63</v>
      </c>
    </row>
    <row r="707" spans="1:67" ht="13.5" thickBot="1">
      <c r="A707" s="390">
        <f t="shared" si="360"/>
        <v>27</v>
      </c>
      <c r="B707" s="391" t="str">
        <f>VLOOKUP(A707,Sheet3!$A$2:$E$61,4,FALSE)</f>
        <v>gēngyín (庚寅)</v>
      </c>
      <c r="C707" s="391" t="str">
        <f>VLOOKUP(A707,Sheet3!$A$2:$E$61,5,FALSE)</f>
        <v>Metal Tiger</v>
      </c>
      <c r="D707" s="399">
        <f t="shared" si="361"/>
        <v>1790</v>
      </c>
      <c r="E707" s="399">
        <f t="shared" si="362"/>
        <v>1729</v>
      </c>
      <c r="F707" s="12">
        <f t="shared" si="385"/>
        <v>116.57142857142857</v>
      </c>
      <c r="G707" s="410"/>
      <c r="H707" s="187">
        <f t="shared" si="386"/>
        <v>811</v>
      </c>
      <c r="I707" s="1">
        <f t="shared" si="386"/>
        <v>810</v>
      </c>
      <c r="J707" s="187">
        <f t="shared" si="387"/>
        <v>-810</v>
      </c>
      <c r="K707" s="1">
        <f t="shared" si="387"/>
        <v>-809</v>
      </c>
      <c r="L707">
        <f t="shared" si="363"/>
        <v>-7</v>
      </c>
      <c r="M707" s="3">
        <f t="shared" si="384"/>
        <v>1</v>
      </c>
      <c r="N707" s="245">
        <f t="shared" si="384"/>
        <v>2</v>
      </c>
      <c r="BO707">
        <f t="shared" si="353"/>
        <v>-62</v>
      </c>
    </row>
    <row r="708" spans="1:67" ht="13.5" thickBot="1">
      <c r="A708" s="390">
        <f t="shared" si="360"/>
        <v>28</v>
      </c>
      <c r="B708" s="391" t="str">
        <f>VLOOKUP(A708,Sheet3!$A$2:$E$61,4,FALSE)</f>
        <v>xīnmǎo (辛卯)</v>
      </c>
      <c r="C708" s="391" t="str">
        <f>VLOOKUP(A708,Sheet3!$A$2:$E$61,5,FALSE)</f>
        <v>Metal Hare</v>
      </c>
      <c r="D708" s="399">
        <f t="shared" si="361"/>
        <v>1791</v>
      </c>
      <c r="E708" s="399">
        <f t="shared" si="362"/>
        <v>1730</v>
      </c>
      <c r="F708" s="12">
        <f t="shared" si="385"/>
        <v>116.42857142857143</v>
      </c>
      <c r="G708" s="410"/>
      <c r="H708" s="187">
        <f t="shared" si="386"/>
        <v>810</v>
      </c>
      <c r="I708" s="1">
        <f t="shared" si="386"/>
        <v>809</v>
      </c>
      <c r="J708" s="187">
        <f t="shared" si="387"/>
        <v>-809</v>
      </c>
      <c r="K708" s="1">
        <f t="shared" si="387"/>
        <v>-808</v>
      </c>
      <c r="L708">
        <f t="shared" si="363"/>
        <v>-7</v>
      </c>
      <c r="M708" s="3">
        <f t="shared" si="384"/>
        <v>2</v>
      </c>
      <c r="N708" s="245">
        <f t="shared" si="384"/>
        <v>3</v>
      </c>
      <c r="BO708">
        <f t="shared" ref="BO708:BO771" si="388">BO709-1</f>
        <v>-61</v>
      </c>
    </row>
    <row r="709" spans="1:67" ht="13.5" thickBot="1">
      <c r="A709" s="390">
        <f t="shared" si="360"/>
        <v>29</v>
      </c>
      <c r="B709" s="391" t="str">
        <f>VLOOKUP(A709,Sheet3!$A$2:$E$61,4,FALSE)</f>
        <v>rénchén (壬辰)</v>
      </c>
      <c r="C709" s="391" t="str">
        <f>VLOOKUP(A709,Sheet3!$A$2:$E$61,5,FALSE)</f>
        <v>Water Dragon</v>
      </c>
      <c r="D709" s="399">
        <f t="shared" si="361"/>
        <v>1792</v>
      </c>
      <c r="E709" s="399">
        <f t="shared" si="362"/>
        <v>1731</v>
      </c>
      <c r="F709" s="12">
        <f t="shared" si="385"/>
        <v>116.28571428571429</v>
      </c>
      <c r="G709" s="410"/>
      <c r="H709" s="187">
        <f t="shared" si="386"/>
        <v>809</v>
      </c>
      <c r="I709" s="1">
        <f t="shared" si="386"/>
        <v>808</v>
      </c>
      <c r="J709" s="187">
        <f t="shared" si="387"/>
        <v>-808</v>
      </c>
      <c r="K709" s="1">
        <f t="shared" si="387"/>
        <v>-807</v>
      </c>
      <c r="L709">
        <f t="shared" si="363"/>
        <v>-7</v>
      </c>
      <c r="M709" s="3">
        <f t="shared" si="384"/>
        <v>3</v>
      </c>
      <c r="N709" s="245">
        <f t="shared" si="384"/>
        <v>4</v>
      </c>
      <c r="BO709">
        <f t="shared" si="388"/>
        <v>-60</v>
      </c>
    </row>
    <row r="710" spans="1:67" ht="13.5" thickBot="1">
      <c r="A710" s="390">
        <f t="shared" si="360"/>
        <v>30</v>
      </c>
      <c r="B710" s="391" t="str">
        <f>VLOOKUP(A710,Sheet3!$A$2:$E$61,4,FALSE)</f>
        <v>guǐsì (癸巳)</v>
      </c>
      <c r="C710" s="391" t="str">
        <f>VLOOKUP(A710,Sheet3!$A$2:$E$61,5,FALSE)</f>
        <v>Water Snake</v>
      </c>
      <c r="D710" s="399">
        <f t="shared" si="361"/>
        <v>1793</v>
      </c>
      <c r="E710" s="399">
        <f t="shared" si="362"/>
        <v>1732</v>
      </c>
      <c r="F710" s="12">
        <f t="shared" si="385"/>
        <v>116.14285714285714</v>
      </c>
      <c r="G710" s="410"/>
      <c r="H710" s="187">
        <f t="shared" si="386"/>
        <v>808</v>
      </c>
      <c r="I710" s="1">
        <f t="shared" si="386"/>
        <v>807</v>
      </c>
      <c r="J710" s="187">
        <f t="shared" si="387"/>
        <v>-807</v>
      </c>
      <c r="K710" s="1">
        <f t="shared" si="387"/>
        <v>-806</v>
      </c>
      <c r="L710">
        <f t="shared" si="363"/>
        <v>-7</v>
      </c>
      <c r="M710" s="3">
        <f t="shared" si="384"/>
        <v>4</v>
      </c>
      <c r="N710" s="245">
        <f t="shared" si="384"/>
        <v>1</v>
      </c>
      <c r="BO710">
        <f t="shared" si="388"/>
        <v>-59</v>
      </c>
    </row>
    <row r="711" spans="1:67" ht="13.5" thickBot="1">
      <c r="A711" s="390">
        <f t="shared" si="360"/>
        <v>31</v>
      </c>
      <c r="B711" s="391" t="str">
        <f>VLOOKUP(A711,Sheet3!$A$2:$E$61,4,FALSE)</f>
        <v>jiǎwǔ (甲午)</v>
      </c>
      <c r="C711" s="391" t="str">
        <f>VLOOKUP(A711,Sheet3!$A$2:$E$61,5,FALSE)</f>
        <v>Wood Horse</v>
      </c>
      <c r="D711" s="399">
        <f t="shared" si="361"/>
        <v>1794</v>
      </c>
      <c r="E711" s="399">
        <f t="shared" si="362"/>
        <v>1733</v>
      </c>
      <c r="F711" s="14">
        <f t="shared" ref="F711:F717" si="389">(5+H711)/7</f>
        <v>116</v>
      </c>
      <c r="G711" s="409"/>
      <c r="H711" s="270">
        <f t="shared" ref="H711:I717" si="390">H712+1</f>
        <v>807</v>
      </c>
      <c r="I711" s="16">
        <f t="shared" si="390"/>
        <v>806</v>
      </c>
      <c r="J711" s="270">
        <f t="shared" ref="J711:K717" si="391">J712-1</f>
        <v>-806</v>
      </c>
      <c r="K711" s="16">
        <f t="shared" si="391"/>
        <v>-805</v>
      </c>
      <c r="L711" s="20">
        <f t="shared" si="363"/>
        <v>-6</v>
      </c>
      <c r="M711" s="3">
        <f t="shared" si="384"/>
        <v>1</v>
      </c>
      <c r="N711" s="245">
        <f t="shared" si="384"/>
        <v>2</v>
      </c>
      <c r="BO711">
        <f t="shared" si="388"/>
        <v>-58</v>
      </c>
    </row>
    <row r="712" spans="1:67" ht="13.5" thickBot="1">
      <c r="A712" s="390">
        <f t="shared" si="360"/>
        <v>32</v>
      </c>
      <c r="B712" s="391" t="str">
        <f>VLOOKUP(A712,Sheet3!$A$2:$E$61,4,FALSE)</f>
        <v>yǐwèi (乙未)</v>
      </c>
      <c r="C712" s="391" t="str">
        <f>VLOOKUP(A712,Sheet3!$A$2:$E$61,5,FALSE)</f>
        <v>Wood Sheep</v>
      </c>
      <c r="D712" s="399">
        <f t="shared" si="361"/>
        <v>1795</v>
      </c>
      <c r="E712" s="399">
        <f t="shared" si="362"/>
        <v>1734</v>
      </c>
      <c r="F712" s="12">
        <f t="shared" si="389"/>
        <v>115.85714285714286</v>
      </c>
      <c r="G712" s="410"/>
      <c r="H712" s="187">
        <f t="shared" si="390"/>
        <v>806</v>
      </c>
      <c r="I712" s="1">
        <f t="shared" si="390"/>
        <v>805</v>
      </c>
      <c r="J712" s="187">
        <f t="shared" si="391"/>
        <v>-805</v>
      </c>
      <c r="K712" s="1">
        <f t="shared" si="391"/>
        <v>-804</v>
      </c>
      <c r="L712">
        <f t="shared" si="363"/>
        <v>-6</v>
      </c>
      <c r="M712" s="3">
        <f t="shared" si="384"/>
        <v>2</v>
      </c>
      <c r="N712" s="245">
        <f t="shared" si="384"/>
        <v>3</v>
      </c>
      <c r="BO712">
        <f t="shared" si="388"/>
        <v>-57</v>
      </c>
    </row>
    <row r="713" spans="1:67" ht="13.5" thickBot="1">
      <c r="A713" s="390">
        <f t="shared" si="360"/>
        <v>33</v>
      </c>
      <c r="B713" s="391" t="str">
        <f>VLOOKUP(A713,Sheet3!$A$2:$E$61,4,FALSE)</f>
        <v>bǐngshēn (丙申)</v>
      </c>
      <c r="C713" s="391" t="str">
        <f>VLOOKUP(A713,Sheet3!$A$2:$E$61,5,FALSE)</f>
        <v>Fire Monkey</v>
      </c>
      <c r="D713" s="399">
        <f t="shared" si="361"/>
        <v>1796</v>
      </c>
      <c r="E713" s="399">
        <f t="shared" si="362"/>
        <v>1735</v>
      </c>
      <c r="F713" s="12">
        <f t="shared" si="389"/>
        <v>115.71428571428571</v>
      </c>
      <c r="G713" s="410"/>
      <c r="H713" s="187">
        <f t="shared" si="390"/>
        <v>805</v>
      </c>
      <c r="I713" s="1">
        <f t="shared" si="390"/>
        <v>804</v>
      </c>
      <c r="J713" s="187">
        <f t="shared" si="391"/>
        <v>-804</v>
      </c>
      <c r="K713" s="1">
        <f t="shared" si="391"/>
        <v>-803</v>
      </c>
      <c r="L713">
        <f t="shared" si="363"/>
        <v>-6</v>
      </c>
      <c r="M713" s="3">
        <f t="shared" si="384"/>
        <v>3</v>
      </c>
      <c r="N713" s="245">
        <f t="shared" si="384"/>
        <v>4</v>
      </c>
      <c r="BO713">
        <f t="shared" si="388"/>
        <v>-56</v>
      </c>
    </row>
    <row r="714" spans="1:67" ht="13.5" thickBot="1">
      <c r="A714" s="390">
        <f t="shared" si="360"/>
        <v>34</v>
      </c>
      <c r="B714" s="391" t="str">
        <f>VLOOKUP(A714,Sheet3!$A$2:$E$61,4,FALSE)</f>
        <v>dīngyǒu (丁酉)</v>
      </c>
      <c r="C714" s="391" t="str">
        <f>VLOOKUP(A714,Sheet3!$A$2:$E$61,5,FALSE)</f>
        <v>Fire Rooster</v>
      </c>
      <c r="D714" s="399">
        <f t="shared" si="361"/>
        <v>1797</v>
      </c>
      <c r="E714" s="399">
        <f t="shared" si="362"/>
        <v>1736</v>
      </c>
      <c r="F714" s="12">
        <f t="shared" si="389"/>
        <v>115.57142857142857</v>
      </c>
      <c r="G714" s="410"/>
      <c r="H714" s="187">
        <f t="shared" si="390"/>
        <v>804</v>
      </c>
      <c r="I714" s="1">
        <f t="shared" si="390"/>
        <v>803</v>
      </c>
      <c r="J714" s="187">
        <f t="shared" si="391"/>
        <v>-803</v>
      </c>
      <c r="K714" s="1">
        <f t="shared" si="391"/>
        <v>-802</v>
      </c>
      <c r="L714">
        <f t="shared" si="363"/>
        <v>-6</v>
      </c>
      <c r="M714" s="3">
        <f t="shared" si="384"/>
        <v>4</v>
      </c>
      <c r="N714" s="245">
        <f t="shared" si="384"/>
        <v>1</v>
      </c>
      <c r="BO714">
        <f t="shared" si="388"/>
        <v>-55</v>
      </c>
    </row>
    <row r="715" spans="1:67" ht="13.5" thickBot="1">
      <c r="A715" s="390">
        <f t="shared" si="360"/>
        <v>35</v>
      </c>
      <c r="B715" s="391" t="str">
        <f>VLOOKUP(A715,Sheet3!$A$2:$E$61,4,FALSE)</f>
        <v>wùxū (戊戌)</v>
      </c>
      <c r="C715" s="391" t="str">
        <f>VLOOKUP(A715,Sheet3!$A$2:$E$61,5,FALSE)</f>
        <v>Earth Dog</v>
      </c>
      <c r="D715" s="399">
        <f t="shared" si="361"/>
        <v>1798</v>
      </c>
      <c r="E715" s="399">
        <f t="shared" si="362"/>
        <v>1737</v>
      </c>
      <c r="F715" s="12">
        <f t="shared" si="389"/>
        <v>115.42857142857143</v>
      </c>
      <c r="G715" s="410"/>
      <c r="H715" s="187">
        <f t="shared" si="390"/>
        <v>803</v>
      </c>
      <c r="I715" s="1">
        <f t="shared" si="390"/>
        <v>802</v>
      </c>
      <c r="J715" s="187">
        <f t="shared" si="391"/>
        <v>-802</v>
      </c>
      <c r="K715" s="1">
        <f t="shared" si="391"/>
        <v>-801</v>
      </c>
      <c r="L715">
        <f t="shared" si="363"/>
        <v>-5</v>
      </c>
      <c r="M715" s="3">
        <f t="shared" si="384"/>
        <v>1</v>
      </c>
      <c r="N715" s="245">
        <f t="shared" si="384"/>
        <v>2</v>
      </c>
      <c r="BO715">
        <f t="shared" si="388"/>
        <v>-54</v>
      </c>
    </row>
    <row r="716" spans="1:67" ht="13.5" thickBot="1">
      <c r="A716" s="390">
        <f t="shared" si="360"/>
        <v>36</v>
      </c>
      <c r="B716" s="391" t="str">
        <f>VLOOKUP(A716,Sheet3!$A$2:$E$61,4,FALSE)</f>
        <v>jǐhài (己亥)</v>
      </c>
      <c r="C716" s="391" t="str">
        <f>VLOOKUP(A716,Sheet3!$A$2:$E$61,5,FALSE)</f>
        <v>Earth Pig</v>
      </c>
      <c r="D716" s="399">
        <f t="shared" si="361"/>
        <v>1799</v>
      </c>
      <c r="E716" s="399">
        <f t="shared" si="362"/>
        <v>1738</v>
      </c>
      <c r="F716" s="12">
        <f t="shared" si="389"/>
        <v>115.28571428571429</v>
      </c>
      <c r="G716" s="410"/>
      <c r="H716" s="187">
        <f t="shared" si="390"/>
        <v>802</v>
      </c>
      <c r="I716" s="1">
        <f t="shared" si="390"/>
        <v>801</v>
      </c>
      <c r="J716" s="187">
        <f t="shared" si="391"/>
        <v>-801</v>
      </c>
      <c r="K716" s="1">
        <f t="shared" si="391"/>
        <v>-800</v>
      </c>
      <c r="L716">
        <f t="shared" si="363"/>
        <v>-5</v>
      </c>
      <c r="M716" s="3">
        <f t="shared" si="384"/>
        <v>2</v>
      </c>
      <c r="N716" s="245">
        <f t="shared" si="384"/>
        <v>3</v>
      </c>
      <c r="BO716">
        <f t="shared" si="388"/>
        <v>-53</v>
      </c>
    </row>
    <row r="717" spans="1:67" ht="13.5" thickBot="1">
      <c r="A717" s="390">
        <f t="shared" si="360"/>
        <v>37</v>
      </c>
      <c r="B717" s="391" t="str">
        <f>VLOOKUP(A717,Sheet3!$A$2:$E$61,4,FALSE)</f>
        <v>gēngzǐ (庚子)</v>
      </c>
      <c r="C717" s="391" t="str">
        <f>VLOOKUP(A717,Sheet3!$A$2:$E$61,5,FALSE)</f>
        <v>Metal Rat</v>
      </c>
      <c r="D717" s="399">
        <f t="shared" si="361"/>
        <v>1800</v>
      </c>
      <c r="E717" s="399">
        <f t="shared" si="362"/>
        <v>1739</v>
      </c>
      <c r="F717" s="12">
        <f t="shared" si="389"/>
        <v>115.14285714285714</v>
      </c>
      <c r="G717" s="410"/>
      <c r="H717" s="187">
        <f t="shared" si="390"/>
        <v>801</v>
      </c>
      <c r="I717" s="1">
        <f t="shared" si="390"/>
        <v>800</v>
      </c>
      <c r="J717" s="187">
        <f t="shared" si="391"/>
        <v>-800</v>
      </c>
      <c r="K717" s="1">
        <f t="shared" si="391"/>
        <v>-799</v>
      </c>
      <c r="L717">
        <f t="shared" si="363"/>
        <v>-5</v>
      </c>
      <c r="M717" s="3">
        <f t="shared" si="384"/>
        <v>3</v>
      </c>
      <c r="N717" s="245">
        <f t="shared" si="384"/>
        <v>4</v>
      </c>
      <c r="BO717">
        <f t="shared" si="388"/>
        <v>-52</v>
      </c>
    </row>
    <row r="718" spans="1:67" ht="13.5" thickBot="1">
      <c r="A718" s="390">
        <f t="shared" si="360"/>
        <v>38</v>
      </c>
      <c r="B718" s="391" t="str">
        <f>VLOOKUP(A718,Sheet3!$A$2:$E$61,4,FALSE)</f>
        <v>xīnchǒu (辛丑)</v>
      </c>
      <c r="C718" s="391" t="str">
        <f>VLOOKUP(A718,Sheet3!$A$2:$E$61,5,FALSE)</f>
        <v>Metal Ox</v>
      </c>
      <c r="D718" s="399">
        <f t="shared" si="361"/>
        <v>1801</v>
      </c>
      <c r="E718" s="399">
        <f t="shared" si="362"/>
        <v>1740</v>
      </c>
      <c r="F718" s="14">
        <f t="shared" ref="F718:F724" si="392">(5+H718)/7</f>
        <v>115</v>
      </c>
      <c r="G718" s="409"/>
      <c r="H718" s="270">
        <f t="shared" ref="H718:I724" si="393">H719+1</f>
        <v>800</v>
      </c>
      <c r="I718" s="16">
        <f t="shared" si="393"/>
        <v>799</v>
      </c>
      <c r="J718" s="270">
        <f t="shared" ref="J718:K724" si="394">J719-1</f>
        <v>-799</v>
      </c>
      <c r="K718" s="16">
        <f t="shared" si="394"/>
        <v>-798</v>
      </c>
      <c r="L718" s="20">
        <f t="shared" si="363"/>
        <v>-5</v>
      </c>
      <c r="M718" s="3">
        <f t="shared" ref="M718:N737" si="395">M722</f>
        <v>4</v>
      </c>
      <c r="N718" s="245">
        <f t="shared" si="395"/>
        <v>1</v>
      </c>
      <c r="BO718">
        <f t="shared" si="388"/>
        <v>-51</v>
      </c>
    </row>
    <row r="719" spans="1:67" ht="13.5" thickBot="1">
      <c r="A719" s="390">
        <f t="shared" si="360"/>
        <v>39</v>
      </c>
      <c r="B719" s="391" t="str">
        <f>VLOOKUP(A719,Sheet3!$A$2:$E$61,4,FALSE)</f>
        <v>rényín (壬寅)</v>
      </c>
      <c r="C719" s="391" t="str">
        <f>VLOOKUP(A719,Sheet3!$A$2:$E$61,5,FALSE)</f>
        <v>Water Tiger</v>
      </c>
      <c r="D719" s="399">
        <f t="shared" si="361"/>
        <v>1802</v>
      </c>
      <c r="E719" s="399">
        <f t="shared" si="362"/>
        <v>1741</v>
      </c>
      <c r="F719" s="12">
        <f t="shared" si="392"/>
        <v>114.85714285714286</v>
      </c>
      <c r="G719" s="410"/>
      <c r="H719" s="187">
        <f t="shared" si="393"/>
        <v>799</v>
      </c>
      <c r="I719" s="1">
        <f t="shared" si="393"/>
        <v>798</v>
      </c>
      <c r="J719" s="187">
        <f t="shared" si="394"/>
        <v>-798</v>
      </c>
      <c r="K719" s="1">
        <f t="shared" si="394"/>
        <v>-797</v>
      </c>
      <c r="L719">
        <f t="shared" si="363"/>
        <v>-4</v>
      </c>
      <c r="M719" s="3">
        <f t="shared" si="395"/>
        <v>1</v>
      </c>
      <c r="N719" s="245">
        <f t="shared" si="395"/>
        <v>2</v>
      </c>
      <c r="BO719">
        <f t="shared" si="388"/>
        <v>-50</v>
      </c>
    </row>
    <row r="720" spans="1:67" ht="13.5" thickBot="1">
      <c r="A720" s="390">
        <f t="shared" si="360"/>
        <v>40</v>
      </c>
      <c r="B720" s="391" t="str">
        <f>VLOOKUP(A720,Sheet3!$A$2:$E$61,4,FALSE)</f>
        <v>guǐmǎo (癸卯)</v>
      </c>
      <c r="C720" s="391" t="str">
        <f>VLOOKUP(A720,Sheet3!$A$2:$E$61,5,FALSE)</f>
        <v>Water Hare</v>
      </c>
      <c r="D720" s="399">
        <f t="shared" si="361"/>
        <v>1803</v>
      </c>
      <c r="E720" s="399">
        <f t="shared" si="362"/>
        <v>1742</v>
      </c>
      <c r="F720" s="12">
        <f t="shared" si="392"/>
        <v>114.71428571428571</v>
      </c>
      <c r="G720" s="410"/>
      <c r="H720" s="187">
        <f t="shared" si="393"/>
        <v>798</v>
      </c>
      <c r="I720" s="1">
        <f t="shared" si="393"/>
        <v>797</v>
      </c>
      <c r="J720" s="187">
        <f t="shared" si="394"/>
        <v>-797</v>
      </c>
      <c r="K720" s="1">
        <f t="shared" si="394"/>
        <v>-796</v>
      </c>
      <c r="L720">
        <f t="shared" si="363"/>
        <v>-4</v>
      </c>
      <c r="M720" s="3">
        <f t="shared" si="395"/>
        <v>2</v>
      </c>
      <c r="N720" s="245">
        <f t="shared" si="395"/>
        <v>3</v>
      </c>
      <c r="BO720">
        <f t="shared" si="388"/>
        <v>-49</v>
      </c>
    </row>
    <row r="721" spans="1:67" ht="13.5" thickBot="1">
      <c r="A721" s="390">
        <f t="shared" si="360"/>
        <v>41</v>
      </c>
      <c r="B721" s="391" t="str">
        <f>VLOOKUP(A721,Sheet3!$A$2:$E$61,4,FALSE)</f>
        <v>jiǎchén (甲辰)</v>
      </c>
      <c r="C721" s="391" t="str">
        <f>VLOOKUP(A721,Sheet3!$A$2:$E$61,5,FALSE)</f>
        <v>Wood Dragon</v>
      </c>
      <c r="D721" s="399">
        <f t="shared" si="361"/>
        <v>1804</v>
      </c>
      <c r="E721" s="399">
        <f t="shared" si="362"/>
        <v>1743</v>
      </c>
      <c r="F721" s="12">
        <f t="shared" si="392"/>
        <v>114.57142857142857</v>
      </c>
      <c r="G721" s="410"/>
      <c r="H721" s="187">
        <f t="shared" si="393"/>
        <v>797</v>
      </c>
      <c r="I721" s="1">
        <f t="shared" si="393"/>
        <v>796</v>
      </c>
      <c r="J721" s="187">
        <f t="shared" si="394"/>
        <v>-796</v>
      </c>
      <c r="K721" s="1">
        <f t="shared" si="394"/>
        <v>-795</v>
      </c>
      <c r="L721">
        <f t="shared" si="363"/>
        <v>-4</v>
      </c>
      <c r="M721" s="3">
        <f t="shared" si="395"/>
        <v>3</v>
      </c>
      <c r="N721" s="245">
        <f t="shared" si="395"/>
        <v>4</v>
      </c>
      <c r="BO721">
        <f t="shared" si="388"/>
        <v>-48</v>
      </c>
    </row>
    <row r="722" spans="1:67" ht="13.5" thickBot="1">
      <c r="A722" s="390">
        <f t="shared" ref="A722:A785" si="396">IF(A723&gt;1,A723-1,60)</f>
        <v>42</v>
      </c>
      <c r="B722" s="391" t="str">
        <f>VLOOKUP(A722,Sheet3!$A$2:$E$61,4,FALSE)</f>
        <v>yǐsì (乙巳)</v>
      </c>
      <c r="C722" s="391" t="str">
        <f>VLOOKUP(A722,Sheet3!$A$2:$E$61,5,FALSE)</f>
        <v>Wood Snake</v>
      </c>
      <c r="D722" s="399">
        <f t="shared" ref="D722:D785" si="397">D723-1</f>
        <v>1805</v>
      </c>
      <c r="E722" s="399">
        <f t="shared" ref="E722:E785" si="398">E723-1</f>
        <v>1744</v>
      </c>
      <c r="F722" s="12">
        <f t="shared" si="392"/>
        <v>114.42857142857143</v>
      </c>
      <c r="G722" s="410"/>
      <c r="H722" s="187">
        <f t="shared" si="393"/>
        <v>796</v>
      </c>
      <c r="I722" s="1">
        <f t="shared" si="393"/>
        <v>795</v>
      </c>
      <c r="J722" s="187">
        <f t="shared" si="394"/>
        <v>-795</v>
      </c>
      <c r="K722" s="1">
        <f t="shared" si="394"/>
        <v>-794</v>
      </c>
      <c r="L722">
        <f t="shared" ref="L722:L785" si="399">INT(L$1543-($J$1543-$J722)/4)</f>
        <v>-4</v>
      </c>
      <c r="M722" s="3">
        <f t="shared" si="395"/>
        <v>4</v>
      </c>
      <c r="N722" s="245">
        <f t="shared" si="395"/>
        <v>1</v>
      </c>
      <c r="BO722">
        <f t="shared" si="388"/>
        <v>-47</v>
      </c>
    </row>
    <row r="723" spans="1:67" ht="13.5" thickBot="1">
      <c r="A723" s="390">
        <f t="shared" si="396"/>
        <v>43</v>
      </c>
      <c r="B723" s="391" t="str">
        <f>VLOOKUP(A723,Sheet3!$A$2:$E$61,4,FALSE)</f>
        <v>bǐngwǔ (丙午)</v>
      </c>
      <c r="C723" s="391" t="str">
        <f>VLOOKUP(A723,Sheet3!$A$2:$E$61,5,FALSE)</f>
        <v>Fire Horse</v>
      </c>
      <c r="D723" s="399">
        <f t="shared" si="397"/>
        <v>1806</v>
      </c>
      <c r="E723" s="399">
        <f t="shared" si="398"/>
        <v>1745</v>
      </c>
      <c r="F723" s="12">
        <f t="shared" si="392"/>
        <v>114.28571428571429</v>
      </c>
      <c r="G723" s="410"/>
      <c r="H723" s="187">
        <f t="shared" si="393"/>
        <v>795</v>
      </c>
      <c r="I723" s="1">
        <f t="shared" si="393"/>
        <v>794</v>
      </c>
      <c r="J723" s="187">
        <f t="shared" si="394"/>
        <v>-794</v>
      </c>
      <c r="K723" s="1">
        <f t="shared" si="394"/>
        <v>-793</v>
      </c>
      <c r="L723">
        <f t="shared" si="399"/>
        <v>-3</v>
      </c>
      <c r="M723" s="3">
        <f t="shared" si="395"/>
        <v>1</v>
      </c>
      <c r="N723" s="245">
        <f t="shared" si="395"/>
        <v>2</v>
      </c>
      <c r="BO723">
        <f t="shared" si="388"/>
        <v>-46</v>
      </c>
    </row>
    <row r="724" spans="1:67" ht="13.5" thickBot="1">
      <c r="A724" s="390">
        <f t="shared" si="396"/>
        <v>44</v>
      </c>
      <c r="B724" s="391" t="str">
        <f>VLOOKUP(A724,Sheet3!$A$2:$E$61,4,FALSE)</f>
        <v>dīngwèi (丁未)</v>
      </c>
      <c r="C724" s="391" t="str">
        <f>VLOOKUP(A724,Sheet3!$A$2:$E$61,5,FALSE)</f>
        <v>Fire Sheep</v>
      </c>
      <c r="D724" s="399">
        <f t="shared" si="397"/>
        <v>1807</v>
      </c>
      <c r="E724" s="399">
        <f t="shared" si="398"/>
        <v>1746</v>
      </c>
      <c r="F724" s="12">
        <f t="shared" si="392"/>
        <v>114.14285714285714</v>
      </c>
      <c r="G724" s="410"/>
      <c r="H724" s="187">
        <f t="shared" si="393"/>
        <v>794</v>
      </c>
      <c r="I724" s="1">
        <f t="shared" si="393"/>
        <v>793</v>
      </c>
      <c r="J724" s="187">
        <f t="shared" si="394"/>
        <v>-793</v>
      </c>
      <c r="K724" s="1">
        <f t="shared" si="394"/>
        <v>-792</v>
      </c>
      <c r="L724">
        <f t="shared" si="399"/>
        <v>-3</v>
      </c>
      <c r="M724" s="3">
        <f t="shared" si="395"/>
        <v>2</v>
      </c>
      <c r="N724" s="245">
        <f t="shared" si="395"/>
        <v>3</v>
      </c>
      <c r="BO724">
        <f t="shared" si="388"/>
        <v>-45</v>
      </c>
    </row>
    <row r="725" spans="1:67" ht="13.5" thickBot="1">
      <c r="A725" s="390">
        <f t="shared" si="396"/>
        <v>45</v>
      </c>
      <c r="B725" s="391" t="str">
        <f>VLOOKUP(A725,Sheet3!$A$2:$E$61,4,FALSE)</f>
        <v>wùshēn (戊申)</v>
      </c>
      <c r="C725" s="391" t="str">
        <f>VLOOKUP(A725,Sheet3!$A$2:$E$61,5,FALSE)</f>
        <v>Earth Monkey</v>
      </c>
      <c r="D725" s="399">
        <f t="shared" si="397"/>
        <v>1808</v>
      </c>
      <c r="E725" s="399">
        <f t="shared" si="398"/>
        <v>1747</v>
      </c>
      <c r="F725" s="14">
        <f t="shared" ref="F725:F731" si="400">(5+H725)/7</f>
        <v>114</v>
      </c>
      <c r="G725" s="409"/>
      <c r="H725" s="270">
        <f t="shared" ref="H725:I731" si="401">H726+1</f>
        <v>793</v>
      </c>
      <c r="I725" s="16">
        <f t="shared" si="401"/>
        <v>792</v>
      </c>
      <c r="J725" s="270">
        <f t="shared" ref="J725:K731" si="402">J726-1</f>
        <v>-792</v>
      </c>
      <c r="K725" s="16">
        <f t="shared" si="402"/>
        <v>-791</v>
      </c>
      <c r="L725" s="20">
        <f t="shared" si="399"/>
        <v>-3</v>
      </c>
      <c r="M725" s="3">
        <f t="shared" si="395"/>
        <v>3</v>
      </c>
      <c r="N725" s="245">
        <f t="shared" si="395"/>
        <v>4</v>
      </c>
      <c r="BO725">
        <f t="shared" si="388"/>
        <v>-44</v>
      </c>
    </row>
    <row r="726" spans="1:67" ht="13.5" thickBot="1">
      <c r="A726" s="390">
        <f t="shared" si="396"/>
        <v>46</v>
      </c>
      <c r="B726" s="391" t="str">
        <f>VLOOKUP(A726,Sheet3!$A$2:$E$61,4,FALSE)</f>
        <v>jǐyǒu (己酉)</v>
      </c>
      <c r="C726" s="391" t="str">
        <f>VLOOKUP(A726,Sheet3!$A$2:$E$61,5,FALSE)</f>
        <v>Earth Rooster</v>
      </c>
      <c r="D726" s="399">
        <f t="shared" si="397"/>
        <v>1809</v>
      </c>
      <c r="E726" s="399">
        <f t="shared" si="398"/>
        <v>1748</v>
      </c>
      <c r="F726" s="12">
        <f t="shared" si="400"/>
        <v>113.85714285714286</v>
      </c>
      <c r="G726" s="410"/>
      <c r="H726" s="187">
        <f t="shared" si="401"/>
        <v>792</v>
      </c>
      <c r="I726" s="1">
        <f t="shared" si="401"/>
        <v>791</v>
      </c>
      <c r="J726" s="187">
        <f t="shared" si="402"/>
        <v>-791</v>
      </c>
      <c r="K726" s="1">
        <f t="shared" si="402"/>
        <v>-790</v>
      </c>
      <c r="L726">
        <f t="shared" si="399"/>
        <v>-3</v>
      </c>
      <c r="M726" s="3">
        <f t="shared" si="395"/>
        <v>4</v>
      </c>
      <c r="N726" s="245">
        <f t="shared" si="395"/>
        <v>1</v>
      </c>
      <c r="BO726">
        <f t="shared" si="388"/>
        <v>-43</v>
      </c>
    </row>
    <row r="727" spans="1:67" ht="13.5" thickBot="1">
      <c r="A727" s="390">
        <f t="shared" si="396"/>
        <v>47</v>
      </c>
      <c r="B727" s="391" t="str">
        <f>VLOOKUP(A727,Sheet3!$A$2:$E$61,4,FALSE)</f>
        <v>gēngxū (庚戌)</v>
      </c>
      <c r="C727" s="391" t="str">
        <f>VLOOKUP(A727,Sheet3!$A$2:$E$61,5,FALSE)</f>
        <v>Metal Dog</v>
      </c>
      <c r="D727" s="399">
        <f t="shared" si="397"/>
        <v>1810</v>
      </c>
      <c r="E727" s="399">
        <f t="shared" si="398"/>
        <v>1749</v>
      </c>
      <c r="F727" s="12">
        <f t="shared" si="400"/>
        <v>113.71428571428571</v>
      </c>
      <c r="G727" s="410"/>
      <c r="H727" s="187">
        <f t="shared" si="401"/>
        <v>791</v>
      </c>
      <c r="I727" s="1">
        <f t="shared" si="401"/>
        <v>790</v>
      </c>
      <c r="J727" s="187">
        <f t="shared" si="402"/>
        <v>-790</v>
      </c>
      <c r="K727" s="1">
        <f t="shared" si="402"/>
        <v>-789</v>
      </c>
      <c r="L727">
        <f t="shared" si="399"/>
        <v>-2</v>
      </c>
      <c r="M727" s="3">
        <f t="shared" si="395"/>
        <v>1</v>
      </c>
      <c r="N727" s="245">
        <f t="shared" si="395"/>
        <v>2</v>
      </c>
      <c r="BO727">
        <f t="shared" si="388"/>
        <v>-42</v>
      </c>
    </row>
    <row r="728" spans="1:67" ht="13.5" thickBot="1">
      <c r="A728" s="390">
        <f t="shared" si="396"/>
        <v>48</v>
      </c>
      <c r="B728" s="391" t="str">
        <f>VLOOKUP(A728,Sheet3!$A$2:$E$61,4,FALSE)</f>
        <v>xīnhài (辛亥)</v>
      </c>
      <c r="C728" s="391" t="str">
        <f>VLOOKUP(A728,Sheet3!$A$2:$E$61,5,FALSE)</f>
        <v>Metal Pig</v>
      </c>
      <c r="D728" s="399">
        <f t="shared" si="397"/>
        <v>1811</v>
      </c>
      <c r="E728" s="399">
        <f t="shared" si="398"/>
        <v>1750</v>
      </c>
      <c r="F728" s="12">
        <f t="shared" si="400"/>
        <v>113.57142857142857</v>
      </c>
      <c r="G728" s="410"/>
      <c r="H728" s="187">
        <f t="shared" si="401"/>
        <v>790</v>
      </c>
      <c r="I728" s="1">
        <f t="shared" si="401"/>
        <v>789</v>
      </c>
      <c r="J728" s="187">
        <f t="shared" si="402"/>
        <v>-789</v>
      </c>
      <c r="K728" s="1">
        <f t="shared" si="402"/>
        <v>-788</v>
      </c>
      <c r="L728">
        <f t="shared" si="399"/>
        <v>-2</v>
      </c>
      <c r="M728" s="3">
        <f t="shared" si="395"/>
        <v>2</v>
      </c>
      <c r="N728" s="245">
        <f t="shared" si="395"/>
        <v>3</v>
      </c>
      <c r="BO728">
        <f t="shared" si="388"/>
        <v>-41</v>
      </c>
    </row>
    <row r="729" spans="1:67" ht="13.5" thickBot="1">
      <c r="A729" s="390">
        <f t="shared" si="396"/>
        <v>49</v>
      </c>
      <c r="B729" s="391" t="str">
        <f>VLOOKUP(A729,Sheet3!$A$2:$E$61,4,FALSE)</f>
        <v>rénzǐ (壬子)</v>
      </c>
      <c r="C729" s="391" t="str">
        <f>VLOOKUP(A729,Sheet3!$A$2:$E$61,5,FALSE)</f>
        <v>Water Rat</v>
      </c>
      <c r="D729" s="399">
        <f t="shared" si="397"/>
        <v>1812</v>
      </c>
      <c r="E729" s="399">
        <f t="shared" si="398"/>
        <v>1751</v>
      </c>
      <c r="F729" s="12">
        <f t="shared" si="400"/>
        <v>113.42857142857143</v>
      </c>
      <c r="G729" s="410"/>
      <c r="H729" s="187">
        <f t="shared" si="401"/>
        <v>789</v>
      </c>
      <c r="I729" s="1">
        <f t="shared" si="401"/>
        <v>788</v>
      </c>
      <c r="J729" s="187">
        <f t="shared" si="402"/>
        <v>-788</v>
      </c>
      <c r="K729" s="1">
        <f t="shared" si="402"/>
        <v>-787</v>
      </c>
      <c r="L729">
        <f t="shared" si="399"/>
        <v>-2</v>
      </c>
      <c r="M729" s="3">
        <f t="shared" si="395"/>
        <v>3</v>
      </c>
      <c r="N729" s="245">
        <f t="shared" si="395"/>
        <v>4</v>
      </c>
      <c r="BO729">
        <f t="shared" si="388"/>
        <v>-40</v>
      </c>
    </row>
    <row r="730" spans="1:67" ht="13.5" thickBot="1">
      <c r="A730" s="390">
        <f t="shared" si="396"/>
        <v>50</v>
      </c>
      <c r="B730" s="391" t="str">
        <f>VLOOKUP(A730,Sheet3!$A$2:$E$61,4,FALSE)</f>
        <v>guǐchǒu (癸丑)</v>
      </c>
      <c r="C730" s="391" t="str">
        <f>VLOOKUP(A730,Sheet3!$A$2:$E$61,5,FALSE)</f>
        <v>Water Ox</v>
      </c>
      <c r="D730" s="399">
        <f t="shared" si="397"/>
        <v>1813</v>
      </c>
      <c r="E730" s="399">
        <f t="shared" si="398"/>
        <v>1752</v>
      </c>
      <c r="F730" s="12">
        <f t="shared" si="400"/>
        <v>113.28571428571429</v>
      </c>
      <c r="G730" s="410"/>
      <c r="H730" s="187">
        <f t="shared" si="401"/>
        <v>788</v>
      </c>
      <c r="I730" s="1">
        <f t="shared" si="401"/>
        <v>787</v>
      </c>
      <c r="J730" s="187">
        <f t="shared" si="402"/>
        <v>-787</v>
      </c>
      <c r="K730" s="1">
        <f t="shared" si="402"/>
        <v>-786</v>
      </c>
      <c r="L730">
        <f t="shared" si="399"/>
        <v>-2</v>
      </c>
      <c r="M730" s="3">
        <f t="shared" si="395"/>
        <v>4</v>
      </c>
      <c r="N730" s="245">
        <f t="shared" si="395"/>
        <v>1</v>
      </c>
      <c r="BO730">
        <f t="shared" si="388"/>
        <v>-39</v>
      </c>
    </row>
    <row r="731" spans="1:67" ht="13.5" thickBot="1">
      <c r="A731" s="390">
        <f t="shared" si="396"/>
        <v>51</v>
      </c>
      <c r="B731" s="391" t="str">
        <f>VLOOKUP(A731,Sheet3!$A$2:$E$61,4,FALSE)</f>
        <v>jiǎyín (甲寅)</v>
      </c>
      <c r="C731" s="391" t="str">
        <f>VLOOKUP(A731,Sheet3!$A$2:$E$61,5,FALSE)</f>
        <v>Wood Tiger</v>
      </c>
      <c r="D731" s="399">
        <f t="shared" si="397"/>
        <v>1814</v>
      </c>
      <c r="E731" s="399">
        <f t="shared" si="398"/>
        <v>1753</v>
      </c>
      <c r="F731" s="12">
        <f t="shared" si="400"/>
        <v>113.14285714285714</v>
      </c>
      <c r="G731" s="410"/>
      <c r="H731" s="187">
        <f t="shared" si="401"/>
        <v>787</v>
      </c>
      <c r="I731" s="1">
        <f t="shared" si="401"/>
        <v>786</v>
      </c>
      <c r="J731" s="187">
        <f t="shared" si="402"/>
        <v>-786</v>
      </c>
      <c r="K731" s="1">
        <f t="shared" si="402"/>
        <v>-785</v>
      </c>
      <c r="L731">
        <f t="shared" si="399"/>
        <v>-1</v>
      </c>
      <c r="M731" s="3">
        <f t="shared" si="395"/>
        <v>1</v>
      </c>
      <c r="N731" s="245">
        <f t="shared" si="395"/>
        <v>2</v>
      </c>
      <c r="BO731">
        <f t="shared" si="388"/>
        <v>-38</v>
      </c>
    </row>
    <row r="732" spans="1:67" ht="13.5" thickBot="1">
      <c r="A732" s="390">
        <f t="shared" si="396"/>
        <v>52</v>
      </c>
      <c r="B732" s="391" t="str">
        <f>VLOOKUP(A732,Sheet3!$A$2:$E$61,4,FALSE)</f>
        <v>yǐmǎo (乙卯)</v>
      </c>
      <c r="C732" s="391" t="str">
        <f>VLOOKUP(A732,Sheet3!$A$2:$E$61,5,FALSE)</f>
        <v>Wood Hare</v>
      </c>
      <c r="D732" s="399">
        <f t="shared" si="397"/>
        <v>1815</v>
      </c>
      <c r="E732" s="399">
        <f t="shared" si="398"/>
        <v>1754</v>
      </c>
      <c r="F732" s="14">
        <f t="shared" ref="F732:F738" si="403">(5+H732)/7</f>
        <v>113</v>
      </c>
      <c r="G732" s="409"/>
      <c r="H732" s="270">
        <f t="shared" ref="H732:I738" si="404">H733+1</f>
        <v>786</v>
      </c>
      <c r="I732" s="16">
        <f t="shared" si="404"/>
        <v>785</v>
      </c>
      <c r="J732" s="270">
        <f t="shared" ref="J732:K738" si="405">J733-1</f>
        <v>-785</v>
      </c>
      <c r="K732" s="16">
        <f t="shared" si="405"/>
        <v>-784</v>
      </c>
      <c r="L732" s="20">
        <f t="shared" si="399"/>
        <v>-1</v>
      </c>
      <c r="M732" s="3">
        <f t="shared" si="395"/>
        <v>2</v>
      </c>
      <c r="N732" s="245">
        <f t="shared" si="395"/>
        <v>3</v>
      </c>
      <c r="BO732">
        <f t="shared" si="388"/>
        <v>-37</v>
      </c>
    </row>
    <row r="733" spans="1:67" ht="13.5" thickBot="1">
      <c r="A733" s="390">
        <f t="shared" si="396"/>
        <v>53</v>
      </c>
      <c r="B733" s="391" t="str">
        <f>VLOOKUP(A733,Sheet3!$A$2:$E$61,4,FALSE)</f>
        <v>bǐngchén (丙辰)</v>
      </c>
      <c r="C733" s="391" t="str">
        <f>VLOOKUP(A733,Sheet3!$A$2:$E$61,5,FALSE)</f>
        <v>Fire Dragon</v>
      </c>
      <c r="D733" s="399">
        <f t="shared" si="397"/>
        <v>1816</v>
      </c>
      <c r="E733" s="399">
        <f t="shared" si="398"/>
        <v>1755</v>
      </c>
      <c r="F733" s="12">
        <f t="shared" si="403"/>
        <v>112.85714285714286</v>
      </c>
      <c r="G733" s="410"/>
      <c r="H733" s="187">
        <f t="shared" si="404"/>
        <v>785</v>
      </c>
      <c r="I733" s="1">
        <f t="shared" si="404"/>
        <v>784</v>
      </c>
      <c r="J733" s="187">
        <f t="shared" si="405"/>
        <v>-784</v>
      </c>
      <c r="K733" s="1">
        <f t="shared" si="405"/>
        <v>-783</v>
      </c>
      <c r="L733">
        <f t="shared" si="399"/>
        <v>-1</v>
      </c>
      <c r="M733" s="3">
        <f t="shared" si="395"/>
        <v>3</v>
      </c>
      <c r="N733" s="245">
        <f t="shared" si="395"/>
        <v>4</v>
      </c>
      <c r="BO733">
        <f t="shared" si="388"/>
        <v>-36</v>
      </c>
    </row>
    <row r="734" spans="1:67" ht="13.5" thickBot="1">
      <c r="A734" s="390">
        <f t="shared" si="396"/>
        <v>54</v>
      </c>
      <c r="B734" s="391" t="str">
        <f>VLOOKUP(A734,Sheet3!$A$2:$E$61,4,FALSE)</f>
        <v>dīngsì (丁巳)</v>
      </c>
      <c r="C734" s="391" t="str">
        <f>VLOOKUP(A734,Sheet3!$A$2:$E$61,5,FALSE)</f>
        <v>Fire Snake</v>
      </c>
      <c r="D734" s="399">
        <f t="shared" si="397"/>
        <v>1817</v>
      </c>
      <c r="E734" s="399">
        <f t="shared" si="398"/>
        <v>1756</v>
      </c>
      <c r="F734" s="12">
        <f t="shared" si="403"/>
        <v>112.71428571428571</v>
      </c>
      <c r="G734" s="410"/>
      <c r="H734" s="187">
        <f t="shared" si="404"/>
        <v>784</v>
      </c>
      <c r="I734" s="1">
        <f t="shared" si="404"/>
        <v>783</v>
      </c>
      <c r="J734" s="187">
        <f t="shared" si="405"/>
        <v>-783</v>
      </c>
      <c r="K734" s="1">
        <f t="shared" si="405"/>
        <v>-782</v>
      </c>
      <c r="L734">
        <f t="shared" si="399"/>
        <v>-1</v>
      </c>
      <c r="M734" s="3">
        <f t="shared" si="395"/>
        <v>4</v>
      </c>
      <c r="N734" s="245">
        <f t="shared" si="395"/>
        <v>1</v>
      </c>
      <c r="BO734">
        <f t="shared" si="388"/>
        <v>-35</v>
      </c>
    </row>
    <row r="735" spans="1:67" ht="13.5" thickBot="1">
      <c r="A735" s="390">
        <f t="shared" si="396"/>
        <v>55</v>
      </c>
      <c r="B735" s="391" t="str">
        <f>VLOOKUP(A735,Sheet3!$A$2:$E$61,4,FALSE)</f>
        <v>wùwǔ (戊午)</v>
      </c>
      <c r="C735" s="391" t="str">
        <f>VLOOKUP(A735,Sheet3!$A$2:$E$61,5,FALSE)</f>
        <v>Earth Horse</v>
      </c>
      <c r="D735" s="399">
        <f t="shared" si="397"/>
        <v>1818</v>
      </c>
      <c r="E735" s="399">
        <f t="shared" si="398"/>
        <v>1757</v>
      </c>
      <c r="F735" s="12">
        <f t="shared" si="403"/>
        <v>112.57142857142857</v>
      </c>
      <c r="G735" s="410"/>
      <c r="H735" s="187">
        <f t="shared" si="404"/>
        <v>783</v>
      </c>
      <c r="I735" s="1">
        <f t="shared" si="404"/>
        <v>782</v>
      </c>
      <c r="J735" s="187">
        <f t="shared" si="405"/>
        <v>-782</v>
      </c>
      <c r="K735" s="1">
        <f t="shared" si="405"/>
        <v>-781</v>
      </c>
      <c r="L735">
        <f t="shared" si="399"/>
        <v>0</v>
      </c>
      <c r="M735" s="3">
        <f t="shared" si="395"/>
        <v>1</v>
      </c>
      <c r="N735" s="245">
        <f t="shared" si="395"/>
        <v>2</v>
      </c>
      <c r="BO735">
        <f t="shared" si="388"/>
        <v>-34</v>
      </c>
    </row>
    <row r="736" spans="1:67" ht="13.5" thickBot="1">
      <c r="A736" s="390">
        <f t="shared" si="396"/>
        <v>56</v>
      </c>
      <c r="B736" s="391" t="str">
        <f>VLOOKUP(A736,Sheet3!$A$2:$E$61,4,FALSE)</f>
        <v>jǐwèi (己未)</v>
      </c>
      <c r="C736" s="391" t="str">
        <f>VLOOKUP(A736,Sheet3!$A$2:$E$61,5,FALSE)</f>
        <v>Earth Sheep</v>
      </c>
      <c r="D736" s="399">
        <f t="shared" si="397"/>
        <v>1819</v>
      </c>
      <c r="E736" s="399">
        <f t="shared" si="398"/>
        <v>1758</v>
      </c>
      <c r="F736" s="12">
        <f t="shared" si="403"/>
        <v>112.42857142857143</v>
      </c>
      <c r="G736" s="410"/>
      <c r="H736" s="187">
        <f t="shared" si="404"/>
        <v>782</v>
      </c>
      <c r="I736" s="1">
        <f t="shared" si="404"/>
        <v>781</v>
      </c>
      <c r="J736" s="187">
        <f t="shared" si="405"/>
        <v>-781</v>
      </c>
      <c r="K736" s="1">
        <f t="shared" si="405"/>
        <v>-780</v>
      </c>
      <c r="L736">
        <f t="shared" si="399"/>
        <v>0</v>
      </c>
      <c r="M736" s="3">
        <f t="shared" si="395"/>
        <v>2</v>
      </c>
      <c r="N736" s="245">
        <f t="shared" si="395"/>
        <v>3</v>
      </c>
      <c r="BO736">
        <f t="shared" si="388"/>
        <v>-33</v>
      </c>
    </row>
    <row r="737" spans="1:67" ht="23.25" thickBot="1">
      <c r="A737" s="390">
        <f t="shared" si="396"/>
        <v>57</v>
      </c>
      <c r="B737" s="391" t="str">
        <f>VLOOKUP(A737,Sheet3!$A$2:$E$61,4,FALSE)</f>
        <v>gēngshēn (庚申)</v>
      </c>
      <c r="C737" s="391" t="str">
        <f>VLOOKUP(A737,Sheet3!$A$2:$E$61,5,FALSE)</f>
        <v>Metal Monkey</v>
      </c>
      <c r="D737" s="399">
        <f t="shared" si="397"/>
        <v>1820</v>
      </c>
      <c r="E737" s="399">
        <f t="shared" si="398"/>
        <v>1759</v>
      </c>
      <c r="F737" s="12">
        <f t="shared" si="403"/>
        <v>112.28571428571429</v>
      </c>
      <c r="G737" s="410"/>
      <c r="H737" s="187">
        <f t="shared" si="404"/>
        <v>781</v>
      </c>
      <c r="I737" s="1">
        <f t="shared" si="404"/>
        <v>780</v>
      </c>
      <c r="J737" s="187">
        <f t="shared" si="405"/>
        <v>-780</v>
      </c>
      <c r="K737" s="1">
        <f t="shared" si="405"/>
        <v>-779</v>
      </c>
      <c r="L737">
        <f t="shared" si="399"/>
        <v>0</v>
      </c>
      <c r="M737" s="3">
        <f t="shared" si="395"/>
        <v>3</v>
      </c>
      <c r="N737" s="245">
        <f t="shared" si="395"/>
        <v>4</v>
      </c>
      <c r="BO737">
        <f t="shared" si="388"/>
        <v>-32</v>
      </c>
    </row>
    <row r="738" spans="1:67" ht="13.5" thickBot="1">
      <c r="A738" s="390">
        <f t="shared" si="396"/>
        <v>58</v>
      </c>
      <c r="B738" s="391" t="str">
        <f>VLOOKUP(A738,Sheet3!$A$2:$E$61,4,FALSE)</f>
        <v>xīnyǒu (辛酉)</v>
      </c>
      <c r="C738" s="391" t="str">
        <f>VLOOKUP(A738,Sheet3!$A$2:$E$61,5,FALSE)</f>
        <v>Metal Rooster</v>
      </c>
      <c r="D738" s="399">
        <f t="shared" si="397"/>
        <v>1821</v>
      </c>
      <c r="E738" s="399">
        <f t="shared" si="398"/>
        <v>1760</v>
      </c>
      <c r="F738" s="12">
        <f t="shared" si="403"/>
        <v>112.14285714285714</v>
      </c>
      <c r="G738" s="410"/>
      <c r="H738" s="187">
        <f t="shared" si="404"/>
        <v>780</v>
      </c>
      <c r="I738" s="1">
        <f t="shared" si="404"/>
        <v>779</v>
      </c>
      <c r="J738" s="187">
        <f t="shared" si="405"/>
        <v>-779</v>
      </c>
      <c r="K738" s="1">
        <f t="shared" si="405"/>
        <v>-778</v>
      </c>
      <c r="L738">
        <f t="shared" si="399"/>
        <v>0</v>
      </c>
      <c r="M738" s="3">
        <f t="shared" ref="M738:N757" si="406">M742</f>
        <v>4</v>
      </c>
      <c r="N738" s="245">
        <f t="shared" si="406"/>
        <v>1</v>
      </c>
      <c r="BO738">
        <f t="shared" si="388"/>
        <v>-31</v>
      </c>
    </row>
    <row r="739" spans="1:67" ht="13.5" thickBot="1">
      <c r="A739" s="390">
        <f t="shared" si="396"/>
        <v>59</v>
      </c>
      <c r="B739" s="391" t="str">
        <f>VLOOKUP(A739,Sheet3!$A$2:$E$61,4,FALSE)</f>
        <v>rénxū (壬戌)</v>
      </c>
      <c r="C739" s="391" t="str">
        <f>VLOOKUP(A739,Sheet3!$A$2:$E$61,5,FALSE)</f>
        <v>Water Dog</v>
      </c>
      <c r="D739" s="399">
        <f t="shared" si="397"/>
        <v>1822</v>
      </c>
      <c r="E739" s="399">
        <f t="shared" si="398"/>
        <v>1761</v>
      </c>
      <c r="F739" s="14">
        <f t="shared" ref="F739:F745" si="407">(5+H739)/7</f>
        <v>112</v>
      </c>
      <c r="G739" s="409"/>
      <c r="H739" s="270">
        <f t="shared" ref="H739:I745" si="408">H740+1</f>
        <v>779</v>
      </c>
      <c r="I739" s="16">
        <f t="shared" si="408"/>
        <v>778</v>
      </c>
      <c r="J739" s="270">
        <f t="shared" ref="J739:K745" si="409">J740-1</f>
        <v>-778</v>
      </c>
      <c r="K739" s="16">
        <f t="shared" si="409"/>
        <v>-777</v>
      </c>
      <c r="L739" s="20">
        <f t="shared" si="399"/>
        <v>1</v>
      </c>
      <c r="M739" s="3">
        <f t="shared" si="406"/>
        <v>1</v>
      </c>
      <c r="N739" s="245">
        <f t="shared" si="406"/>
        <v>2</v>
      </c>
      <c r="BO739">
        <f t="shared" si="388"/>
        <v>-30</v>
      </c>
    </row>
    <row r="740" spans="1:67" ht="13.5" thickBot="1">
      <c r="A740" s="390">
        <f t="shared" si="396"/>
        <v>60</v>
      </c>
      <c r="B740" s="391" t="str">
        <f>VLOOKUP(A740,Sheet3!$A$2:$E$61,4,FALSE)</f>
        <v>guǐhài (癸亥)</v>
      </c>
      <c r="C740" s="391" t="str">
        <f>VLOOKUP(A740,Sheet3!$A$2:$E$61,5,FALSE)</f>
        <v>Water Pig</v>
      </c>
      <c r="D740" s="399">
        <f t="shared" si="397"/>
        <v>1823</v>
      </c>
      <c r="E740" s="399">
        <f t="shared" si="398"/>
        <v>1762</v>
      </c>
      <c r="F740" s="12">
        <f t="shared" si="407"/>
        <v>111.85714285714286</v>
      </c>
      <c r="G740" s="410"/>
      <c r="H740" s="187">
        <f t="shared" si="408"/>
        <v>778</v>
      </c>
      <c r="I740" s="1">
        <f t="shared" si="408"/>
        <v>777</v>
      </c>
      <c r="J740" s="187">
        <f t="shared" si="409"/>
        <v>-777</v>
      </c>
      <c r="K740" s="1">
        <f t="shared" si="409"/>
        <v>-776</v>
      </c>
      <c r="L740">
        <f t="shared" si="399"/>
        <v>1</v>
      </c>
      <c r="M740" s="3">
        <f t="shared" si="406"/>
        <v>2</v>
      </c>
      <c r="N740" s="245">
        <f t="shared" si="406"/>
        <v>3</v>
      </c>
      <c r="BO740">
        <f t="shared" si="388"/>
        <v>-29</v>
      </c>
    </row>
    <row r="741" spans="1:67" ht="13.5" thickBot="1">
      <c r="A741" s="390">
        <f t="shared" si="396"/>
        <v>1</v>
      </c>
      <c r="B741" s="391" t="str">
        <f>VLOOKUP(A741,Sheet3!$A$2:$E$61,4,FALSE)</f>
        <v>jiǎzǐ (甲子)</v>
      </c>
      <c r="C741" s="391" t="str">
        <f>VLOOKUP(A741,Sheet3!$A$2:$E$61,5,FALSE)</f>
        <v>Wood Rat</v>
      </c>
      <c r="D741" s="399">
        <f t="shared" si="397"/>
        <v>1824</v>
      </c>
      <c r="E741" s="399">
        <f t="shared" si="398"/>
        <v>1763</v>
      </c>
      <c r="F741" s="12">
        <f t="shared" si="407"/>
        <v>111.71428571428571</v>
      </c>
      <c r="G741" s="410"/>
      <c r="H741" s="187">
        <f t="shared" si="408"/>
        <v>777</v>
      </c>
      <c r="I741" s="1">
        <f t="shared" si="408"/>
        <v>776</v>
      </c>
      <c r="J741" s="187">
        <f t="shared" si="409"/>
        <v>-776</v>
      </c>
      <c r="K741" s="1">
        <f t="shared" si="409"/>
        <v>-775</v>
      </c>
      <c r="L741">
        <f t="shared" si="399"/>
        <v>1</v>
      </c>
      <c r="M741" s="3">
        <f t="shared" si="406"/>
        <v>3</v>
      </c>
      <c r="N741" s="245">
        <f t="shared" si="406"/>
        <v>4</v>
      </c>
      <c r="BO741">
        <f t="shared" si="388"/>
        <v>-28</v>
      </c>
    </row>
    <row r="742" spans="1:67" ht="13.5" thickBot="1">
      <c r="A742" s="390">
        <f t="shared" si="396"/>
        <v>2</v>
      </c>
      <c r="B742" s="391" t="str">
        <f>VLOOKUP(A742,Sheet3!$A$2:$E$61,4,FALSE)</f>
        <v>yǐchǒu (乙丑)</v>
      </c>
      <c r="C742" s="391" t="str">
        <f>VLOOKUP(A742,Sheet3!$A$2:$E$61,5,FALSE)</f>
        <v>Wood Ox</v>
      </c>
      <c r="D742" s="399">
        <f t="shared" si="397"/>
        <v>1825</v>
      </c>
      <c r="E742" s="399">
        <f t="shared" si="398"/>
        <v>1764</v>
      </c>
      <c r="F742" s="12">
        <f t="shared" si="407"/>
        <v>111.57142857142857</v>
      </c>
      <c r="G742" s="410"/>
      <c r="H742" s="187">
        <f t="shared" si="408"/>
        <v>776</v>
      </c>
      <c r="I742" s="1">
        <f t="shared" si="408"/>
        <v>775</v>
      </c>
      <c r="J742" s="187">
        <f t="shared" si="409"/>
        <v>-775</v>
      </c>
      <c r="K742" s="1">
        <f t="shared" si="409"/>
        <v>-774</v>
      </c>
      <c r="L742">
        <f t="shared" si="399"/>
        <v>1</v>
      </c>
      <c r="M742" s="3">
        <f t="shared" si="406"/>
        <v>4</v>
      </c>
      <c r="N742" s="245">
        <f t="shared" si="406"/>
        <v>1</v>
      </c>
      <c r="BO742">
        <f t="shared" si="388"/>
        <v>-27</v>
      </c>
    </row>
    <row r="743" spans="1:67" ht="13.5" thickBot="1">
      <c r="A743" s="390">
        <f t="shared" si="396"/>
        <v>3</v>
      </c>
      <c r="B743" s="391" t="str">
        <f>VLOOKUP(A743,Sheet3!$A$2:$E$61,4,FALSE)</f>
        <v>bǐngyín (丙寅)</v>
      </c>
      <c r="C743" s="391" t="str">
        <f>VLOOKUP(A743,Sheet3!$A$2:$E$61,5,FALSE)</f>
        <v>Fire Tiger</v>
      </c>
      <c r="D743" s="399">
        <f t="shared" si="397"/>
        <v>1826</v>
      </c>
      <c r="E743" s="399">
        <f t="shared" si="398"/>
        <v>1765</v>
      </c>
      <c r="F743" s="12">
        <f t="shared" si="407"/>
        <v>111.42857142857143</v>
      </c>
      <c r="G743" s="410"/>
      <c r="H743" s="187">
        <f t="shared" si="408"/>
        <v>775</v>
      </c>
      <c r="I743" s="1">
        <f t="shared" si="408"/>
        <v>774</v>
      </c>
      <c r="J743" s="187">
        <f t="shared" si="409"/>
        <v>-774</v>
      </c>
      <c r="K743" s="1">
        <f t="shared" si="409"/>
        <v>-773</v>
      </c>
      <c r="L743">
        <f t="shared" si="399"/>
        <v>2</v>
      </c>
      <c r="M743" s="3">
        <f t="shared" si="406"/>
        <v>1</v>
      </c>
      <c r="N743" s="245">
        <f t="shared" si="406"/>
        <v>2</v>
      </c>
      <c r="BO743">
        <f t="shared" si="388"/>
        <v>-26</v>
      </c>
    </row>
    <row r="744" spans="1:67" ht="13.5" thickBot="1">
      <c r="A744" s="390">
        <f t="shared" si="396"/>
        <v>4</v>
      </c>
      <c r="B744" s="391" t="str">
        <f>VLOOKUP(A744,Sheet3!$A$2:$E$61,4,FALSE)</f>
        <v>dīngmǎo (丁卯)</v>
      </c>
      <c r="C744" s="391" t="str">
        <f>VLOOKUP(A744,Sheet3!$A$2:$E$61,5,FALSE)</f>
        <v>Fire Hare</v>
      </c>
      <c r="D744" s="399">
        <f t="shared" si="397"/>
        <v>1827</v>
      </c>
      <c r="E744" s="399">
        <f t="shared" si="398"/>
        <v>1766</v>
      </c>
      <c r="F744" s="12">
        <f t="shared" si="407"/>
        <v>111.28571428571429</v>
      </c>
      <c r="G744" s="410"/>
      <c r="H744" s="187">
        <f t="shared" si="408"/>
        <v>774</v>
      </c>
      <c r="I744" s="1">
        <f t="shared" si="408"/>
        <v>773</v>
      </c>
      <c r="J744" s="187">
        <f t="shared" si="409"/>
        <v>-773</v>
      </c>
      <c r="K744" s="1">
        <f t="shared" si="409"/>
        <v>-772</v>
      </c>
      <c r="L744">
        <f t="shared" si="399"/>
        <v>2</v>
      </c>
      <c r="M744" s="3">
        <f t="shared" si="406"/>
        <v>2</v>
      </c>
      <c r="N744" s="245">
        <f t="shared" si="406"/>
        <v>3</v>
      </c>
      <c r="BO744">
        <f t="shared" si="388"/>
        <v>-25</v>
      </c>
    </row>
    <row r="745" spans="1:67" ht="13.5" thickBot="1">
      <c r="A745" s="390">
        <f t="shared" si="396"/>
        <v>5</v>
      </c>
      <c r="B745" s="391" t="str">
        <f>VLOOKUP(A745,Sheet3!$A$2:$E$61,4,FALSE)</f>
        <v>wùchén (戊辰)</v>
      </c>
      <c r="C745" s="391" t="str">
        <f>VLOOKUP(A745,Sheet3!$A$2:$E$61,5,FALSE)</f>
        <v>Earth Dragon</v>
      </c>
      <c r="D745" s="399">
        <f t="shared" si="397"/>
        <v>1828</v>
      </c>
      <c r="E745" s="399">
        <f t="shared" si="398"/>
        <v>1767</v>
      </c>
      <c r="F745" s="12">
        <f t="shared" si="407"/>
        <v>111.14285714285714</v>
      </c>
      <c r="G745" s="410"/>
      <c r="H745" s="187">
        <f t="shared" si="408"/>
        <v>773</v>
      </c>
      <c r="I745" s="1">
        <f t="shared" si="408"/>
        <v>772</v>
      </c>
      <c r="J745" s="187">
        <f t="shared" si="409"/>
        <v>-772</v>
      </c>
      <c r="K745" s="1">
        <f t="shared" si="409"/>
        <v>-771</v>
      </c>
      <c r="L745">
        <f t="shared" si="399"/>
        <v>2</v>
      </c>
      <c r="M745" s="3">
        <f t="shared" si="406"/>
        <v>3</v>
      </c>
      <c r="N745" s="245">
        <f t="shared" si="406"/>
        <v>4</v>
      </c>
      <c r="BO745">
        <f t="shared" si="388"/>
        <v>-24</v>
      </c>
    </row>
    <row r="746" spans="1:67" ht="13.5" thickBot="1">
      <c r="A746" s="390">
        <f t="shared" si="396"/>
        <v>6</v>
      </c>
      <c r="B746" s="391" t="str">
        <f>VLOOKUP(A746,Sheet3!$A$2:$E$61,4,FALSE)</f>
        <v>jǐsì (己巳)</v>
      </c>
      <c r="C746" s="391" t="str">
        <f>VLOOKUP(A746,Sheet3!$A$2:$E$61,5,FALSE)</f>
        <v>Earth Snake</v>
      </c>
      <c r="D746" s="399">
        <f t="shared" si="397"/>
        <v>1829</v>
      </c>
      <c r="E746" s="399">
        <f t="shared" si="398"/>
        <v>1768</v>
      </c>
      <c r="F746" s="14">
        <f t="shared" ref="F746:F752" si="410">(5+H746)/7</f>
        <v>111</v>
      </c>
      <c r="G746" s="409"/>
      <c r="H746" s="270">
        <f t="shared" ref="H746:I752" si="411">H747+1</f>
        <v>772</v>
      </c>
      <c r="I746" s="16">
        <f t="shared" si="411"/>
        <v>771</v>
      </c>
      <c r="J746" s="270">
        <f t="shared" ref="J746:K752" si="412">J747-1</f>
        <v>-771</v>
      </c>
      <c r="K746" s="16">
        <f t="shared" si="412"/>
        <v>-770</v>
      </c>
      <c r="L746" s="20">
        <f t="shared" si="399"/>
        <v>2</v>
      </c>
      <c r="M746" s="3">
        <f t="shared" si="406"/>
        <v>4</v>
      </c>
      <c r="N746" s="245">
        <f t="shared" si="406"/>
        <v>1</v>
      </c>
      <c r="BO746">
        <f t="shared" si="388"/>
        <v>-23</v>
      </c>
    </row>
    <row r="747" spans="1:67" ht="13.5" thickBot="1">
      <c r="A747" s="390">
        <f t="shared" si="396"/>
        <v>7</v>
      </c>
      <c r="B747" s="391" t="str">
        <f>VLOOKUP(A747,Sheet3!$A$2:$E$61,4,FALSE)</f>
        <v>gēngwǔ (庚午)</v>
      </c>
      <c r="C747" s="391" t="str">
        <f>VLOOKUP(A747,Sheet3!$A$2:$E$61,5,FALSE)</f>
        <v>Metal Horse</v>
      </c>
      <c r="D747" s="399">
        <f t="shared" si="397"/>
        <v>1830</v>
      </c>
      <c r="E747" s="399">
        <f t="shared" si="398"/>
        <v>1769</v>
      </c>
      <c r="F747" s="12">
        <f t="shared" si="410"/>
        <v>110.85714285714286</v>
      </c>
      <c r="G747" s="410"/>
      <c r="H747" s="187">
        <f t="shared" si="411"/>
        <v>771</v>
      </c>
      <c r="I747" s="1">
        <f t="shared" si="411"/>
        <v>770</v>
      </c>
      <c r="J747" s="187">
        <f t="shared" si="412"/>
        <v>-770</v>
      </c>
      <c r="K747" s="1">
        <f t="shared" si="412"/>
        <v>-769</v>
      </c>
      <c r="L747">
        <f t="shared" si="399"/>
        <v>3</v>
      </c>
      <c r="M747" s="3">
        <f t="shared" si="406"/>
        <v>1</v>
      </c>
      <c r="N747" s="245">
        <f t="shared" si="406"/>
        <v>2</v>
      </c>
      <c r="BO747">
        <f t="shared" si="388"/>
        <v>-22</v>
      </c>
    </row>
    <row r="748" spans="1:67" ht="13.5" thickBot="1">
      <c r="A748" s="390">
        <f t="shared" si="396"/>
        <v>8</v>
      </c>
      <c r="B748" s="391" t="str">
        <f>VLOOKUP(A748,Sheet3!$A$2:$E$61,4,FALSE)</f>
        <v>xīnwèi (辛未)</v>
      </c>
      <c r="C748" s="391" t="str">
        <f>VLOOKUP(A748,Sheet3!$A$2:$E$61,5,FALSE)</f>
        <v>Metal Sheep</v>
      </c>
      <c r="D748" s="399">
        <f t="shared" si="397"/>
        <v>1831</v>
      </c>
      <c r="E748" s="399">
        <f t="shared" si="398"/>
        <v>1770</v>
      </c>
      <c r="F748" s="12">
        <f t="shared" si="410"/>
        <v>110.71428571428571</v>
      </c>
      <c r="G748" s="410"/>
      <c r="H748" s="187">
        <f t="shared" si="411"/>
        <v>770</v>
      </c>
      <c r="I748" s="1">
        <f t="shared" si="411"/>
        <v>769</v>
      </c>
      <c r="J748" s="187">
        <f t="shared" si="412"/>
        <v>-769</v>
      </c>
      <c r="K748" s="1">
        <f t="shared" si="412"/>
        <v>-768</v>
      </c>
      <c r="L748">
        <f t="shared" si="399"/>
        <v>3</v>
      </c>
      <c r="M748" s="3">
        <f t="shared" si="406"/>
        <v>2</v>
      </c>
      <c r="N748" s="245">
        <f t="shared" si="406"/>
        <v>3</v>
      </c>
      <c r="BO748">
        <f t="shared" si="388"/>
        <v>-21</v>
      </c>
    </row>
    <row r="749" spans="1:67" ht="23.25" thickBot="1">
      <c r="A749" s="390">
        <f t="shared" si="396"/>
        <v>9</v>
      </c>
      <c r="B749" s="391" t="str">
        <f>VLOOKUP(A749,Sheet3!$A$2:$E$61,4,FALSE)</f>
        <v>rénshēn (壬申)</v>
      </c>
      <c r="C749" s="391" t="str">
        <f>VLOOKUP(A749,Sheet3!$A$2:$E$61,5,FALSE)</f>
        <v>Water Monkey</v>
      </c>
      <c r="D749" s="399">
        <f t="shared" si="397"/>
        <v>1832</v>
      </c>
      <c r="E749" s="399">
        <f t="shared" si="398"/>
        <v>1771</v>
      </c>
      <c r="F749" s="12">
        <f t="shared" si="410"/>
        <v>110.57142857142857</v>
      </c>
      <c r="G749" s="410"/>
      <c r="H749" s="187">
        <f t="shared" si="411"/>
        <v>769</v>
      </c>
      <c r="I749" s="1">
        <f t="shared" si="411"/>
        <v>768</v>
      </c>
      <c r="J749" s="187">
        <f t="shared" si="412"/>
        <v>-768</v>
      </c>
      <c r="K749" s="1">
        <f t="shared" si="412"/>
        <v>-767</v>
      </c>
      <c r="L749">
        <f t="shared" si="399"/>
        <v>3</v>
      </c>
      <c r="M749" s="3">
        <f t="shared" si="406"/>
        <v>3</v>
      </c>
      <c r="N749" s="245">
        <f t="shared" si="406"/>
        <v>4</v>
      </c>
      <c r="BO749">
        <f t="shared" si="388"/>
        <v>-20</v>
      </c>
    </row>
    <row r="750" spans="1:67" ht="23.25" thickBot="1">
      <c r="A750" s="390">
        <f t="shared" si="396"/>
        <v>10</v>
      </c>
      <c r="B750" s="391" t="str">
        <f>VLOOKUP(A750,Sheet3!$A$2:$E$61,4,FALSE)</f>
        <v>guǐyǒu (癸酉)</v>
      </c>
      <c r="C750" s="391" t="str">
        <f>VLOOKUP(A750,Sheet3!$A$2:$E$61,5,FALSE)</f>
        <v>Water Rooster</v>
      </c>
      <c r="D750" s="399">
        <f t="shared" si="397"/>
        <v>1833</v>
      </c>
      <c r="E750" s="399">
        <f t="shared" si="398"/>
        <v>1772</v>
      </c>
      <c r="F750" s="12">
        <f t="shared" si="410"/>
        <v>110.42857142857143</v>
      </c>
      <c r="G750" s="410"/>
      <c r="H750" s="187">
        <f t="shared" si="411"/>
        <v>768</v>
      </c>
      <c r="I750" s="1">
        <f t="shared" si="411"/>
        <v>767</v>
      </c>
      <c r="J750" s="187">
        <f t="shared" si="412"/>
        <v>-767</v>
      </c>
      <c r="K750" s="1">
        <f t="shared" si="412"/>
        <v>-766</v>
      </c>
      <c r="L750">
        <f t="shared" si="399"/>
        <v>3</v>
      </c>
      <c r="M750" s="3">
        <f t="shared" si="406"/>
        <v>4</v>
      </c>
      <c r="N750" s="245">
        <f t="shared" si="406"/>
        <v>1</v>
      </c>
      <c r="BO750">
        <f t="shared" si="388"/>
        <v>-19</v>
      </c>
    </row>
    <row r="751" spans="1:67" ht="13.5" thickBot="1">
      <c r="A751" s="390">
        <f t="shared" si="396"/>
        <v>11</v>
      </c>
      <c r="B751" s="391" t="str">
        <f>VLOOKUP(A751,Sheet3!$A$2:$E$61,4,FALSE)</f>
        <v>jiǎxū (甲戌)</v>
      </c>
      <c r="C751" s="391" t="str">
        <f>VLOOKUP(A751,Sheet3!$A$2:$E$61,5,FALSE)</f>
        <v>Wood Dog</v>
      </c>
      <c r="D751" s="399">
        <f t="shared" si="397"/>
        <v>1834</v>
      </c>
      <c r="E751" s="399">
        <f t="shared" si="398"/>
        <v>1773</v>
      </c>
      <c r="F751" s="12">
        <f t="shared" si="410"/>
        <v>110.28571428571429</v>
      </c>
      <c r="G751" s="410"/>
      <c r="H751" s="187">
        <f t="shared" si="411"/>
        <v>767</v>
      </c>
      <c r="I751" s="1">
        <f t="shared" si="411"/>
        <v>766</v>
      </c>
      <c r="J751" s="187">
        <f t="shared" si="412"/>
        <v>-766</v>
      </c>
      <c r="K751" s="1">
        <f t="shared" si="412"/>
        <v>-765</v>
      </c>
      <c r="L751">
        <f t="shared" si="399"/>
        <v>4</v>
      </c>
      <c r="M751" s="3">
        <f t="shared" si="406"/>
        <v>1</v>
      </c>
      <c r="N751" s="245">
        <f t="shared" si="406"/>
        <v>2</v>
      </c>
      <c r="BO751">
        <f t="shared" si="388"/>
        <v>-18</v>
      </c>
    </row>
    <row r="752" spans="1:67" ht="13.5" thickBot="1">
      <c r="A752" s="390">
        <f t="shared" si="396"/>
        <v>12</v>
      </c>
      <c r="B752" s="391" t="str">
        <f>VLOOKUP(A752,Sheet3!$A$2:$E$61,4,FALSE)</f>
        <v>yǐhài (乙亥)</v>
      </c>
      <c r="C752" s="391" t="str">
        <f>VLOOKUP(A752,Sheet3!$A$2:$E$61,5,FALSE)</f>
        <v>Wood Pig</v>
      </c>
      <c r="D752" s="399">
        <f t="shared" si="397"/>
        <v>1835</v>
      </c>
      <c r="E752" s="399">
        <f t="shared" si="398"/>
        <v>1774</v>
      </c>
      <c r="F752" s="12">
        <f t="shared" si="410"/>
        <v>110.14285714285714</v>
      </c>
      <c r="G752" s="410"/>
      <c r="H752" s="187">
        <f t="shared" si="411"/>
        <v>766</v>
      </c>
      <c r="I752" s="1">
        <f t="shared" si="411"/>
        <v>765</v>
      </c>
      <c r="J752" s="187">
        <f t="shared" si="412"/>
        <v>-765</v>
      </c>
      <c r="K752" s="1">
        <f t="shared" si="412"/>
        <v>-764</v>
      </c>
      <c r="L752">
        <f t="shared" si="399"/>
        <v>4</v>
      </c>
      <c r="M752" s="3">
        <f t="shared" si="406"/>
        <v>2</v>
      </c>
      <c r="N752" s="245">
        <f t="shared" si="406"/>
        <v>3</v>
      </c>
      <c r="BO752">
        <f t="shared" si="388"/>
        <v>-17</v>
      </c>
    </row>
    <row r="753" spans="1:67" ht="13.5" thickBot="1">
      <c r="A753" s="390">
        <f t="shared" si="396"/>
        <v>13</v>
      </c>
      <c r="B753" s="391" t="str">
        <f>VLOOKUP(A753,Sheet3!$A$2:$E$61,4,FALSE)</f>
        <v>bǐngzǐ (丙子)</v>
      </c>
      <c r="C753" s="391" t="str">
        <f>VLOOKUP(A753,Sheet3!$A$2:$E$61,5,FALSE)</f>
        <v>Fire Rat</v>
      </c>
      <c r="D753" s="399">
        <f t="shared" si="397"/>
        <v>1836</v>
      </c>
      <c r="E753" s="399">
        <f t="shared" si="398"/>
        <v>1775</v>
      </c>
      <c r="F753" s="14">
        <f t="shared" ref="F753:F759" si="413">(5+H753)/7</f>
        <v>110</v>
      </c>
      <c r="G753" s="409"/>
      <c r="H753" s="270">
        <f t="shared" ref="H753:I759" si="414">H754+1</f>
        <v>765</v>
      </c>
      <c r="I753" s="16">
        <f t="shared" si="414"/>
        <v>764</v>
      </c>
      <c r="J753" s="270">
        <f t="shared" ref="J753:K759" si="415">J754-1</f>
        <v>-764</v>
      </c>
      <c r="K753" s="16">
        <f t="shared" si="415"/>
        <v>-763</v>
      </c>
      <c r="L753" s="20">
        <f t="shared" si="399"/>
        <v>4</v>
      </c>
      <c r="M753" s="3">
        <f t="shared" si="406"/>
        <v>3</v>
      </c>
      <c r="N753" s="245">
        <f t="shared" si="406"/>
        <v>4</v>
      </c>
      <c r="BO753">
        <f t="shared" si="388"/>
        <v>-16</v>
      </c>
    </row>
    <row r="754" spans="1:67" ht="13.5" thickBot="1">
      <c r="A754" s="390">
        <f t="shared" si="396"/>
        <v>14</v>
      </c>
      <c r="B754" s="391" t="str">
        <f>VLOOKUP(A754,Sheet3!$A$2:$E$61,4,FALSE)</f>
        <v>dīngchǒu (丁丑)</v>
      </c>
      <c r="C754" s="391" t="str">
        <f>VLOOKUP(A754,Sheet3!$A$2:$E$61,5,FALSE)</f>
        <v>Fire Ox</v>
      </c>
      <c r="D754" s="399">
        <f t="shared" si="397"/>
        <v>1837</v>
      </c>
      <c r="E754" s="399">
        <f t="shared" si="398"/>
        <v>1776</v>
      </c>
      <c r="F754" s="12">
        <f t="shared" si="413"/>
        <v>109.85714285714286</v>
      </c>
      <c r="G754" s="410"/>
      <c r="H754" s="187">
        <f t="shared" si="414"/>
        <v>764</v>
      </c>
      <c r="I754" s="1">
        <f t="shared" si="414"/>
        <v>763</v>
      </c>
      <c r="J754" s="187">
        <f t="shared" si="415"/>
        <v>-763</v>
      </c>
      <c r="K754" s="1">
        <f t="shared" si="415"/>
        <v>-762</v>
      </c>
      <c r="L754">
        <f t="shared" si="399"/>
        <v>4</v>
      </c>
      <c r="M754" s="3">
        <f t="shared" si="406"/>
        <v>4</v>
      </c>
      <c r="N754" s="245">
        <f t="shared" si="406"/>
        <v>1</v>
      </c>
      <c r="BO754">
        <f t="shared" si="388"/>
        <v>-15</v>
      </c>
    </row>
    <row r="755" spans="1:67" ht="13.5" thickBot="1">
      <c r="A755" s="390">
        <f t="shared" si="396"/>
        <v>15</v>
      </c>
      <c r="B755" s="391" t="str">
        <f>VLOOKUP(A755,Sheet3!$A$2:$E$61,4,FALSE)</f>
        <v>wùyín (戊寅)</v>
      </c>
      <c r="C755" s="391" t="str">
        <f>VLOOKUP(A755,Sheet3!$A$2:$E$61,5,FALSE)</f>
        <v>Earth Tiger</v>
      </c>
      <c r="D755" s="399">
        <f t="shared" si="397"/>
        <v>1838</v>
      </c>
      <c r="E755" s="399">
        <f t="shared" si="398"/>
        <v>1777</v>
      </c>
      <c r="F755" s="12">
        <f t="shared" si="413"/>
        <v>109.71428571428571</v>
      </c>
      <c r="G755" s="410"/>
      <c r="H755" s="187">
        <f t="shared" si="414"/>
        <v>763</v>
      </c>
      <c r="I755" s="1">
        <f t="shared" si="414"/>
        <v>762</v>
      </c>
      <c r="J755" s="187">
        <f t="shared" si="415"/>
        <v>-762</v>
      </c>
      <c r="K755" s="1">
        <f t="shared" si="415"/>
        <v>-761</v>
      </c>
      <c r="L755">
        <f t="shared" si="399"/>
        <v>5</v>
      </c>
      <c r="M755" s="3">
        <f t="shared" si="406"/>
        <v>1</v>
      </c>
      <c r="N755" s="245">
        <f t="shared" si="406"/>
        <v>2</v>
      </c>
      <c r="BO755">
        <f t="shared" si="388"/>
        <v>-14</v>
      </c>
    </row>
    <row r="756" spans="1:67" ht="13.5" thickBot="1">
      <c r="A756" s="390">
        <f t="shared" si="396"/>
        <v>16</v>
      </c>
      <c r="B756" s="391" t="str">
        <f>VLOOKUP(A756,Sheet3!$A$2:$E$61,4,FALSE)</f>
        <v>jǐmǎo (己卯)</v>
      </c>
      <c r="C756" s="391" t="str">
        <f>VLOOKUP(A756,Sheet3!$A$2:$E$61,5,FALSE)</f>
        <v>Earth Hare</v>
      </c>
      <c r="D756" s="399">
        <f t="shared" si="397"/>
        <v>1839</v>
      </c>
      <c r="E756" s="399">
        <f t="shared" si="398"/>
        <v>1778</v>
      </c>
      <c r="F756" s="12">
        <f t="shared" si="413"/>
        <v>109.57142857142857</v>
      </c>
      <c r="G756" s="410"/>
      <c r="H756" s="187">
        <f t="shared" si="414"/>
        <v>762</v>
      </c>
      <c r="I756" s="1">
        <f t="shared" si="414"/>
        <v>761</v>
      </c>
      <c r="J756" s="187">
        <f t="shared" si="415"/>
        <v>-761</v>
      </c>
      <c r="K756" s="1">
        <f t="shared" si="415"/>
        <v>-760</v>
      </c>
      <c r="L756">
        <f t="shared" si="399"/>
        <v>5</v>
      </c>
      <c r="M756" s="3">
        <f t="shared" si="406"/>
        <v>2</v>
      </c>
      <c r="N756" s="245">
        <f t="shared" si="406"/>
        <v>3</v>
      </c>
      <c r="BO756">
        <f t="shared" si="388"/>
        <v>-13</v>
      </c>
    </row>
    <row r="757" spans="1:67" ht="23.25" thickBot="1">
      <c r="A757" s="390">
        <f t="shared" si="396"/>
        <v>17</v>
      </c>
      <c r="B757" s="391" t="str">
        <f>VLOOKUP(A757,Sheet3!$A$2:$E$61,4,FALSE)</f>
        <v>gēngchén (庚辰)</v>
      </c>
      <c r="C757" s="391" t="str">
        <f>VLOOKUP(A757,Sheet3!$A$2:$E$61,5,FALSE)</f>
        <v>Metal Dragon</v>
      </c>
      <c r="D757" s="399">
        <f t="shared" si="397"/>
        <v>1840</v>
      </c>
      <c r="E757" s="399">
        <f t="shared" si="398"/>
        <v>1779</v>
      </c>
      <c r="F757" s="12">
        <f t="shared" si="413"/>
        <v>109.42857142857143</v>
      </c>
      <c r="G757" s="410"/>
      <c r="H757" s="187">
        <f t="shared" si="414"/>
        <v>761</v>
      </c>
      <c r="I757" s="1">
        <f t="shared" si="414"/>
        <v>760</v>
      </c>
      <c r="J757" s="187">
        <f t="shared" si="415"/>
        <v>-760</v>
      </c>
      <c r="K757" s="1">
        <f t="shared" si="415"/>
        <v>-759</v>
      </c>
      <c r="L757">
        <f t="shared" si="399"/>
        <v>5</v>
      </c>
      <c r="M757" s="3">
        <f t="shared" si="406"/>
        <v>3</v>
      </c>
      <c r="N757" s="245">
        <f t="shared" si="406"/>
        <v>4</v>
      </c>
      <c r="BO757">
        <f t="shared" si="388"/>
        <v>-12</v>
      </c>
    </row>
    <row r="758" spans="1:67" ht="13.5" thickBot="1">
      <c r="A758" s="390">
        <f t="shared" si="396"/>
        <v>18</v>
      </c>
      <c r="B758" s="391" t="str">
        <f>VLOOKUP(A758,Sheet3!$A$2:$E$61,4,FALSE)</f>
        <v>xīnsì (辛巳)</v>
      </c>
      <c r="C758" s="391" t="str">
        <f>VLOOKUP(A758,Sheet3!$A$2:$E$61,5,FALSE)</f>
        <v>Metal Snake</v>
      </c>
      <c r="D758" s="399">
        <f t="shared" si="397"/>
        <v>1841</v>
      </c>
      <c r="E758" s="399">
        <f t="shared" si="398"/>
        <v>1780</v>
      </c>
      <c r="F758" s="12">
        <f t="shared" si="413"/>
        <v>109.28571428571429</v>
      </c>
      <c r="G758" s="410"/>
      <c r="H758" s="187">
        <f t="shared" si="414"/>
        <v>760</v>
      </c>
      <c r="I758" s="1">
        <f t="shared" si="414"/>
        <v>759</v>
      </c>
      <c r="J758" s="187">
        <f t="shared" si="415"/>
        <v>-759</v>
      </c>
      <c r="K758" s="1">
        <f t="shared" si="415"/>
        <v>-758</v>
      </c>
      <c r="L758">
        <f t="shared" si="399"/>
        <v>5</v>
      </c>
      <c r="M758" s="3">
        <f t="shared" ref="M758:N777" si="416">M762</f>
        <v>4</v>
      </c>
      <c r="N758" s="245">
        <f t="shared" si="416"/>
        <v>1</v>
      </c>
      <c r="BO758">
        <f t="shared" si="388"/>
        <v>-11</v>
      </c>
    </row>
    <row r="759" spans="1:67" ht="13.5" thickBot="1">
      <c r="A759" s="390">
        <f t="shared" si="396"/>
        <v>19</v>
      </c>
      <c r="B759" s="391" t="str">
        <f>VLOOKUP(A759,Sheet3!$A$2:$E$61,4,FALSE)</f>
        <v>rénwǔ (壬午)</v>
      </c>
      <c r="C759" s="391" t="str">
        <f>VLOOKUP(A759,Sheet3!$A$2:$E$61,5,FALSE)</f>
        <v>Water Horse</v>
      </c>
      <c r="D759" s="399">
        <f t="shared" si="397"/>
        <v>1842</v>
      </c>
      <c r="E759" s="399">
        <f t="shared" si="398"/>
        <v>1781</v>
      </c>
      <c r="F759" s="12">
        <f t="shared" si="413"/>
        <v>109.14285714285714</v>
      </c>
      <c r="G759" s="410"/>
      <c r="H759" s="187">
        <f t="shared" si="414"/>
        <v>759</v>
      </c>
      <c r="I759" s="1">
        <f t="shared" si="414"/>
        <v>758</v>
      </c>
      <c r="J759" s="187">
        <f t="shared" si="415"/>
        <v>-758</v>
      </c>
      <c r="K759" s="1">
        <f t="shared" si="415"/>
        <v>-757</v>
      </c>
      <c r="L759">
        <f t="shared" si="399"/>
        <v>6</v>
      </c>
      <c r="M759" s="3">
        <f t="shared" si="416"/>
        <v>1</v>
      </c>
      <c r="N759" s="245">
        <f t="shared" si="416"/>
        <v>2</v>
      </c>
      <c r="BO759">
        <f t="shared" si="388"/>
        <v>-10</v>
      </c>
    </row>
    <row r="760" spans="1:67" ht="13.5" thickBot="1">
      <c r="A760" s="390">
        <f t="shared" si="396"/>
        <v>20</v>
      </c>
      <c r="B760" s="391" t="str">
        <f>VLOOKUP(A760,Sheet3!$A$2:$E$61,4,FALSE)</f>
        <v>guǐwèi (癸未)</v>
      </c>
      <c r="C760" s="391" t="str">
        <f>VLOOKUP(A760,Sheet3!$A$2:$E$61,5,FALSE)</f>
        <v>Water Sheep</v>
      </c>
      <c r="D760" s="399">
        <f t="shared" si="397"/>
        <v>1843</v>
      </c>
      <c r="E760" s="399">
        <f t="shared" si="398"/>
        <v>1782</v>
      </c>
      <c r="F760" s="14">
        <f t="shared" ref="F760:F766" si="417">(5+H760)/7</f>
        <v>109</v>
      </c>
      <c r="G760" s="409"/>
      <c r="H760" s="270">
        <f t="shared" ref="H760:I766" si="418">H761+1</f>
        <v>758</v>
      </c>
      <c r="I760" s="16">
        <f t="shared" si="418"/>
        <v>757</v>
      </c>
      <c r="J760" s="270">
        <f t="shared" ref="J760:K766" si="419">J761-1</f>
        <v>-757</v>
      </c>
      <c r="K760" s="16">
        <f t="shared" si="419"/>
        <v>-756</v>
      </c>
      <c r="L760" s="20">
        <f t="shared" si="399"/>
        <v>6</v>
      </c>
      <c r="M760" s="3">
        <f t="shared" si="416"/>
        <v>2</v>
      </c>
      <c r="N760" s="245">
        <f t="shared" si="416"/>
        <v>3</v>
      </c>
      <c r="BO760">
        <f t="shared" si="388"/>
        <v>-9</v>
      </c>
    </row>
    <row r="761" spans="1:67" ht="23.25" thickBot="1">
      <c r="A761" s="390">
        <f t="shared" si="396"/>
        <v>21</v>
      </c>
      <c r="B761" s="391" t="str">
        <f>VLOOKUP(A761,Sheet3!$A$2:$E$61,4,FALSE)</f>
        <v>jiǎshēn (甲申)</v>
      </c>
      <c r="C761" s="391" t="str">
        <f>VLOOKUP(A761,Sheet3!$A$2:$E$61,5,FALSE)</f>
        <v>Wood Monkey</v>
      </c>
      <c r="D761" s="399">
        <f t="shared" si="397"/>
        <v>1844</v>
      </c>
      <c r="E761" s="399">
        <f t="shared" si="398"/>
        <v>1783</v>
      </c>
      <c r="F761" s="12">
        <f t="shared" si="417"/>
        <v>108.85714285714286</v>
      </c>
      <c r="G761" s="410"/>
      <c r="H761" s="187">
        <f t="shared" si="418"/>
        <v>757</v>
      </c>
      <c r="I761" s="1">
        <f t="shared" si="418"/>
        <v>756</v>
      </c>
      <c r="J761" s="187">
        <f t="shared" si="419"/>
        <v>-756</v>
      </c>
      <c r="K761" s="1">
        <f t="shared" si="419"/>
        <v>-755</v>
      </c>
      <c r="L761">
        <f t="shared" si="399"/>
        <v>6</v>
      </c>
      <c r="M761" s="3">
        <f t="shared" si="416"/>
        <v>3</v>
      </c>
      <c r="N761" s="245">
        <f t="shared" si="416"/>
        <v>4</v>
      </c>
      <c r="BO761">
        <f t="shared" si="388"/>
        <v>-8</v>
      </c>
    </row>
    <row r="762" spans="1:67" ht="23.25" thickBot="1">
      <c r="A762" s="390">
        <f t="shared" si="396"/>
        <v>22</v>
      </c>
      <c r="B762" s="391" t="str">
        <f>VLOOKUP(A762,Sheet3!$A$2:$E$61,4,FALSE)</f>
        <v>yǐyǒu (乙酉)</v>
      </c>
      <c r="C762" s="391" t="str">
        <f>VLOOKUP(A762,Sheet3!$A$2:$E$61,5,FALSE)</f>
        <v>Wood Rooster</v>
      </c>
      <c r="D762" s="399">
        <f t="shared" si="397"/>
        <v>1845</v>
      </c>
      <c r="E762" s="399">
        <f t="shared" si="398"/>
        <v>1784</v>
      </c>
      <c r="F762" s="12">
        <f t="shared" si="417"/>
        <v>108.71428571428571</v>
      </c>
      <c r="G762" s="410"/>
      <c r="H762" s="187">
        <f t="shared" si="418"/>
        <v>756</v>
      </c>
      <c r="I762" s="1">
        <f t="shared" si="418"/>
        <v>755</v>
      </c>
      <c r="J762" s="187">
        <f t="shared" si="419"/>
        <v>-755</v>
      </c>
      <c r="K762" s="1">
        <f t="shared" si="419"/>
        <v>-754</v>
      </c>
      <c r="L762">
        <f t="shared" si="399"/>
        <v>6</v>
      </c>
      <c r="M762" s="3">
        <f t="shared" si="416"/>
        <v>4</v>
      </c>
      <c r="N762" s="245">
        <f t="shared" si="416"/>
        <v>1</v>
      </c>
      <c r="BO762">
        <f t="shared" si="388"/>
        <v>-7</v>
      </c>
    </row>
    <row r="763" spans="1:67" ht="13.5" thickBot="1">
      <c r="A763" s="390">
        <f t="shared" si="396"/>
        <v>23</v>
      </c>
      <c r="B763" s="391" t="str">
        <f>VLOOKUP(A763,Sheet3!$A$2:$E$61,4,FALSE)</f>
        <v>bǐngxū (丙戌)</v>
      </c>
      <c r="C763" s="391" t="str">
        <f>VLOOKUP(A763,Sheet3!$A$2:$E$61,5,FALSE)</f>
        <v>Fire Dog</v>
      </c>
      <c r="D763" s="399">
        <f t="shared" si="397"/>
        <v>1846</v>
      </c>
      <c r="E763" s="399">
        <f t="shared" si="398"/>
        <v>1785</v>
      </c>
      <c r="F763" s="12">
        <f t="shared" si="417"/>
        <v>108.57142857142857</v>
      </c>
      <c r="G763" s="410"/>
      <c r="H763" s="187">
        <f t="shared" si="418"/>
        <v>755</v>
      </c>
      <c r="I763" s="1">
        <f t="shared" si="418"/>
        <v>754</v>
      </c>
      <c r="J763" s="187">
        <f t="shared" si="419"/>
        <v>-754</v>
      </c>
      <c r="K763" s="1">
        <f t="shared" si="419"/>
        <v>-753</v>
      </c>
      <c r="L763">
        <f t="shared" si="399"/>
        <v>7</v>
      </c>
      <c r="M763" s="3">
        <f t="shared" si="416"/>
        <v>1</v>
      </c>
      <c r="N763" s="245">
        <f t="shared" si="416"/>
        <v>2</v>
      </c>
      <c r="BO763">
        <f t="shared" si="388"/>
        <v>-6</v>
      </c>
    </row>
    <row r="764" spans="1:67" ht="13.5" thickBot="1">
      <c r="A764" s="390">
        <f t="shared" si="396"/>
        <v>24</v>
      </c>
      <c r="B764" s="391" t="str">
        <f>VLOOKUP(A764,Sheet3!$A$2:$E$61,4,FALSE)</f>
        <v>dīnghài (丁亥)</v>
      </c>
      <c r="C764" s="391" t="str">
        <f>VLOOKUP(A764,Sheet3!$A$2:$E$61,5,FALSE)</f>
        <v>Fire Pig</v>
      </c>
      <c r="D764" s="399">
        <f t="shared" si="397"/>
        <v>1847</v>
      </c>
      <c r="E764" s="399">
        <f t="shared" si="398"/>
        <v>1786</v>
      </c>
      <c r="F764" s="12">
        <f t="shared" si="417"/>
        <v>108.42857142857143</v>
      </c>
      <c r="G764" s="410"/>
      <c r="H764" s="187">
        <f t="shared" si="418"/>
        <v>754</v>
      </c>
      <c r="I764" s="1">
        <f t="shared" si="418"/>
        <v>753</v>
      </c>
      <c r="J764" s="187">
        <f t="shared" si="419"/>
        <v>-753</v>
      </c>
      <c r="K764" s="1">
        <f t="shared" si="419"/>
        <v>-752</v>
      </c>
      <c r="L764">
        <f t="shared" si="399"/>
        <v>7</v>
      </c>
      <c r="M764" s="3">
        <f t="shared" si="416"/>
        <v>2</v>
      </c>
      <c r="N764" s="245">
        <f t="shared" si="416"/>
        <v>3</v>
      </c>
      <c r="BO764">
        <f t="shared" si="388"/>
        <v>-5</v>
      </c>
    </row>
    <row r="765" spans="1:67" ht="13.5" thickBot="1">
      <c r="A765" s="390">
        <f t="shared" si="396"/>
        <v>25</v>
      </c>
      <c r="B765" s="391" t="str">
        <f>VLOOKUP(A765,Sheet3!$A$2:$E$61,4,FALSE)</f>
        <v>wùzǐ (戊子)</v>
      </c>
      <c r="C765" s="391" t="str">
        <f>VLOOKUP(A765,Sheet3!$A$2:$E$61,5,FALSE)</f>
        <v>Earth Rat</v>
      </c>
      <c r="D765" s="399">
        <f t="shared" si="397"/>
        <v>1848</v>
      </c>
      <c r="E765" s="399">
        <f t="shared" si="398"/>
        <v>1787</v>
      </c>
      <c r="F765" s="12">
        <f t="shared" si="417"/>
        <v>108.28571428571429</v>
      </c>
      <c r="G765" s="410"/>
      <c r="H765" s="187">
        <f t="shared" si="418"/>
        <v>753</v>
      </c>
      <c r="I765" s="1">
        <f t="shared" si="418"/>
        <v>752</v>
      </c>
      <c r="J765" s="187">
        <f t="shared" si="419"/>
        <v>-752</v>
      </c>
      <c r="K765" s="1">
        <f t="shared" si="419"/>
        <v>-751</v>
      </c>
      <c r="L765">
        <f t="shared" si="399"/>
        <v>7</v>
      </c>
      <c r="M765" s="3">
        <f t="shared" si="416"/>
        <v>3</v>
      </c>
      <c r="N765" s="245">
        <f t="shared" si="416"/>
        <v>4</v>
      </c>
      <c r="AZ765" s="209"/>
      <c r="BA765" s="210"/>
      <c r="BB765" s="210"/>
      <c r="BC765" s="210"/>
      <c r="BD765" s="211">
        <v>27</v>
      </c>
      <c r="BE765" s="152">
        <f>BD765+2</f>
        <v>29</v>
      </c>
      <c r="BF765" s="152">
        <f>BE765-1</f>
        <v>28</v>
      </c>
      <c r="BG765" s="152">
        <f>BF765</f>
        <v>28</v>
      </c>
      <c r="BH765" s="152">
        <f>BG765-1</f>
        <v>27</v>
      </c>
      <c r="BI765" s="152">
        <f>BH765</f>
        <v>27</v>
      </c>
      <c r="BJ765" s="152">
        <f t="shared" ref="BJ765:BK769" si="420">BI765-1</f>
        <v>26</v>
      </c>
      <c r="BK765" s="152">
        <f t="shared" si="420"/>
        <v>25</v>
      </c>
      <c r="BL765" s="152">
        <f>BK765</f>
        <v>25</v>
      </c>
      <c r="BM765" s="152">
        <f t="shared" ref="BM765:BN769" si="421">AZ766</f>
        <v>24</v>
      </c>
      <c r="BN765" s="152">
        <f t="shared" si="421"/>
        <v>24</v>
      </c>
      <c r="BO765">
        <f t="shared" si="388"/>
        <v>-4</v>
      </c>
    </row>
    <row r="766" spans="1:67" ht="13.5" thickBot="1">
      <c r="A766" s="390">
        <f t="shared" si="396"/>
        <v>26</v>
      </c>
      <c r="B766" s="391" t="str">
        <f>VLOOKUP(A766,Sheet3!$A$2:$E$61,4,FALSE)</f>
        <v>jǐchǒu (己丑)</v>
      </c>
      <c r="C766" s="391" t="str">
        <f>VLOOKUP(A766,Sheet3!$A$2:$E$61,5,FALSE)</f>
        <v>Earth Ox</v>
      </c>
      <c r="D766" s="399">
        <f t="shared" si="397"/>
        <v>1849</v>
      </c>
      <c r="E766" s="399">
        <f t="shared" si="398"/>
        <v>1788</v>
      </c>
      <c r="F766" s="12">
        <f t="shared" si="417"/>
        <v>108.14285714285714</v>
      </c>
      <c r="G766" s="410"/>
      <c r="H766" s="187">
        <f t="shared" si="418"/>
        <v>752</v>
      </c>
      <c r="I766" s="1">
        <f t="shared" si="418"/>
        <v>751</v>
      </c>
      <c r="J766" s="187">
        <f t="shared" si="419"/>
        <v>-751</v>
      </c>
      <c r="K766" s="1">
        <f t="shared" si="419"/>
        <v>-750</v>
      </c>
      <c r="L766">
        <f t="shared" si="399"/>
        <v>7</v>
      </c>
      <c r="M766" s="3">
        <f t="shared" si="416"/>
        <v>4</v>
      </c>
      <c r="N766" s="245">
        <f t="shared" si="416"/>
        <v>1</v>
      </c>
      <c r="AZ766" s="210">
        <f>BL765-1</f>
        <v>24</v>
      </c>
      <c r="BA766" s="210">
        <f>AZ766</f>
        <v>24</v>
      </c>
      <c r="BB766" s="210">
        <f t="shared" ref="BB766:BC769" si="422">BA766-1</f>
        <v>23</v>
      </c>
      <c r="BC766" s="210">
        <f t="shared" si="422"/>
        <v>22</v>
      </c>
      <c r="BD766" s="152">
        <f t="shared" ref="BD766:BD774" si="423">BC766+5</f>
        <v>27</v>
      </c>
      <c r="BE766" s="152">
        <f>BD766+2</f>
        <v>29</v>
      </c>
      <c r="BF766" s="152">
        <f>BE766-1</f>
        <v>28</v>
      </c>
      <c r="BG766" s="152">
        <f>BF766</f>
        <v>28</v>
      </c>
      <c r="BH766" s="152">
        <f>BG766-1</f>
        <v>27</v>
      </c>
      <c r="BI766" s="152">
        <f>BH766</f>
        <v>27</v>
      </c>
      <c r="BJ766" s="152">
        <f t="shared" si="420"/>
        <v>26</v>
      </c>
      <c r="BK766" s="152">
        <f t="shared" si="420"/>
        <v>25</v>
      </c>
      <c r="BL766" s="152">
        <f>BK766</f>
        <v>25</v>
      </c>
      <c r="BM766" s="152">
        <f t="shared" si="421"/>
        <v>24</v>
      </c>
      <c r="BN766" s="152">
        <f t="shared" si="421"/>
        <v>24</v>
      </c>
      <c r="BO766">
        <f t="shared" si="388"/>
        <v>-3</v>
      </c>
    </row>
    <row r="767" spans="1:67" ht="13.5" thickBot="1">
      <c r="A767" s="390">
        <f t="shared" si="396"/>
        <v>27</v>
      </c>
      <c r="B767" s="391" t="str">
        <f>VLOOKUP(A767,Sheet3!$A$2:$E$61,4,FALSE)</f>
        <v>gēngyín (庚寅)</v>
      </c>
      <c r="C767" s="391" t="str">
        <f>VLOOKUP(A767,Sheet3!$A$2:$E$61,5,FALSE)</f>
        <v>Metal Tiger</v>
      </c>
      <c r="D767" s="399">
        <f t="shared" si="397"/>
        <v>1850</v>
      </c>
      <c r="E767" s="399">
        <f t="shared" si="398"/>
        <v>1789</v>
      </c>
      <c r="F767" s="14">
        <f t="shared" ref="F767:F773" si="424">(5+H767)/7</f>
        <v>108</v>
      </c>
      <c r="G767" s="409"/>
      <c r="H767" s="270">
        <f t="shared" ref="H767:I773" si="425">H768+1</f>
        <v>751</v>
      </c>
      <c r="I767" s="16">
        <f t="shared" si="425"/>
        <v>750</v>
      </c>
      <c r="J767" s="270">
        <f t="shared" ref="J767:K773" si="426">J768-1</f>
        <v>-750</v>
      </c>
      <c r="K767" s="16">
        <f t="shared" si="426"/>
        <v>-749</v>
      </c>
      <c r="L767" s="20">
        <f t="shared" si="399"/>
        <v>8</v>
      </c>
      <c r="M767" s="3">
        <f t="shared" si="416"/>
        <v>1</v>
      </c>
      <c r="N767" s="245">
        <f t="shared" si="416"/>
        <v>2</v>
      </c>
      <c r="AZ767" s="210">
        <f>BL766-1</f>
        <v>24</v>
      </c>
      <c r="BA767" s="210">
        <f>AZ767</f>
        <v>24</v>
      </c>
      <c r="BB767" s="210">
        <f t="shared" si="422"/>
        <v>23</v>
      </c>
      <c r="BC767" s="210">
        <f t="shared" si="422"/>
        <v>22</v>
      </c>
      <c r="BD767" s="152">
        <f t="shared" si="423"/>
        <v>27</v>
      </c>
      <c r="BE767" s="152">
        <f>BD767+2</f>
        <v>29</v>
      </c>
      <c r="BF767" s="152">
        <f>BE767-1</f>
        <v>28</v>
      </c>
      <c r="BG767" s="152">
        <f>BF767</f>
        <v>28</v>
      </c>
      <c r="BH767" s="152">
        <f>BG767-1</f>
        <v>27</v>
      </c>
      <c r="BI767" s="152">
        <f>BH767</f>
        <v>27</v>
      </c>
      <c r="BJ767" s="152">
        <f t="shared" si="420"/>
        <v>26</v>
      </c>
      <c r="BK767" s="152">
        <f t="shared" si="420"/>
        <v>25</v>
      </c>
      <c r="BL767" s="152">
        <f>BK767</f>
        <v>25</v>
      </c>
      <c r="BM767" s="152">
        <f t="shared" si="421"/>
        <v>24</v>
      </c>
      <c r="BN767" s="152">
        <f t="shared" si="421"/>
        <v>24</v>
      </c>
      <c r="BO767">
        <f t="shared" si="388"/>
        <v>-2</v>
      </c>
    </row>
    <row r="768" spans="1:67" ht="13.5" thickBot="1">
      <c r="A768" s="390">
        <f t="shared" si="396"/>
        <v>28</v>
      </c>
      <c r="B768" s="391" t="str">
        <f>VLOOKUP(A768,Sheet3!$A$2:$E$61,4,FALSE)</f>
        <v>xīnmǎo (辛卯)</v>
      </c>
      <c r="C768" s="391" t="str">
        <f>VLOOKUP(A768,Sheet3!$A$2:$E$61,5,FALSE)</f>
        <v>Metal Hare</v>
      </c>
      <c r="D768" s="399">
        <f t="shared" si="397"/>
        <v>1851</v>
      </c>
      <c r="E768" s="399">
        <f t="shared" si="398"/>
        <v>1790</v>
      </c>
      <c r="F768" s="12">
        <f t="shared" si="424"/>
        <v>107.85714285714286</v>
      </c>
      <c r="G768" s="410"/>
      <c r="H768" s="187">
        <f t="shared" si="425"/>
        <v>750</v>
      </c>
      <c r="I768" s="1">
        <f t="shared" si="425"/>
        <v>749</v>
      </c>
      <c r="J768" s="187">
        <f t="shared" si="426"/>
        <v>-749</v>
      </c>
      <c r="K768" s="1">
        <f t="shared" si="426"/>
        <v>-748</v>
      </c>
      <c r="L768">
        <f t="shared" si="399"/>
        <v>8</v>
      </c>
      <c r="M768" s="3">
        <f t="shared" si="416"/>
        <v>2</v>
      </c>
      <c r="N768" s="245">
        <f t="shared" si="416"/>
        <v>3</v>
      </c>
      <c r="AZ768" s="210">
        <f>BL767-1</f>
        <v>24</v>
      </c>
      <c r="BA768" s="210">
        <f>AZ768</f>
        <v>24</v>
      </c>
      <c r="BB768" s="210">
        <f t="shared" si="422"/>
        <v>23</v>
      </c>
      <c r="BC768" s="210">
        <f t="shared" si="422"/>
        <v>22</v>
      </c>
      <c r="BD768" s="152">
        <f t="shared" si="423"/>
        <v>27</v>
      </c>
      <c r="BE768" s="152">
        <f>BD768+1</f>
        <v>28</v>
      </c>
      <c r="BF768" s="152">
        <f>BE768-1</f>
        <v>27</v>
      </c>
      <c r="BG768" s="152">
        <f>BF768</f>
        <v>27</v>
      </c>
      <c r="BH768" s="152">
        <f>BG768-1</f>
        <v>26</v>
      </c>
      <c r="BI768" s="152">
        <f>BH768</f>
        <v>26</v>
      </c>
      <c r="BJ768" s="152">
        <f t="shared" si="420"/>
        <v>25</v>
      </c>
      <c r="BK768" s="152">
        <f t="shared" si="420"/>
        <v>24</v>
      </c>
      <c r="BL768" s="152">
        <f>BK768</f>
        <v>24</v>
      </c>
      <c r="BM768" s="152">
        <f t="shared" si="421"/>
        <v>23</v>
      </c>
      <c r="BN768" s="152">
        <f t="shared" si="421"/>
        <v>23</v>
      </c>
      <c r="BO768">
        <f t="shared" si="388"/>
        <v>-1</v>
      </c>
    </row>
    <row r="769" spans="1:67" ht="13.5" thickBot="1">
      <c r="A769" s="390">
        <f t="shared" si="396"/>
        <v>29</v>
      </c>
      <c r="B769" s="391" t="str">
        <f>VLOOKUP(A769,Sheet3!$A$2:$E$61,4,FALSE)</f>
        <v>rénchén (壬辰)</v>
      </c>
      <c r="C769" s="391" t="str">
        <f>VLOOKUP(A769,Sheet3!$A$2:$E$61,5,FALSE)</f>
        <v>Water Dragon</v>
      </c>
      <c r="D769" s="399">
        <f t="shared" si="397"/>
        <v>1852</v>
      </c>
      <c r="E769" s="399">
        <f t="shared" si="398"/>
        <v>1791</v>
      </c>
      <c r="F769" s="12">
        <f t="shared" si="424"/>
        <v>107.71428571428571</v>
      </c>
      <c r="G769" s="410"/>
      <c r="H769" s="187">
        <f t="shared" si="425"/>
        <v>749</v>
      </c>
      <c r="I769" s="1">
        <f t="shared" si="425"/>
        <v>748</v>
      </c>
      <c r="J769" s="187">
        <f t="shared" si="426"/>
        <v>-748</v>
      </c>
      <c r="K769" s="1">
        <f t="shared" si="426"/>
        <v>-747</v>
      </c>
      <c r="L769">
        <f t="shared" si="399"/>
        <v>8</v>
      </c>
      <c r="M769" s="3">
        <f t="shared" si="416"/>
        <v>3</v>
      </c>
      <c r="N769" s="245">
        <f t="shared" si="416"/>
        <v>4</v>
      </c>
      <c r="AZ769" s="210">
        <f>BL768-1</f>
        <v>23</v>
      </c>
      <c r="BA769" s="210">
        <f>AZ769</f>
        <v>23</v>
      </c>
      <c r="BB769" s="210">
        <f t="shared" si="422"/>
        <v>22</v>
      </c>
      <c r="BC769" s="210">
        <f t="shared" si="422"/>
        <v>21</v>
      </c>
      <c r="BD769" s="152">
        <f t="shared" si="423"/>
        <v>26</v>
      </c>
      <c r="BE769" s="152">
        <f>BD769+2</f>
        <v>28</v>
      </c>
      <c r="BF769" s="152">
        <f>BE769-1</f>
        <v>27</v>
      </c>
      <c r="BG769" s="152">
        <f>BF769</f>
        <v>27</v>
      </c>
      <c r="BH769" s="152">
        <f>BG769-1</f>
        <v>26</v>
      </c>
      <c r="BI769" s="152">
        <f>BH769</f>
        <v>26</v>
      </c>
      <c r="BJ769" s="152">
        <f t="shared" si="420"/>
        <v>25</v>
      </c>
      <c r="BK769" s="152">
        <f t="shared" si="420"/>
        <v>24</v>
      </c>
      <c r="BL769" s="152">
        <f>BK769</f>
        <v>24</v>
      </c>
      <c r="BM769" s="152">
        <f t="shared" si="421"/>
        <v>23</v>
      </c>
      <c r="BN769" s="152">
        <f t="shared" si="421"/>
        <v>23</v>
      </c>
      <c r="BO769" s="97">
        <f t="shared" si="388"/>
        <v>0</v>
      </c>
    </row>
    <row r="770" spans="1:67" ht="13.5" thickBot="1">
      <c r="A770" s="390">
        <f t="shared" si="396"/>
        <v>30</v>
      </c>
      <c r="B770" s="391" t="str">
        <f>VLOOKUP(A770,Sheet3!$A$2:$E$61,4,FALSE)</f>
        <v>guǐsì (癸巳)</v>
      </c>
      <c r="C770" s="391" t="str">
        <f>VLOOKUP(A770,Sheet3!$A$2:$E$61,5,FALSE)</f>
        <v>Water Snake</v>
      </c>
      <c r="D770" s="399">
        <f t="shared" si="397"/>
        <v>1853</v>
      </c>
      <c r="E770" s="399">
        <f t="shared" si="398"/>
        <v>1792</v>
      </c>
      <c r="F770" s="12">
        <f t="shared" si="424"/>
        <v>107.57142857142857</v>
      </c>
      <c r="G770" s="410"/>
      <c r="H770" s="187">
        <f t="shared" si="425"/>
        <v>748</v>
      </c>
      <c r="I770" s="1">
        <f t="shared" si="425"/>
        <v>747</v>
      </c>
      <c r="J770" s="187">
        <f t="shared" si="426"/>
        <v>-747</v>
      </c>
      <c r="K770" s="1">
        <f t="shared" si="426"/>
        <v>-746</v>
      </c>
      <c r="L770">
        <f t="shared" si="399"/>
        <v>8</v>
      </c>
      <c r="M770" s="3">
        <f t="shared" si="416"/>
        <v>4</v>
      </c>
      <c r="N770" s="245">
        <f t="shared" si="416"/>
        <v>1</v>
      </c>
      <c r="AZ770" s="210">
        <f t="shared" ref="AZ770:AZ801" si="427">BL769-1</f>
        <v>23</v>
      </c>
      <c r="BA770" s="210">
        <f t="shared" ref="BA770:BA833" si="428">AZ770</f>
        <v>23</v>
      </c>
      <c r="BB770" s="210">
        <f t="shared" ref="BB770:BC789" si="429">BA770-1</f>
        <v>22</v>
      </c>
      <c r="BC770" s="210">
        <f t="shared" si="429"/>
        <v>21</v>
      </c>
      <c r="BD770" s="152">
        <f t="shared" si="423"/>
        <v>26</v>
      </c>
      <c r="BE770" s="152">
        <f>BD770+2</f>
        <v>28</v>
      </c>
      <c r="BF770" s="152">
        <f t="shared" ref="BF770:BF800" si="430">BE770-1</f>
        <v>27</v>
      </c>
      <c r="BG770" s="152">
        <f t="shared" ref="BG770:BG800" si="431">BF770</f>
        <v>27</v>
      </c>
      <c r="BH770" s="152">
        <f t="shared" ref="BH770:BH800" si="432">BG770-1</f>
        <v>26</v>
      </c>
      <c r="BI770" s="152">
        <f t="shared" ref="BI770:BI800" si="433">BH770</f>
        <v>26</v>
      </c>
      <c r="BJ770" s="152">
        <f t="shared" ref="BJ770:BK788" si="434">BI770-1</f>
        <v>25</v>
      </c>
      <c r="BK770" s="152">
        <f t="shared" si="434"/>
        <v>24</v>
      </c>
      <c r="BL770" s="152">
        <f t="shared" ref="BL770:BL834" si="435">BK770</f>
        <v>24</v>
      </c>
      <c r="BM770" s="152">
        <f t="shared" ref="BM770:BN776" si="436">AZ771</f>
        <v>23</v>
      </c>
      <c r="BN770" s="152">
        <f t="shared" si="436"/>
        <v>23</v>
      </c>
      <c r="BO770" s="97">
        <f t="shared" si="388"/>
        <v>1</v>
      </c>
    </row>
    <row r="771" spans="1:67" ht="13.5" thickBot="1">
      <c r="A771" s="390">
        <f t="shared" si="396"/>
        <v>31</v>
      </c>
      <c r="B771" s="391" t="str">
        <f>VLOOKUP(A771,Sheet3!$A$2:$E$61,4,FALSE)</f>
        <v>jiǎwǔ (甲午)</v>
      </c>
      <c r="C771" s="391" t="str">
        <f>VLOOKUP(A771,Sheet3!$A$2:$E$61,5,FALSE)</f>
        <v>Wood Horse</v>
      </c>
      <c r="D771" s="399">
        <f t="shared" si="397"/>
        <v>1854</v>
      </c>
      <c r="E771" s="399">
        <f t="shared" si="398"/>
        <v>1793</v>
      </c>
      <c r="F771" s="12">
        <f t="shared" si="424"/>
        <v>107.42857142857143</v>
      </c>
      <c r="G771" s="410"/>
      <c r="H771" s="187">
        <f t="shared" si="425"/>
        <v>747</v>
      </c>
      <c r="I771" s="1">
        <f t="shared" si="425"/>
        <v>746</v>
      </c>
      <c r="J771" s="187">
        <f t="shared" si="426"/>
        <v>-746</v>
      </c>
      <c r="K771" s="1">
        <f t="shared" si="426"/>
        <v>-745</v>
      </c>
      <c r="L771">
        <f t="shared" si="399"/>
        <v>9</v>
      </c>
      <c r="M771" s="3">
        <f t="shared" si="416"/>
        <v>1</v>
      </c>
      <c r="N771" s="245">
        <f t="shared" si="416"/>
        <v>2</v>
      </c>
      <c r="AZ771" s="210">
        <f t="shared" si="427"/>
        <v>23</v>
      </c>
      <c r="BA771" s="210">
        <f t="shared" si="428"/>
        <v>23</v>
      </c>
      <c r="BB771" s="210">
        <f t="shared" si="429"/>
        <v>22</v>
      </c>
      <c r="BC771" s="210">
        <f t="shared" si="429"/>
        <v>21</v>
      </c>
      <c r="BD771" s="152">
        <f t="shared" si="423"/>
        <v>26</v>
      </c>
      <c r="BE771" s="152">
        <f>BD771+2</f>
        <v>28</v>
      </c>
      <c r="BF771" s="152">
        <f t="shared" si="430"/>
        <v>27</v>
      </c>
      <c r="BG771" s="152">
        <f t="shared" si="431"/>
        <v>27</v>
      </c>
      <c r="BH771" s="152">
        <f t="shared" si="432"/>
        <v>26</v>
      </c>
      <c r="BI771" s="152">
        <f t="shared" si="433"/>
        <v>26</v>
      </c>
      <c r="BJ771" s="152">
        <f t="shared" si="434"/>
        <v>25</v>
      </c>
      <c r="BK771" s="152">
        <f t="shared" si="434"/>
        <v>24</v>
      </c>
      <c r="BL771" s="152">
        <f t="shared" si="435"/>
        <v>24</v>
      </c>
      <c r="BM771" s="152">
        <f t="shared" si="436"/>
        <v>23</v>
      </c>
      <c r="BN771" s="152">
        <f t="shared" si="436"/>
        <v>23</v>
      </c>
      <c r="BO771" s="97">
        <f t="shared" si="388"/>
        <v>2</v>
      </c>
    </row>
    <row r="772" spans="1:67" ht="13.5" thickBot="1">
      <c r="A772" s="390">
        <f t="shared" si="396"/>
        <v>32</v>
      </c>
      <c r="B772" s="391" t="str">
        <f>VLOOKUP(A772,Sheet3!$A$2:$E$61,4,FALSE)</f>
        <v>yǐwèi (乙未)</v>
      </c>
      <c r="C772" s="391" t="str">
        <f>VLOOKUP(A772,Sheet3!$A$2:$E$61,5,FALSE)</f>
        <v>Wood Sheep</v>
      </c>
      <c r="D772" s="399">
        <f t="shared" si="397"/>
        <v>1855</v>
      </c>
      <c r="E772" s="399">
        <f t="shared" si="398"/>
        <v>1794</v>
      </c>
      <c r="F772" s="12">
        <f t="shared" si="424"/>
        <v>107.28571428571429</v>
      </c>
      <c r="G772" s="410"/>
      <c r="H772" s="187">
        <f t="shared" si="425"/>
        <v>746</v>
      </c>
      <c r="I772" s="1">
        <f t="shared" si="425"/>
        <v>745</v>
      </c>
      <c r="J772" s="187">
        <f t="shared" si="426"/>
        <v>-745</v>
      </c>
      <c r="K772" s="1">
        <f t="shared" si="426"/>
        <v>-744</v>
      </c>
      <c r="L772">
        <f t="shared" si="399"/>
        <v>9</v>
      </c>
      <c r="M772" s="3">
        <f t="shared" si="416"/>
        <v>2</v>
      </c>
      <c r="N772" s="245">
        <f t="shared" si="416"/>
        <v>3</v>
      </c>
      <c r="AZ772" s="210">
        <f t="shared" si="427"/>
        <v>23</v>
      </c>
      <c r="BA772" s="210">
        <f t="shared" si="428"/>
        <v>23</v>
      </c>
      <c r="BB772" s="210">
        <f t="shared" si="429"/>
        <v>22</v>
      </c>
      <c r="BC772" s="210">
        <f t="shared" si="429"/>
        <v>21</v>
      </c>
      <c r="BD772" s="152">
        <f t="shared" si="423"/>
        <v>26</v>
      </c>
      <c r="BE772" s="152">
        <f>BD772+1</f>
        <v>27</v>
      </c>
      <c r="BF772" s="152">
        <f t="shared" si="430"/>
        <v>26</v>
      </c>
      <c r="BG772" s="152">
        <f t="shared" si="431"/>
        <v>26</v>
      </c>
      <c r="BH772" s="152">
        <f t="shared" si="432"/>
        <v>25</v>
      </c>
      <c r="BI772" s="152">
        <f t="shared" si="433"/>
        <v>25</v>
      </c>
      <c r="BJ772" s="152">
        <f t="shared" si="434"/>
        <v>24</v>
      </c>
      <c r="BK772" s="152">
        <f t="shared" si="434"/>
        <v>23</v>
      </c>
      <c r="BL772" s="152">
        <f t="shared" si="435"/>
        <v>23</v>
      </c>
      <c r="BM772" s="152">
        <f t="shared" si="436"/>
        <v>22</v>
      </c>
      <c r="BN772" s="152">
        <f t="shared" si="436"/>
        <v>22</v>
      </c>
      <c r="BO772" s="97">
        <f t="shared" ref="BO772:BO835" si="437">BO773-1</f>
        <v>3</v>
      </c>
    </row>
    <row r="773" spans="1:67" ht="13.5" thickBot="1">
      <c r="A773" s="390">
        <f t="shared" si="396"/>
        <v>33</v>
      </c>
      <c r="B773" s="391" t="str">
        <f>VLOOKUP(A773,Sheet3!$A$2:$E$61,4,FALSE)</f>
        <v>bǐngshēn (丙申)</v>
      </c>
      <c r="C773" s="391" t="str">
        <f>VLOOKUP(A773,Sheet3!$A$2:$E$61,5,FALSE)</f>
        <v>Fire Monkey</v>
      </c>
      <c r="D773" s="399">
        <f t="shared" si="397"/>
        <v>1856</v>
      </c>
      <c r="E773" s="399">
        <f t="shared" si="398"/>
        <v>1795</v>
      </c>
      <c r="F773" s="12">
        <f t="shared" si="424"/>
        <v>107.14285714285714</v>
      </c>
      <c r="G773" s="410"/>
      <c r="H773" s="187">
        <f t="shared" si="425"/>
        <v>745</v>
      </c>
      <c r="I773" s="1">
        <f t="shared" si="425"/>
        <v>744</v>
      </c>
      <c r="J773" s="187">
        <f t="shared" si="426"/>
        <v>-744</v>
      </c>
      <c r="K773" s="1">
        <f t="shared" si="426"/>
        <v>-743</v>
      </c>
      <c r="L773">
        <f t="shared" si="399"/>
        <v>9</v>
      </c>
      <c r="M773" s="3">
        <f t="shared" si="416"/>
        <v>3</v>
      </c>
      <c r="N773" s="245">
        <f t="shared" si="416"/>
        <v>4</v>
      </c>
      <c r="AZ773" s="210">
        <f t="shared" si="427"/>
        <v>22</v>
      </c>
      <c r="BA773" s="210">
        <f t="shared" si="428"/>
        <v>22</v>
      </c>
      <c r="BB773" s="210">
        <f t="shared" si="429"/>
        <v>21</v>
      </c>
      <c r="BC773" s="210">
        <f t="shared" si="429"/>
        <v>20</v>
      </c>
      <c r="BD773" s="152">
        <f t="shared" si="423"/>
        <v>25</v>
      </c>
      <c r="BE773" s="152">
        <f>BD773+2</f>
        <v>27</v>
      </c>
      <c r="BF773" s="152">
        <f t="shared" si="430"/>
        <v>26</v>
      </c>
      <c r="BG773" s="152">
        <f t="shared" si="431"/>
        <v>26</v>
      </c>
      <c r="BH773" s="152">
        <f t="shared" si="432"/>
        <v>25</v>
      </c>
      <c r="BI773" s="152">
        <f t="shared" si="433"/>
        <v>25</v>
      </c>
      <c r="BJ773" s="152">
        <f t="shared" si="434"/>
        <v>24</v>
      </c>
      <c r="BK773" s="152">
        <f t="shared" si="434"/>
        <v>23</v>
      </c>
      <c r="BL773" s="152">
        <f>BK773</f>
        <v>23</v>
      </c>
      <c r="BM773" s="152">
        <f t="shared" si="436"/>
        <v>22</v>
      </c>
      <c r="BN773" s="152">
        <f t="shared" si="436"/>
        <v>22</v>
      </c>
      <c r="BO773" s="97">
        <f t="shared" si="437"/>
        <v>4</v>
      </c>
    </row>
    <row r="774" spans="1:67" ht="13.5" thickBot="1">
      <c r="A774" s="390">
        <f t="shared" si="396"/>
        <v>34</v>
      </c>
      <c r="B774" s="391" t="str">
        <f>VLOOKUP(A774,Sheet3!$A$2:$E$61,4,FALSE)</f>
        <v>dīngyǒu (丁酉)</v>
      </c>
      <c r="C774" s="391" t="str">
        <f>VLOOKUP(A774,Sheet3!$A$2:$E$61,5,FALSE)</f>
        <v>Fire Rooster</v>
      </c>
      <c r="D774" s="399">
        <f t="shared" si="397"/>
        <v>1857</v>
      </c>
      <c r="E774" s="399">
        <f t="shared" si="398"/>
        <v>1796</v>
      </c>
      <c r="F774" s="14">
        <f t="shared" ref="F774:F780" si="438">(5+H774)/7</f>
        <v>107</v>
      </c>
      <c r="G774" s="409"/>
      <c r="H774" s="270">
        <f t="shared" ref="H774:I780" si="439">H775+1</f>
        <v>744</v>
      </c>
      <c r="I774" s="16">
        <f t="shared" si="439"/>
        <v>743</v>
      </c>
      <c r="J774" s="270">
        <f t="shared" ref="J774:K780" si="440">J775-1</f>
        <v>-743</v>
      </c>
      <c r="K774" s="16">
        <f t="shared" si="440"/>
        <v>-742</v>
      </c>
      <c r="L774" s="20">
        <f t="shared" si="399"/>
        <v>9</v>
      </c>
      <c r="M774" s="3">
        <f t="shared" si="416"/>
        <v>4</v>
      </c>
      <c r="N774" s="245">
        <f t="shared" si="416"/>
        <v>1</v>
      </c>
      <c r="AZ774" s="210">
        <f t="shared" si="427"/>
        <v>22</v>
      </c>
      <c r="BA774" s="210">
        <f t="shared" si="428"/>
        <v>22</v>
      </c>
      <c r="BB774" s="210">
        <f t="shared" si="429"/>
        <v>21</v>
      </c>
      <c r="BC774" s="210">
        <f t="shared" si="429"/>
        <v>20</v>
      </c>
      <c r="BD774" s="152">
        <f t="shared" si="423"/>
        <v>25</v>
      </c>
      <c r="BE774" s="152">
        <f>BD774+2</f>
        <v>27</v>
      </c>
      <c r="BF774" s="152">
        <f t="shared" si="430"/>
        <v>26</v>
      </c>
      <c r="BG774" s="152">
        <f t="shared" si="431"/>
        <v>26</v>
      </c>
      <c r="BH774" s="152">
        <f t="shared" si="432"/>
        <v>25</v>
      </c>
      <c r="BI774" s="152">
        <f t="shared" si="433"/>
        <v>25</v>
      </c>
      <c r="BJ774" s="152">
        <f t="shared" si="434"/>
        <v>24</v>
      </c>
      <c r="BK774" s="152">
        <f t="shared" si="434"/>
        <v>23</v>
      </c>
      <c r="BL774" s="152">
        <f t="shared" si="435"/>
        <v>23</v>
      </c>
      <c r="BM774" s="152">
        <f t="shared" si="436"/>
        <v>22</v>
      </c>
      <c r="BN774" s="152">
        <f t="shared" si="436"/>
        <v>22</v>
      </c>
      <c r="BO774" s="97">
        <f t="shared" si="437"/>
        <v>5</v>
      </c>
    </row>
    <row r="775" spans="1:67" ht="13.5" thickBot="1">
      <c r="A775" s="390">
        <f t="shared" si="396"/>
        <v>35</v>
      </c>
      <c r="B775" s="391" t="str">
        <f>VLOOKUP(A775,Sheet3!$A$2:$E$61,4,FALSE)</f>
        <v>wùxū (戊戌)</v>
      </c>
      <c r="C775" s="391" t="str">
        <f>VLOOKUP(A775,Sheet3!$A$2:$E$61,5,FALSE)</f>
        <v>Earth Dog</v>
      </c>
      <c r="D775" s="399">
        <f t="shared" si="397"/>
        <v>1858</v>
      </c>
      <c r="E775" s="399">
        <f t="shared" si="398"/>
        <v>1797</v>
      </c>
      <c r="F775" s="12">
        <f t="shared" si="438"/>
        <v>106.85714285714286</v>
      </c>
      <c r="G775" s="410"/>
      <c r="H775" s="187">
        <f t="shared" si="439"/>
        <v>743</v>
      </c>
      <c r="I775" s="1">
        <f t="shared" si="439"/>
        <v>742</v>
      </c>
      <c r="J775" s="187">
        <f t="shared" si="440"/>
        <v>-742</v>
      </c>
      <c r="K775" s="1">
        <f t="shared" si="440"/>
        <v>-741</v>
      </c>
      <c r="L775">
        <f t="shared" si="399"/>
        <v>10</v>
      </c>
      <c r="M775" s="3">
        <f t="shared" si="416"/>
        <v>1</v>
      </c>
      <c r="N775" s="245">
        <f t="shared" si="416"/>
        <v>2</v>
      </c>
      <c r="AZ775" s="210">
        <f t="shared" si="427"/>
        <v>22</v>
      </c>
      <c r="BA775" s="210">
        <f t="shared" si="428"/>
        <v>22</v>
      </c>
      <c r="BB775" s="210">
        <f t="shared" si="429"/>
        <v>21</v>
      </c>
      <c r="BC775" s="210">
        <f t="shared" si="429"/>
        <v>20</v>
      </c>
      <c r="BD775" s="152">
        <f t="shared" ref="BD775:BD839" si="441">BC775+5</f>
        <v>25</v>
      </c>
      <c r="BE775" s="152">
        <f>BD775+2</f>
        <v>27</v>
      </c>
      <c r="BF775" s="152">
        <f t="shared" si="430"/>
        <v>26</v>
      </c>
      <c r="BG775" s="152">
        <f t="shared" si="431"/>
        <v>26</v>
      </c>
      <c r="BH775" s="152">
        <f t="shared" si="432"/>
        <v>25</v>
      </c>
      <c r="BI775" s="152">
        <f t="shared" si="433"/>
        <v>25</v>
      </c>
      <c r="BJ775" s="152">
        <f t="shared" si="434"/>
        <v>24</v>
      </c>
      <c r="BK775" s="152">
        <f t="shared" si="434"/>
        <v>23</v>
      </c>
      <c r="BL775" s="152">
        <f t="shared" si="435"/>
        <v>23</v>
      </c>
      <c r="BM775" s="152">
        <f t="shared" si="436"/>
        <v>22</v>
      </c>
      <c r="BN775" s="152">
        <f t="shared" si="436"/>
        <v>22</v>
      </c>
      <c r="BO775" s="97">
        <f t="shared" si="437"/>
        <v>6</v>
      </c>
    </row>
    <row r="776" spans="1:67" ht="13.5" thickBot="1">
      <c r="A776" s="390">
        <f t="shared" si="396"/>
        <v>36</v>
      </c>
      <c r="B776" s="391" t="str">
        <f>VLOOKUP(A776,Sheet3!$A$2:$E$61,4,FALSE)</f>
        <v>jǐhài (己亥)</v>
      </c>
      <c r="C776" s="391" t="str">
        <f>VLOOKUP(A776,Sheet3!$A$2:$E$61,5,FALSE)</f>
        <v>Earth Pig</v>
      </c>
      <c r="D776" s="399">
        <f t="shared" si="397"/>
        <v>1859</v>
      </c>
      <c r="E776" s="399">
        <f t="shared" si="398"/>
        <v>1798</v>
      </c>
      <c r="F776" s="12">
        <f t="shared" si="438"/>
        <v>106.71428571428571</v>
      </c>
      <c r="G776" s="410"/>
      <c r="H776" s="187">
        <f t="shared" si="439"/>
        <v>742</v>
      </c>
      <c r="I776" s="1">
        <f t="shared" si="439"/>
        <v>741</v>
      </c>
      <c r="J776" s="187">
        <f t="shared" si="440"/>
        <v>-741</v>
      </c>
      <c r="K776" s="1">
        <f t="shared" si="440"/>
        <v>-740</v>
      </c>
      <c r="L776">
        <f t="shared" si="399"/>
        <v>10</v>
      </c>
      <c r="M776" s="3">
        <f t="shared" si="416"/>
        <v>2</v>
      </c>
      <c r="N776" s="245">
        <f t="shared" si="416"/>
        <v>3</v>
      </c>
      <c r="AZ776" s="210">
        <f t="shared" si="427"/>
        <v>22</v>
      </c>
      <c r="BA776" s="210">
        <f t="shared" si="428"/>
        <v>22</v>
      </c>
      <c r="BB776" s="210">
        <f t="shared" si="429"/>
        <v>21</v>
      </c>
      <c r="BC776" s="210">
        <f t="shared" si="429"/>
        <v>20</v>
      </c>
      <c r="BD776" s="152">
        <f t="shared" si="441"/>
        <v>25</v>
      </c>
      <c r="BE776" s="152">
        <f>BD776+1</f>
        <v>26</v>
      </c>
      <c r="BF776" s="152">
        <f t="shared" si="430"/>
        <v>25</v>
      </c>
      <c r="BG776" s="152">
        <f t="shared" si="431"/>
        <v>25</v>
      </c>
      <c r="BH776" s="152">
        <f t="shared" si="432"/>
        <v>24</v>
      </c>
      <c r="BI776" s="152">
        <f t="shared" si="433"/>
        <v>24</v>
      </c>
      <c r="BJ776" s="152">
        <f t="shared" si="434"/>
        <v>23</v>
      </c>
      <c r="BK776" s="152">
        <f t="shared" si="434"/>
        <v>22</v>
      </c>
      <c r="BL776" s="152">
        <f t="shared" si="435"/>
        <v>22</v>
      </c>
      <c r="BM776" s="152">
        <f t="shared" si="436"/>
        <v>21</v>
      </c>
      <c r="BN776" s="152">
        <f t="shared" si="436"/>
        <v>21</v>
      </c>
      <c r="BO776" s="97">
        <f t="shared" si="437"/>
        <v>7</v>
      </c>
    </row>
    <row r="777" spans="1:67" ht="13.5" thickBot="1">
      <c r="A777" s="390">
        <f t="shared" si="396"/>
        <v>37</v>
      </c>
      <c r="B777" s="391" t="str">
        <f>VLOOKUP(A777,Sheet3!$A$2:$E$61,4,FALSE)</f>
        <v>gēngzǐ (庚子)</v>
      </c>
      <c r="C777" s="391" t="str">
        <f>VLOOKUP(A777,Sheet3!$A$2:$E$61,5,FALSE)</f>
        <v>Metal Rat</v>
      </c>
      <c r="D777" s="399">
        <f t="shared" si="397"/>
        <v>1860</v>
      </c>
      <c r="E777" s="399">
        <f t="shared" si="398"/>
        <v>1799</v>
      </c>
      <c r="F777" s="12">
        <f t="shared" si="438"/>
        <v>106.57142857142857</v>
      </c>
      <c r="G777" s="410"/>
      <c r="H777" s="187">
        <f t="shared" si="439"/>
        <v>741</v>
      </c>
      <c r="I777" s="1">
        <f t="shared" si="439"/>
        <v>740</v>
      </c>
      <c r="J777" s="187">
        <f t="shared" si="440"/>
        <v>-740</v>
      </c>
      <c r="K777" s="1">
        <f t="shared" si="440"/>
        <v>-739</v>
      </c>
      <c r="L777">
        <f t="shared" si="399"/>
        <v>10</v>
      </c>
      <c r="M777" s="3">
        <f t="shared" si="416"/>
        <v>3</v>
      </c>
      <c r="N777" s="245">
        <f t="shared" si="416"/>
        <v>4</v>
      </c>
      <c r="AZ777" s="210">
        <f t="shared" si="427"/>
        <v>21</v>
      </c>
      <c r="BA777" s="210">
        <f t="shared" si="428"/>
        <v>21</v>
      </c>
      <c r="BB777" s="210">
        <f t="shared" si="429"/>
        <v>20</v>
      </c>
      <c r="BC777" s="210">
        <f t="shared" si="429"/>
        <v>19</v>
      </c>
      <c r="BD777" s="152">
        <f t="shared" si="441"/>
        <v>24</v>
      </c>
      <c r="BE777" s="152">
        <f>BD777+2</f>
        <v>26</v>
      </c>
      <c r="BF777" s="152">
        <f t="shared" si="430"/>
        <v>25</v>
      </c>
      <c r="BG777" s="152">
        <f t="shared" si="431"/>
        <v>25</v>
      </c>
      <c r="BH777" s="152">
        <f t="shared" si="432"/>
        <v>24</v>
      </c>
      <c r="BI777" s="152">
        <f t="shared" si="433"/>
        <v>24</v>
      </c>
      <c r="BJ777" s="152">
        <f t="shared" si="434"/>
        <v>23</v>
      </c>
      <c r="BK777" s="152">
        <f t="shared" si="434"/>
        <v>22</v>
      </c>
      <c r="BL777" s="152">
        <f>BK777</f>
        <v>22</v>
      </c>
      <c r="BM777" s="152">
        <f t="shared" ref="BM777:BM840" si="442">AZ778</f>
        <v>21</v>
      </c>
      <c r="BN777" s="152">
        <f t="shared" ref="BN777:BN840" si="443">BA778</f>
        <v>21</v>
      </c>
      <c r="BO777" s="97">
        <f t="shared" si="437"/>
        <v>8</v>
      </c>
    </row>
    <row r="778" spans="1:67" ht="13.5" thickBot="1">
      <c r="A778" s="390">
        <f t="shared" si="396"/>
        <v>38</v>
      </c>
      <c r="B778" s="391" t="str">
        <f>VLOOKUP(A778,Sheet3!$A$2:$E$61,4,FALSE)</f>
        <v>xīnchǒu (辛丑)</v>
      </c>
      <c r="C778" s="391" t="str">
        <f>VLOOKUP(A778,Sheet3!$A$2:$E$61,5,FALSE)</f>
        <v>Metal Ox</v>
      </c>
      <c r="D778" s="399">
        <f t="shared" si="397"/>
        <v>1861</v>
      </c>
      <c r="E778" s="399">
        <f t="shared" si="398"/>
        <v>1800</v>
      </c>
      <c r="F778" s="12">
        <f t="shared" si="438"/>
        <v>106.42857142857143</v>
      </c>
      <c r="G778" s="410"/>
      <c r="H778" s="187">
        <f t="shared" si="439"/>
        <v>740</v>
      </c>
      <c r="I778" s="1">
        <f t="shared" si="439"/>
        <v>739</v>
      </c>
      <c r="J778" s="187">
        <f t="shared" si="440"/>
        <v>-739</v>
      </c>
      <c r="K778" s="1">
        <f t="shared" si="440"/>
        <v>-738</v>
      </c>
      <c r="L778">
        <f t="shared" si="399"/>
        <v>10</v>
      </c>
      <c r="M778" s="3">
        <f t="shared" ref="M778:N797" si="444">M782</f>
        <v>4</v>
      </c>
      <c r="N778" s="245">
        <f t="shared" si="444"/>
        <v>1</v>
      </c>
      <c r="AZ778" s="210">
        <f t="shared" si="427"/>
        <v>21</v>
      </c>
      <c r="BA778" s="210">
        <f t="shared" si="428"/>
        <v>21</v>
      </c>
      <c r="BB778" s="210">
        <f t="shared" si="429"/>
        <v>20</v>
      </c>
      <c r="BC778" s="210">
        <f t="shared" si="429"/>
        <v>19</v>
      </c>
      <c r="BD778" s="152">
        <f>BC778+5</f>
        <v>24</v>
      </c>
      <c r="BE778" s="152">
        <f>BD778+2</f>
        <v>26</v>
      </c>
      <c r="BF778" s="152">
        <f t="shared" si="430"/>
        <v>25</v>
      </c>
      <c r="BG778" s="152">
        <f t="shared" si="431"/>
        <v>25</v>
      </c>
      <c r="BH778" s="152">
        <f t="shared" si="432"/>
        <v>24</v>
      </c>
      <c r="BI778" s="152">
        <f t="shared" si="433"/>
        <v>24</v>
      </c>
      <c r="BJ778" s="152">
        <f t="shared" si="434"/>
        <v>23</v>
      </c>
      <c r="BK778" s="152">
        <f t="shared" si="434"/>
        <v>22</v>
      </c>
      <c r="BL778" s="152">
        <f t="shared" si="435"/>
        <v>22</v>
      </c>
      <c r="BM778" s="152">
        <f t="shared" si="442"/>
        <v>21</v>
      </c>
      <c r="BN778" s="152">
        <f t="shared" si="443"/>
        <v>21</v>
      </c>
      <c r="BO778" s="97">
        <f t="shared" si="437"/>
        <v>9</v>
      </c>
    </row>
    <row r="779" spans="1:67" ht="13.5" thickBot="1">
      <c r="A779" s="390">
        <f t="shared" si="396"/>
        <v>39</v>
      </c>
      <c r="B779" s="391" t="str">
        <f>VLOOKUP(A779,Sheet3!$A$2:$E$61,4,FALSE)</f>
        <v>rényín (壬寅)</v>
      </c>
      <c r="C779" s="391" t="str">
        <f>VLOOKUP(A779,Sheet3!$A$2:$E$61,5,FALSE)</f>
        <v>Water Tiger</v>
      </c>
      <c r="D779" s="399">
        <f t="shared" si="397"/>
        <v>1862</v>
      </c>
      <c r="E779" s="399">
        <f t="shared" si="398"/>
        <v>1801</v>
      </c>
      <c r="F779" s="12">
        <f t="shared" si="438"/>
        <v>106.28571428571429</v>
      </c>
      <c r="G779" s="410"/>
      <c r="H779" s="187">
        <f t="shared" si="439"/>
        <v>739</v>
      </c>
      <c r="I779" s="1">
        <f t="shared" si="439"/>
        <v>738</v>
      </c>
      <c r="J779" s="187">
        <f t="shared" si="440"/>
        <v>-738</v>
      </c>
      <c r="K779" s="1">
        <f t="shared" si="440"/>
        <v>-737</v>
      </c>
      <c r="L779">
        <f t="shared" si="399"/>
        <v>11</v>
      </c>
      <c r="M779" s="3">
        <f t="shared" si="444"/>
        <v>1</v>
      </c>
      <c r="N779" s="245">
        <f t="shared" si="444"/>
        <v>2</v>
      </c>
      <c r="AZ779" s="210">
        <f t="shared" si="427"/>
        <v>21</v>
      </c>
      <c r="BA779" s="210">
        <f t="shared" si="428"/>
        <v>21</v>
      </c>
      <c r="BB779" s="210">
        <f t="shared" si="429"/>
        <v>20</v>
      </c>
      <c r="BC779" s="210">
        <f t="shared" si="429"/>
        <v>19</v>
      </c>
      <c r="BD779" s="152">
        <f t="shared" si="441"/>
        <v>24</v>
      </c>
      <c r="BE779" s="152">
        <f>BD779+2</f>
        <v>26</v>
      </c>
      <c r="BF779" s="152">
        <f t="shared" si="430"/>
        <v>25</v>
      </c>
      <c r="BG779" s="152">
        <f t="shared" si="431"/>
        <v>25</v>
      </c>
      <c r="BH779" s="152">
        <f t="shared" si="432"/>
        <v>24</v>
      </c>
      <c r="BI779" s="152">
        <f t="shared" si="433"/>
        <v>24</v>
      </c>
      <c r="BJ779" s="152">
        <f t="shared" si="434"/>
        <v>23</v>
      </c>
      <c r="BK779" s="152">
        <f t="shared" si="434"/>
        <v>22</v>
      </c>
      <c r="BL779" s="152">
        <f t="shared" si="435"/>
        <v>22</v>
      </c>
      <c r="BM779" s="152">
        <f t="shared" si="442"/>
        <v>21</v>
      </c>
      <c r="BN779" s="152">
        <f t="shared" si="443"/>
        <v>21</v>
      </c>
      <c r="BO779" s="97">
        <f t="shared" si="437"/>
        <v>10</v>
      </c>
    </row>
    <row r="780" spans="1:67" ht="13.5" thickBot="1">
      <c r="A780" s="390">
        <f t="shared" si="396"/>
        <v>40</v>
      </c>
      <c r="B780" s="391" t="str">
        <f>VLOOKUP(A780,Sheet3!$A$2:$E$61,4,FALSE)</f>
        <v>guǐmǎo (癸卯)</v>
      </c>
      <c r="C780" s="391" t="str">
        <f>VLOOKUP(A780,Sheet3!$A$2:$E$61,5,FALSE)</f>
        <v>Water Hare</v>
      </c>
      <c r="D780" s="399">
        <f t="shared" si="397"/>
        <v>1863</v>
      </c>
      <c r="E780" s="399">
        <f t="shared" si="398"/>
        <v>1802</v>
      </c>
      <c r="F780" s="12">
        <f t="shared" si="438"/>
        <v>106.14285714285714</v>
      </c>
      <c r="G780" s="410"/>
      <c r="H780" s="187">
        <f t="shared" si="439"/>
        <v>738</v>
      </c>
      <c r="I780" s="1">
        <f t="shared" si="439"/>
        <v>737</v>
      </c>
      <c r="J780" s="187">
        <f t="shared" si="440"/>
        <v>-737</v>
      </c>
      <c r="K780" s="1">
        <f t="shared" si="440"/>
        <v>-736</v>
      </c>
      <c r="L780">
        <f t="shared" si="399"/>
        <v>11</v>
      </c>
      <c r="M780" s="3">
        <f t="shared" si="444"/>
        <v>2</v>
      </c>
      <c r="N780" s="245">
        <f t="shared" si="444"/>
        <v>3</v>
      </c>
      <c r="AZ780" s="210">
        <f t="shared" si="427"/>
        <v>21</v>
      </c>
      <c r="BA780" s="210">
        <f t="shared" si="428"/>
        <v>21</v>
      </c>
      <c r="BB780" s="210">
        <f t="shared" si="429"/>
        <v>20</v>
      </c>
      <c r="BC780" s="210">
        <f t="shared" si="429"/>
        <v>19</v>
      </c>
      <c r="BD780" s="152">
        <f t="shared" si="441"/>
        <v>24</v>
      </c>
      <c r="BE780" s="152">
        <f>BD780+1</f>
        <v>25</v>
      </c>
      <c r="BF780" s="152">
        <f t="shared" si="430"/>
        <v>24</v>
      </c>
      <c r="BG780" s="152">
        <f t="shared" si="431"/>
        <v>24</v>
      </c>
      <c r="BH780" s="152">
        <f t="shared" si="432"/>
        <v>23</v>
      </c>
      <c r="BI780" s="152">
        <f t="shared" si="433"/>
        <v>23</v>
      </c>
      <c r="BJ780" s="152">
        <f t="shared" si="434"/>
        <v>22</v>
      </c>
      <c r="BK780" s="152">
        <f t="shared" si="434"/>
        <v>21</v>
      </c>
      <c r="BL780" s="152">
        <f t="shared" si="435"/>
        <v>21</v>
      </c>
      <c r="BM780" s="152">
        <f t="shared" si="442"/>
        <v>20</v>
      </c>
      <c r="BN780" s="152">
        <f t="shared" si="443"/>
        <v>20</v>
      </c>
      <c r="BO780" s="97">
        <f t="shared" si="437"/>
        <v>11</v>
      </c>
    </row>
    <row r="781" spans="1:67" ht="13.5" thickBot="1">
      <c r="A781" s="390">
        <f t="shared" si="396"/>
        <v>41</v>
      </c>
      <c r="B781" s="391" t="str">
        <f>VLOOKUP(A781,Sheet3!$A$2:$E$61,4,FALSE)</f>
        <v>jiǎchén (甲辰)</v>
      </c>
      <c r="C781" s="391" t="str">
        <f>VLOOKUP(A781,Sheet3!$A$2:$E$61,5,FALSE)</f>
        <v>Wood Dragon</v>
      </c>
      <c r="D781" s="399">
        <f t="shared" si="397"/>
        <v>1864</v>
      </c>
      <c r="E781" s="399">
        <f t="shared" si="398"/>
        <v>1803</v>
      </c>
      <c r="F781" s="14">
        <f t="shared" ref="F781:F787" si="445">(5+H781)/7</f>
        <v>106</v>
      </c>
      <c r="G781" s="409"/>
      <c r="H781" s="270">
        <f t="shared" ref="H781:I787" si="446">H782+1</f>
        <v>737</v>
      </c>
      <c r="I781" s="16">
        <f t="shared" si="446"/>
        <v>736</v>
      </c>
      <c r="J781" s="270">
        <f t="shared" ref="J781:K787" si="447">J782-1</f>
        <v>-736</v>
      </c>
      <c r="K781" s="16">
        <f t="shared" si="447"/>
        <v>-735</v>
      </c>
      <c r="L781" s="20">
        <f t="shared" si="399"/>
        <v>11</v>
      </c>
      <c r="M781" s="3">
        <f t="shared" si="444"/>
        <v>3</v>
      </c>
      <c r="N781" s="245">
        <f t="shared" si="444"/>
        <v>4</v>
      </c>
      <c r="AZ781" s="210">
        <f t="shared" si="427"/>
        <v>20</v>
      </c>
      <c r="BA781" s="210">
        <f t="shared" si="428"/>
        <v>20</v>
      </c>
      <c r="BB781" s="210">
        <f t="shared" si="429"/>
        <v>19</v>
      </c>
      <c r="BC781" s="210">
        <f t="shared" si="429"/>
        <v>18</v>
      </c>
      <c r="BD781" s="152">
        <f t="shared" si="441"/>
        <v>23</v>
      </c>
      <c r="BE781" s="152">
        <f>BD781+2</f>
        <v>25</v>
      </c>
      <c r="BF781" s="152">
        <f t="shared" si="430"/>
        <v>24</v>
      </c>
      <c r="BG781" s="152">
        <f t="shared" si="431"/>
        <v>24</v>
      </c>
      <c r="BH781" s="152">
        <f t="shared" si="432"/>
        <v>23</v>
      </c>
      <c r="BI781" s="152">
        <f t="shared" si="433"/>
        <v>23</v>
      </c>
      <c r="BJ781" s="152">
        <f t="shared" si="434"/>
        <v>22</v>
      </c>
      <c r="BK781" s="152">
        <f t="shared" si="434"/>
        <v>21</v>
      </c>
      <c r="BL781" s="152">
        <f>BK781</f>
        <v>21</v>
      </c>
      <c r="BM781" s="152">
        <f t="shared" si="442"/>
        <v>20</v>
      </c>
      <c r="BN781" s="152">
        <f t="shared" si="443"/>
        <v>20</v>
      </c>
      <c r="BO781" s="97">
        <f t="shared" si="437"/>
        <v>12</v>
      </c>
    </row>
    <row r="782" spans="1:67" ht="13.5" thickBot="1">
      <c r="A782" s="390">
        <f t="shared" si="396"/>
        <v>42</v>
      </c>
      <c r="B782" s="391" t="str">
        <f>VLOOKUP(A782,Sheet3!$A$2:$E$61,4,FALSE)</f>
        <v>yǐsì (乙巳)</v>
      </c>
      <c r="C782" s="391" t="str">
        <f>VLOOKUP(A782,Sheet3!$A$2:$E$61,5,FALSE)</f>
        <v>Wood Snake</v>
      </c>
      <c r="D782" s="399">
        <f t="shared" si="397"/>
        <v>1865</v>
      </c>
      <c r="E782" s="399">
        <f t="shared" si="398"/>
        <v>1804</v>
      </c>
      <c r="F782" s="12">
        <f t="shared" si="445"/>
        <v>105.85714285714286</v>
      </c>
      <c r="G782" s="410"/>
      <c r="H782" s="187">
        <f t="shared" si="446"/>
        <v>736</v>
      </c>
      <c r="I782" s="1">
        <f t="shared" si="446"/>
        <v>735</v>
      </c>
      <c r="J782" s="187">
        <f t="shared" si="447"/>
        <v>-735</v>
      </c>
      <c r="K782" s="1">
        <f t="shared" si="447"/>
        <v>-734</v>
      </c>
      <c r="L782">
        <f t="shared" si="399"/>
        <v>11</v>
      </c>
      <c r="M782" s="3">
        <f t="shared" si="444"/>
        <v>4</v>
      </c>
      <c r="N782" s="245">
        <f t="shared" si="444"/>
        <v>1</v>
      </c>
      <c r="AZ782" s="210">
        <f t="shared" si="427"/>
        <v>20</v>
      </c>
      <c r="BA782" s="210">
        <f t="shared" si="428"/>
        <v>20</v>
      </c>
      <c r="BB782" s="210">
        <f t="shared" si="429"/>
        <v>19</v>
      </c>
      <c r="BC782" s="210">
        <f t="shared" si="429"/>
        <v>18</v>
      </c>
      <c r="BD782" s="152">
        <f>BC782+5</f>
        <v>23</v>
      </c>
      <c r="BE782" s="152">
        <f>BD782+2</f>
        <v>25</v>
      </c>
      <c r="BF782" s="152">
        <f t="shared" si="430"/>
        <v>24</v>
      </c>
      <c r="BG782" s="152">
        <f t="shared" si="431"/>
        <v>24</v>
      </c>
      <c r="BH782" s="152">
        <f t="shared" si="432"/>
        <v>23</v>
      </c>
      <c r="BI782" s="152">
        <f t="shared" si="433"/>
        <v>23</v>
      </c>
      <c r="BJ782" s="152">
        <f t="shared" si="434"/>
        <v>22</v>
      </c>
      <c r="BK782" s="152">
        <f t="shared" si="434"/>
        <v>21</v>
      </c>
      <c r="BL782" s="152">
        <f t="shared" si="435"/>
        <v>21</v>
      </c>
      <c r="BM782" s="152">
        <f t="shared" si="442"/>
        <v>20</v>
      </c>
      <c r="BN782" s="152">
        <f t="shared" si="443"/>
        <v>20</v>
      </c>
      <c r="BO782" s="97">
        <f t="shared" si="437"/>
        <v>13</v>
      </c>
    </row>
    <row r="783" spans="1:67" ht="13.5" thickBot="1">
      <c r="A783" s="390">
        <f t="shared" si="396"/>
        <v>43</v>
      </c>
      <c r="B783" s="391" t="str">
        <f>VLOOKUP(A783,Sheet3!$A$2:$E$61,4,FALSE)</f>
        <v>bǐngwǔ (丙午)</v>
      </c>
      <c r="C783" s="391" t="str">
        <f>VLOOKUP(A783,Sheet3!$A$2:$E$61,5,FALSE)</f>
        <v>Fire Horse</v>
      </c>
      <c r="D783" s="399">
        <f t="shared" si="397"/>
        <v>1866</v>
      </c>
      <c r="E783" s="399">
        <f t="shared" si="398"/>
        <v>1805</v>
      </c>
      <c r="F783" s="12">
        <f t="shared" si="445"/>
        <v>105.71428571428571</v>
      </c>
      <c r="G783" s="410"/>
      <c r="H783" s="187">
        <f t="shared" si="446"/>
        <v>735</v>
      </c>
      <c r="I783" s="1">
        <f t="shared" si="446"/>
        <v>734</v>
      </c>
      <c r="J783" s="187">
        <f t="shared" si="447"/>
        <v>-734</v>
      </c>
      <c r="K783" s="1">
        <f t="shared" si="447"/>
        <v>-733</v>
      </c>
      <c r="L783">
        <f t="shared" si="399"/>
        <v>12</v>
      </c>
      <c r="M783" s="3">
        <f t="shared" si="444"/>
        <v>1</v>
      </c>
      <c r="N783" s="245">
        <f t="shared" si="444"/>
        <v>2</v>
      </c>
      <c r="AZ783" s="210">
        <f t="shared" si="427"/>
        <v>20</v>
      </c>
      <c r="BA783" s="210">
        <f t="shared" si="428"/>
        <v>20</v>
      </c>
      <c r="BB783" s="210">
        <f t="shared" si="429"/>
        <v>19</v>
      </c>
      <c r="BC783" s="210">
        <f t="shared" si="429"/>
        <v>18</v>
      </c>
      <c r="BD783" s="152">
        <f t="shared" si="441"/>
        <v>23</v>
      </c>
      <c r="BE783" s="152">
        <f>BD783+2</f>
        <v>25</v>
      </c>
      <c r="BF783" s="152">
        <f t="shared" si="430"/>
        <v>24</v>
      </c>
      <c r="BG783" s="152">
        <f t="shared" si="431"/>
        <v>24</v>
      </c>
      <c r="BH783" s="152">
        <f t="shared" si="432"/>
        <v>23</v>
      </c>
      <c r="BI783" s="152">
        <f t="shared" si="433"/>
        <v>23</v>
      </c>
      <c r="BJ783" s="152">
        <f t="shared" si="434"/>
        <v>22</v>
      </c>
      <c r="BK783" s="152">
        <f t="shared" si="434"/>
        <v>21</v>
      </c>
      <c r="BL783" s="152">
        <f t="shared" si="435"/>
        <v>21</v>
      </c>
      <c r="BM783" s="152">
        <f t="shared" si="442"/>
        <v>20</v>
      </c>
      <c r="BN783" s="152">
        <f t="shared" si="443"/>
        <v>20</v>
      </c>
      <c r="BO783" s="97">
        <f t="shared" si="437"/>
        <v>14</v>
      </c>
    </row>
    <row r="784" spans="1:67" ht="13.5" thickBot="1">
      <c r="A784" s="390">
        <f t="shared" si="396"/>
        <v>44</v>
      </c>
      <c r="B784" s="391" t="str">
        <f>VLOOKUP(A784,Sheet3!$A$2:$E$61,4,FALSE)</f>
        <v>dīngwèi (丁未)</v>
      </c>
      <c r="C784" s="391" t="str">
        <f>VLOOKUP(A784,Sheet3!$A$2:$E$61,5,FALSE)</f>
        <v>Fire Sheep</v>
      </c>
      <c r="D784" s="399">
        <f t="shared" si="397"/>
        <v>1867</v>
      </c>
      <c r="E784" s="399">
        <f t="shared" si="398"/>
        <v>1806</v>
      </c>
      <c r="F784" s="12">
        <f t="shared" si="445"/>
        <v>105.57142857142857</v>
      </c>
      <c r="G784" s="410"/>
      <c r="H784" s="187">
        <f t="shared" si="446"/>
        <v>734</v>
      </c>
      <c r="I784" s="1">
        <f t="shared" si="446"/>
        <v>733</v>
      </c>
      <c r="J784" s="187">
        <f t="shared" si="447"/>
        <v>-733</v>
      </c>
      <c r="K784" s="1">
        <f t="shared" si="447"/>
        <v>-732</v>
      </c>
      <c r="L784">
        <f t="shared" si="399"/>
        <v>12</v>
      </c>
      <c r="M784" s="3">
        <f t="shared" si="444"/>
        <v>2</v>
      </c>
      <c r="N784" s="245">
        <f t="shared" si="444"/>
        <v>3</v>
      </c>
      <c r="AZ784" s="210">
        <f t="shared" si="427"/>
        <v>20</v>
      </c>
      <c r="BA784" s="210">
        <f t="shared" si="428"/>
        <v>20</v>
      </c>
      <c r="BB784" s="210">
        <f t="shared" si="429"/>
        <v>19</v>
      </c>
      <c r="BC784" s="210">
        <f t="shared" si="429"/>
        <v>18</v>
      </c>
      <c r="BD784" s="152">
        <f t="shared" si="441"/>
        <v>23</v>
      </c>
      <c r="BE784" s="152">
        <f>BD784+1</f>
        <v>24</v>
      </c>
      <c r="BF784" s="152">
        <f t="shared" si="430"/>
        <v>23</v>
      </c>
      <c r="BG784" s="152">
        <f t="shared" si="431"/>
        <v>23</v>
      </c>
      <c r="BH784" s="152">
        <f t="shared" si="432"/>
        <v>22</v>
      </c>
      <c r="BI784" s="152">
        <f t="shared" si="433"/>
        <v>22</v>
      </c>
      <c r="BJ784" s="152">
        <f t="shared" si="434"/>
        <v>21</v>
      </c>
      <c r="BK784" s="152">
        <f t="shared" si="434"/>
        <v>20</v>
      </c>
      <c r="BL784" s="152">
        <f t="shared" si="435"/>
        <v>20</v>
      </c>
      <c r="BM784" s="152">
        <f t="shared" si="442"/>
        <v>19</v>
      </c>
      <c r="BN784" s="152">
        <f t="shared" si="443"/>
        <v>19</v>
      </c>
      <c r="BO784" s="97">
        <f t="shared" si="437"/>
        <v>15</v>
      </c>
    </row>
    <row r="785" spans="1:67" ht="13.5" thickBot="1">
      <c r="A785" s="390">
        <f t="shared" si="396"/>
        <v>45</v>
      </c>
      <c r="B785" s="391" t="str">
        <f>VLOOKUP(A785,Sheet3!$A$2:$E$61,4,FALSE)</f>
        <v>wùshēn (戊申)</v>
      </c>
      <c r="C785" s="391" t="str">
        <f>VLOOKUP(A785,Sheet3!$A$2:$E$61,5,FALSE)</f>
        <v>Earth Monkey</v>
      </c>
      <c r="D785" s="399">
        <f t="shared" si="397"/>
        <v>1868</v>
      </c>
      <c r="E785" s="399">
        <f t="shared" si="398"/>
        <v>1807</v>
      </c>
      <c r="F785" s="12">
        <f t="shared" si="445"/>
        <v>105.42857142857143</v>
      </c>
      <c r="G785" s="410"/>
      <c r="H785" s="187">
        <f t="shared" si="446"/>
        <v>733</v>
      </c>
      <c r="I785" s="1">
        <f t="shared" si="446"/>
        <v>732</v>
      </c>
      <c r="J785" s="187">
        <f t="shared" si="447"/>
        <v>-732</v>
      </c>
      <c r="K785" s="1">
        <f t="shared" si="447"/>
        <v>-731</v>
      </c>
      <c r="L785">
        <f t="shared" si="399"/>
        <v>12</v>
      </c>
      <c r="M785" s="3">
        <f t="shared" si="444"/>
        <v>3</v>
      </c>
      <c r="N785" s="245">
        <f t="shared" si="444"/>
        <v>4</v>
      </c>
      <c r="AZ785" s="210">
        <f t="shared" si="427"/>
        <v>19</v>
      </c>
      <c r="BA785" s="210">
        <f t="shared" si="428"/>
        <v>19</v>
      </c>
      <c r="BB785" s="210">
        <f t="shared" si="429"/>
        <v>18</v>
      </c>
      <c r="BC785" s="210">
        <f t="shared" si="429"/>
        <v>17</v>
      </c>
      <c r="BD785" s="152">
        <f t="shared" si="441"/>
        <v>22</v>
      </c>
      <c r="BE785" s="152">
        <f>BD785+2</f>
        <v>24</v>
      </c>
      <c r="BF785" s="152">
        <f t="shared" si="430"/>
        <v>23</v>
      </c>
      <c r="BG785" s="152">
        <f t="shared" si="431"/>
        <v>23</v>
      </c>
      <c r="BH785" s="152">
        <f t="shared" si="432"/>
        <v>22</v>
      </c>
      <c r="BI785" s="152">
        <f t="shared" si="433"/>
        <v>22</v>
      </c>
      <c r="BJ785" s="152">
        <f t="shared" si="434"/>
        <v>21</v>
      </c>
      <c r="BK785" s="152">
        <f t="shared" si="434"/>
        <v>20</v>
      </c>
      <c r="BL785" s="152">
        <f>BK785</f>
        <v>20</v>
      </c>
      <c r="BM785" s="152">
        <f t="shared" si="442"/>
        <v>19</v>
      </c>
      <c r="BN785" s="152">
        <f t="shared" si="443"/>
        <v>19</v>
      </c>
      <c r="BO785" s="97">
        <f t="shared" si="437"/>
        <v>16</v>
      </c>
    </row>
    <row r="786" spans="1:67" ht="13.5" thickBot="1">
      <c r="A786" s="390">
        <f t="shared" ref="A786:A849" si="448">IF(A787&gt;1,A787-1,60)</f>
        <v>46</v>
      </c>
      <c r="B786" s="391" t="str">
        <f>VLOOKUP(A786,Sheet3!$A$2:$E$61,4,FALSE)</f>
        <v>jǐyǒu (己酉)</v>
      </c>
      <c r="C786" s="391" t="str">
        <f>VLOOKUP(A786,Sheet3!$A$2:$E$61,5,FALSE)</f>
        <v>Earth Rooster</v>
      </c>
      <c r="D786" s="399">
        <f t="shared" ref="D786:D849" si="449">D787-1</f>
        <v>1869</v>
      </c>
      <c r="E786" s="399">
        <f t="shared" ref="E786:E849" si="450">E787-1</f>
        <v>1808</v>
      </c>
      <c r="F786" s="12">
        <f t="shared" si="445"/>
        <v>105.28571428571429</v>
      </c>
      <c r="G786" s="410"/>
      <c r="H786" s="187">
        <f t="shared" si="446"/>
        <v>732</v>
      </c>
      <c r="I786" s="1">
        <f t="shared" si="446"/>
        <v>731</v>
      </c>
      <c r="J786" s="187">
        <f t="shared" si="447"/>
        <v>-731</v>
      </c>
      <c r="K786" s="1">
        <f t="shared" si="447"/>
        <v>-730</v>
      </c>
      <c r="L786">
        <f t="shared" ref="L786:L849" si="451">INT(L$1543-($J$1543-$J786)/4)</f>
        <v>12</v>
      </c>
      <c r="M786" s="3">
        <f t="shared" si="444"/>
        <v>4</v>
      </c>
      <c r="N786" s="245">
        <f t="shared" si="444"/>
        <v>1</v>
      </c>
      <c r="AZ786" s="210">
        <f t="shared" si="427"/>
        <v>19</v>
      </c>
      <c r="BA786" s="210">
        <f t="shared" si="428"/>
        <v>19</v>
      </c>
      <c r="BB786" s="210">
        <f t="shared" si="429"/>
        <v>18</v>
      </c>
      <c r="BC786" s="210">
        <f t="shared" si="429"/>
        <v>17</v>
      </c>
      <c r="BD786" s="152">
        <f>BC786+5</f>
        <v>22</v>
      </c>
      <c r="BE786" s="152">
        <f>BD786+2</f>
        <v>24</v>
      </c>
      <c r="BF786" s="152">
        <f t="shared" si="430"/>
        <v>23</v>
      </c>
      <c r="BG786" s="152">
        <f t="shared" si="431"/>
        <v>23</v>
      </c>
      <c r="BH786" s="152">
        <f t="shared" si="432"/>
        <v>22</v>
      </c>
      <c r="BI786" s="152">
        <f t="shared" si="433"/>
        <v>22</v>
      </c>
      <c r="BJ786" s="152">
        <f t="shared" si="434"/>
        <v>21</v>
      </c>
      <c r="BK786" s="152">
        <f t="shared" si="434"/>
        <v>20</v>
      </c>
      <c r="BL786" s="152">
        <f t="shared" si="435"/>
        <v>20</v>
      </c>
      <c r="BM786" s="152">
        <f t="shared" si="442"/>
        <v>19</v>
      </c>
      <c r="BN786" s="152">
        <f t="shared" si="443"/>
        <v>19</v>
      </c>
      <c r="BO786" s="97">
        <f t="shared" si="437"/>
        <v>17</v>
      </c>
    </row>
    <row r="787" spans="1:67" ht="13.5" thickBot="1">
      <c r="A787" s="390">
        <f t="shared" si="448"/>
        <v>47</v>
      </c>
      <c r="B787" s="391" t="str">
        <f>VLOOKUP(A787,Sheet3!$A$2:$E$61,4,FALSE)</f>
        <v>gēngxū (庚戌)</v>
      </c>
      <c r="C787" s="391" t="str">
        <f>VLOOKUP(A787,Sheet3!$A$2:$E$61,5,FALSE)</f>
        <v>Metal Dog</v>
      </c>
      <c r="D787" s="399">
        <f t="shared" si="449"/>
        <v>1870</v>
      </c>
      <c r="E787" s="399">
        <f t="shared" si="450"/>
        <v>1809</v>
      </c>
      <c r="F787" s="12">
        <f t="shared" si="445"/>
        <v>105.14285714285714</v>
      </c>
      <c r="G787" s="410"/>
      <c r="H787" s="187">
        <f t="shared" si="446"/>
        <v>731</v>
      </c>
      <c r="I787" s="1">
        <f t="shared" si="446"/>
        <v>730</v>
      </c>
      <c r="J787" s="187">
        <f t="shared" si="447"/>
        <v>-730</v>
      </c>
      <c r="K787" s="1">
        <f t="shared" si="447"/>
        <v>-729</v>
      </c>
      <c r="L787">
        <f t="shared" si="451"/>
        <v>13</v>
      </c>
      <c r="M787" s="3">
        <f t="shared" si="444"/>
        <v>1</v>
      </c>
      <c r="N787" s="245">
        <f t="shared" si="444"/>
        <v>2</v>
      </c>
      <c r="AZ787" s="210">
        <f t="shared" si="427"/>
        <v>19</v>
      </c>
      <c r="BA787" s="210">
        <f t="shared" si="428"/>
        <v>19</v>
      </c>
      <c r="BB787" s="210">
        <f t="shared" si="429"/>
        <v>18</v>
      </c>
      <c r="BC787" s="210">
        <f t="shared" si="429"/>
        <v>17</v>
      </c>
      <c r="BD787" s="152">
        <f t="shared" si="441"/>
        <v>22</v>
      </c>
      <c r="BE787" s="152">
        <f>BD787+2</f>
        <v>24</v>
      </c>
      <c r="BF787" s="152">
        <f t="shared" si="430"/>
        <v>23</v>
      </c>
      <c r="BG787" s="152">
        <f t="shared" si="431"/>
        <v>23</v>
      </c>
      <c r="BH787" s="152">
        <f t="shared" si="432"/>
        <v>22</v>
      </c>
      <c r="BI787" s="152">
        <f t="shared" si="433"/>
        <v>22</v>
      </c>
      <c r="BJ787" s="152">
        <f t="shared" si="434"/>
        <v>21</v>
      </c>
      <c r="BK787" s="152">
        <f t="shared" si="434"/>
        <v>20</v>
      </c>
      <c r="BL787" s="152">
        <f t="shared" si="435"/>
        <v>20</v>
      </c>
      <c r="BM787" s="152">
        <f t="shared" si="442"/>
        <v>19</v>
      </c>
      <c r="BN787" s="152">
        <f t="shared" si="443"/>
        <v>19</v>
      </c>
      <c r="BO787" s="97">
        <f t="shared" si="437"/>
        <v>18</v>
      </c>
    </row>
    <row r="788" spans="1:67" ht="13.5" thickBot="1">
      <c r="A788" s="390">
        <f t="shared" si="448"/>
        <v>48</v>
      </c>
      <c r="B788" s="391" t="str">
        <f>VLOOKUP(A788,Sheet3!$A$2:$E$61,4,FALSE)</f>
        <v>xīnhài (辛亥)</v>
      </c>
      <c r="C788" s="391" t="str">
        <f>VLOOKUP(A788,Sheet3!$A$2:$E$61,5,FALSE)</f>
        <v>Metal Pig</v>
      </c>
      <c r="D788" s="399">
        <f t="shared" si="449"/>
        <v>1871</v>
      </c>
      <c r="E788" s="399">
        <f t="shared" si="450"/>
        <v>1810</v>
      </c>
      <c r="F788" s="14">
        <f t="shared" ref="F788:F794" si="452">(5+H788)/7</f>
        <v>105</v>
      </c>
      <c r="G788" s="409"/>
      <c r="H788" s="270">
        <f t="shared" ref="H788:I794" si="453">H789+1</f>
        <v>730</v>
      </c>
      <c r="I788" s="16">
        <f t="shared" si="453"/>
        <v>729</v>
      </c>
      <c r="J788" s="270">
        <f t="shared" ref="J788:K794" si="454">J789-1</f>
        <v>-729</v>
      </c>
      <c r="K788" s="16">
        <f t="shared" si="454"/>
        <v>-728</v>
      </c>
      <c r="L788" s="20">
        <f t="shared" si="451"/>
        <v>13</v>
      </c>
      <c r="M788" s="3">
        <f t="shared" si="444"/>
        <v>2</v>
      </c>
      <c r="N788" s="245">
        <f t="shared" si="444"/>
        <v>3</v>
      </c>
      <c r="AZ788" s="210">
        <f t="shared" si="427"/>
        <v>19</v>
      </c>
      <c r="BA788" s="210">
        <f t="shared" si="428"/>
        <v>19</v>
      </c>
      <c r="BB788" s="210">
        <f t="shared" si="429"/>
        <v>18</v>
      </c>
      <c r="BC788" s="210">
        <f t="shared" si="429"/>
        <v>17</v>
      </c>
      <c r="BD788" s="152">
        <f t="shared" si="441"/>
        <v>22</v>
      </c>
      <c r="BE788" s="152">
        <f>BD788+1</f>
        <v>23</v>
      </c>
      <c r="BF788" s="152">
        <f t="shared" si="430"/>
        <v>22</v>
      </c>
      <c r="BG788" s="152">
        <f t="shared" si="431"/>
        <v>22</v>
      </c>
      <c r="BH788" s="152">
        <f t="shared" si="432"/>
        <v>21</v>
      </c>
      <c r="BI788" s="152">
        <f t="shared" si="433"/>
        <v>21</v>
      </c>
      <c r="BJ788" s="152">
        <f t="shared" si="434"/>
        <v>20</v>
      </c>
      <c r="BK788" s="152">
        <f t="shared" si="434"/>
        <v>19</v>
      </c>
      <c r="BL788" s="152">
        <f t="shared" si="435"/>
        <v>19</v>
      </c>
      <c r="BM788" s="152">
        <f t="shared" si="442"/>
        <v>18</v>
      </c>
      <c r="BN788" s="152">
        <f t="shared" si="443"/>
        <v>18</v>
      </c>
      <c r="BO788" s="97">
        <f t="shared" si="437"/>
        <v>19</v>
      </c>
    </row>
    <row r="789" spans="1:67" ht="13.5" thickBot="1">
      <c r="A789" s="390">
        <f t="shared" si="448"/>
        <v>49</v>
      </c>
      <c r="B789" s="391" t="str">
        <f>VLOOKUP(A789,Sheet3!$A$2:$E$61,4,FALSE)</f>
        <v>rénzǐ (壬子)</v>
      </c>
      <c r="C789" s="391" t="str">
        <f>VLOOKUP(A789,Sheet3!$A$2:$E$61,5,FALSE)</f>
        <v>Water Rat</v>
      </c>
      <c r="D789" s="399">
        <f t="shared" si="449"/>
        <v>1872</v>
      </c>
      <c r="E789" s="399">
        <f t="shared" si="450"/>
        <v>1811</v>
      </c>
      <c r="F789" s="12">
        <f t="shared" si="452"/>
        <v>104.85714285714286</v>
      </c>
      <c r="G789" s="410"/>
      <c r="H789" s="187">
        <f t="shared" si="453"/>
        <v>729</v>
      </c>
      <c r="I789" s="1">
        <f t="shared" si="453"/>
        <v>728</v>
      </c>
      <c r="J789" s="187">
        <f t="shared" si="454"/>
        <v>-728</v>
      </c>
      <c r="K789" s="1">
        <f t="shared" si="454"/>
        <v>-727</v>
      </c>
      <c r="L789">
        <f t="shared" si="451"/>
        <v>13</v>
      </c>
      <c r="M789" s="3">
        <f t="shared" si="444"/>
        <v>3</v>
      </c>
      <c r="N789" s="245">
        <f t="shared" si="444"/>
        <v>4</v>
      </c>
      <c r="AZ789" s="210">
        <f t="shared" si="427"/>
        <v>18</v>
      </c>
      <c r="BA789" s="210">
        <f t="shared" si="428"/>
        <v>18</v>
      </c>
      <c r="BB789" s="210">
        <f t="shared" si="429"/>
        <v>17</v>
      </c>
      <c r="BC789" s="210">
        <f t="shared" si="429"/>
        <v>16</v>
      </c>
      <c r="BD789" s="152">
        <f t="shared" si="441"/>
        <v>21</v>
      </c>
      <c r="BE789" s="152">
        <f>BD789+2</f>
        <v>23</v>
      </c>
      <c r="BF789" s="152">
        <f t="shared" si="430"/>
        <v>22</v>
      </c>
      <c r="BG789" s="152">
        <f t="shared" si="431"/>
        <v>22</v>
      </c>
      <c r="BH789" s="152">
        <f t="shared" si="432"/>
        <v>21</v>
      </c>
      <c r="BI789" s="152">
        <f t="shared" si="433"/>
        <v>21</v>
      </c>
      <c r="BJ789" s="152">
        <f t="shared" ref="BJ789:BK808" si="455">BI789-1</f>
        <v>20</v>
      </c>
      <c r="BK789" s="152">
        <f t="shared" si="455"/>
        <v>19</v>
      </c>
      <c r="BL789" s="152">
        <f>BK789</f>
        <v>19</v>
      </c>
      <c r="BM789" s="152">
        <f t="shared" si="442"/>
        <v>18</v>
      </c>
      <c r="BN789" s="152">
        <f t="shared" si="443"/>
        <v>18</v>
      </c>
      <c r="BO789" s="97">
        <f t="shared" si="437"/>
        <v>20</v>
      </c>
    </row>
    <row r="790" spans="1:67" ht="13.5" thickBot="1">
      <c r="A790" s="390">
        <f t="shared" si="448"/>
        <v>50</v>
      </c>
      <c r="B790" s="391" t="str">
        <f>VLOOKUP(A790,Sheet3!$A$2:$E$61,4,FALSE)</f>
        <v>guǐchǒu (癸丑)</v>
      </c>
      <c r="C790" s="391" t="str">
        <f>VLOOKUP(A790,Sheet3!$A$2:$E$61,5,FALSE)</f>
        <v>Water Ox</v>
      </c>
      <c r="D790" s="399">
        <f t="shared" si="449"/>
        <v>1873</v>
      </c>
      <c r="E790" s="399">
        <f t="shared" si="450"/>
        <v>1812</v>
      </c>
      <c r="F790" s="12">
        <f t="shared" si="452"/>
        <v>104.71428571428571</v>
      </c>
      <c r="G790" s="410"/>
      <c r="H790" s="187">
        <f t="shared" si="453"/>
        <v>728</v>
      </c>
      <c r="I790" s="1">
        <f t="shared" si="453"/>
        <v>727</v>
      </c>
      <c r="J790" s="187">
        <f t="shared" si="454"/>
        <v>-727</v>
      </c>
      <c r="K790" s="1">
        <f t="shared" si="454"/>
        <v>-726</v>
      </c>
      <c r="L790">
        <f t="shared" si="451"/>
        <v>13</v>
      </c>
      <c r="M790" s="3">
        <f t="shared" si="444"/>
        <v>4</v>
      </c>
      <c r="N790" s="245">
        <f t="shared" si="444"/>
        <v>1</v>
      </c>
      <c r="AZ790" s="210">
        <f t="shared" si="427"/>
        <v>18</v>
      </c>
      <c r="BA790" s="210">
        <f t="shared" si="428"/>
        <v>18</v>
      </c>
      <c r="BB790" s="210">
        <f t="shared" ref="BB790:BC809" si="456">BA790-1</f>
        <v>17</v>
      </c>
      <c r="BC790" s="210">
        <f t="shared" si="456"/>
        <v>16</v>
      </c>
      <c r="BD790" s="152">
        <f>BC790+5</f>
        <v>21</v>
      </c>
      <c r="BE790" s="152">
        <f>BD790+2</f>
        <v>23</v>
      </c>
      <c r="BF790" s="152">
        <f t="shared" si="430"/>
        <v>22</v>
      </c>
      <c r="BG790" s="152">
        <f t="shared" si="431"/>
        <v>22</v>
      </c>
      <c r="BH790" s="152">
        <f t="shared" si="432"/>
        <v>21</v>
      </c>
      <c r="BI790" s="152">
        <f t="shared" si="433"/>
        <v>21</v>
      </c>
      <c r="BJ790" s="152">
        <f t="shared" si="455"/>
        <v>20</v>
      </c>
      <c r="BK790" s="152">
        <f t="shared" si="455"/>
        <v>19</v>
      </c>
      <c r="BL790" s="152">
        <f t="shared" si="435"/>
        <v>19</v>
      </c>
      <c r="BM790" s="152">
        <f t="shared" si="442"/>
        <v>18</v>
      </c>
      <c r="BN790" s="152">
        <f t="shared" si="443"/>
        <v>18</v>
      </c>
      <c r="BO790" s="97">
        <f t="shared" si="437"/>
        <v>21</v>
      </c>
    </row>
    <row r="791" spans="1:67" ht="13.5" thickBot="1">
      <c r="A791" s="390">
        <f t="shared" si="448"/>
        <v>51</v>
      </c>
      <c r="B791" s="391" t="str">
        <f>VLOOKUP(A791,Sheet3!$A$2:$E$61,4,FALSE)</f>
        <v>jiǎyín (甲寅)</v>
      </c>
      <c r="C791" s="391" t="str">
        <f>VLOOKUP(A791,Sheet3!$A$2:$E$61,5,FALSE)</f>
        <v>Wood Tiger</v>
      </c>
      <c r="D791" s="399">
        <f t="shared" si="449"/>
        <v>1874</v>
      </c>
      <c r="E791" s="399">
        <f t="shared" si="450"/>
        <v>1813</v>
      </c>
      <c r="F791" s="12">
        <f t="shared" si="452"/>
        <v>104.57142857142857</v>
      </c>
      <c r="G791" s="410"/>
      <c r="H791" s="187">
        <f t="shared" si="453"/>
        <v>727</v>
      </c>
      <c r="I791" s="1">
        <f t="shared" si="453"/>
        <v>726</v>
      </c>
      <c r="J791" s="187">
        <f t="shared" si="454"/>
        <v>-726</v>
      </c>
      <c r="K791" s="1">
        <f t="shared" si="454"/>
        <v>-725</v>
      </c>
      <c r="L791">
        <f t="shared" si="451"/>
        <v>14</v>
      </c>
      <c r="M791" s="3">
        <f t="shared" si="444"/>
        <v>1</v>
      </c>
      <c r="N791" s="245">
        <f t="shared" si="444"/>
        <v>2</v>
      </c>
      <c r="AZ791" s="210">
        <f t="shared" si="427"/>
        <v>18</v>
      </c>
      <c r="BA791" s="210">
        <f t="shared" si="428"/>
        <v>18</v>
      </c>
      <c r="BB791" s="210">
        <f t="shared" si="456"/>
        <v>17</v>
      </c>
      <c r="BC791" s="210">
        <f t="shared" si="456"/>
        <v>16</v>
      </c>
      <c r="BD791" s="152">
        <f t="shared" si="441"/>
        <v>21</v>
      </c>
      <c r="BE791" s="152">
        <f>BD791+2</f>
        <v>23</v>
      </c>
      <c r="BF791" s="152">
        <f t="shared" si="430"/>
        <v>22</v>
      </c>
      <c r="BG791" s="152">
        <f t="shared" si="431"/>
        <v>22</v>
      </c>
      <c r="BH791" s="152">
        <f t="shared" si="432"/>
        <v>21</v>
      </c>
      <c r="BI791" s="152">
        <f t="shared" si="433"/>
        <v>21</v>
      </c>
      <c r="BJ791" s="152">
        <f t="shared" si="455"/>
        <v>20</v>
      </c>
      <c r="BK791" s="152">
        <f t="shared" si="455"/>
        <v>19</v>
      </c>
      <c r="BL791" s="152">
        <f t="shared" si="435"/>
        <v>19</v>
      </c>
      <c r="BM791" s="152">
        <f t="shared" si="442"/>
        <v>18</v>
      </c>
      <c r="BN791" s="152">
        <f t="shared" si="443"/>
        <v>18</v>
      </c>
      <c r="BO791" s="97">
        <f t="shared" si="437"/>
        <v>22</v>
      </c>
    </row>
    <row r="792" spans="1:67" ht="13.5" thickBot="1">
      <c r="A792" s="390">
        <f t="shared" si="448"/>
        <v>52</v>
      </c>
      <c r="B792" s="391" t="str">
        <f>VLOOKUP(A792,Sheet3!$A$2:$E$61,4,FALSE)</f>
        <v>yǐmǎo (乙卯)</v>
      </c>
      <c r="C792" s="391" t="str">
        <f>VLOOKUP(A792,Sheet3!$A$2:$E$61,5,FALSE)</f>
        <v>Wood Hare</v>
      </c>
      <c r="D792" s="399">
        <f t="shared" si="449"/>
        <v>1875</v>
      </c>
      <c r="E792" s="399">
        <f t="shared" si="450"/>
        <v>1814</v>
      </c>
      <c r="F792" s="12">
        <f t="shared" si="452"/>
        <v>104.42857142857143</v>
      </c>
      <c r="G792" s="410"/>
      <c r="H792" s="187">
        <f t="shared" si="453"/>
        <v>726</v>
      </c>
      <c r="I792" s="1">
        <f t="shared" si="453"/>
        <v>725</v>
      </c>
      <c r="J792" s="187">
        <f t="shared" si="454"/>
        <v>-725</v>
      </c>
      <c r="K792" s="1">
        <f t="shared" si="454"/>
        <v>-724</v>
      </c>
      <c r="L792">
        <f t="shared" si="451"/>
        <v>14</v>
      </c>
      <c r="M792" s="3">
        <f t="shared" si="444"/>
        <v>2</v>
      </c>
      <c r="N792" s="245">
        <f t="shared" si="444"/>
        <v>3</v>
      </c>
      <c r="AZ792" s="210">
        <f t="shared" si="427"/>
        <v>18</v>
      </c>
      <c r="BA792" s="210">
        <f t="shared" si="428"/>
        <v>18</v>
      </c>
      <c r="BB792" s="210">
        <f t="shared" si="456"/>
        <v>17</v>
      </c>
      <c r="BC792" s="210">
        <f t="shared" si="456"/>
        <v>16</v>
      </c>
      <c r="BD792" s="152">
        <f t="shared" si="441"/>
        <v>21</v>
      </c>
      <c r="BE792" s="152">
        <f>BD792+1</f>
        <v>22</v>
      </c>
      <c r="BF792" s="152">
        <f t="shared" si="430"/>
        <v>21</v>
      </c>
      <c r="BG792" s="152">
        <f t="shared" si="431"/>
        <v>21</v>
      </c>
      <c r="BH792" s="152">
        <f t="shared" si="432"/>
        <v>20</v>
      </c>
      <c r="BI792" s="152">
        <f t="shared" si="433"/>
        <v>20</v>
      </c>
      <c r="BJ792" s="152">
        <f t="shared" si="455"/>
        <v>19</v>
      </c>
      <c r="BK792" s="152">
        <f t="shared" si="455"/>
        <v>18</v>
      </c>
      <c r="BL792" s="152">
        <f t="shared" si="435"/>
        <v>18</v>
      </c>
      <c r="BM792" s="152">
        <f t="shared" si="442"/>
        <v>17</v>
      </c>
      <c r="BN792" s="152">
        <f t="shared" si="443"/>
        <v>17</v>
      </c>
      <c r="BO792" s="97">
        <f t="shared" si="437"/>
        <v>23</v>
      </c>
    </row>
    <row r="793" spans="1:67" ht="13.5" thickBot="1">
      <c r="A793" s="390">
        <f t="shared" si="448"/>
        <v>53</v>
      </c>
      <c r="B793" s="391" t="str">
        <f>VLOOKUP(A793,Sheet3!$A$2:$E$61,4,FALSE)</f>
        <v>bǐngchén (丙辰)</v>
      </c>
      <c r="C793" s="391" t="str">
        <f>VLOOKUP(A793,Sheet3!$A$2:$E$61,5,FALSE)</f>
        <v>Fire Dragon</v>
      </c>
      <c r="D793" s="399">
        <f t="shared" si="449"/>
        <v>1876</v>
      </c>
      <c r="E793" s="399">
        <f t="shared" si="450"/>
        <v>1815</v>
      </c>
      <c r="F793" s="12">
        <f t="shared" si="452"/>
        <v>104.28571428571429</v>
      </c>
      <c r="G793" s="410"/>
      <c r="H793" s="187">
        <f t="shared" si="453"/>
        <v>725</v>
      </c>
      <c r="I793" s="1">
        <f t="shared" si="453"/>
        <v>724</v>
      </c>
      <c r="J793" s="187">
        <f t="shared" si="454"/>
        <v>-724</v>
      </c>
      <c r="K793" s="1">
        <f t="shared" si="454"/>
        <v>-723</v>
      </c>
      <c r="L793">
        <f t="shared" si="451"/>
        <v>14</v>
      </c>
      <c r="M793" s="3">
        <f t="shared" si="444"/>
        <v>3</v>
      </c>
      <c r="N793" s="245">
        <f t="shared" si="444"/>
        <v>4</v>
      </c>
      <c r="AZ793" s="210">
        <f t="shared" si="427"/>
        <v>17</v>
      </c>
      <c r="BA793" s="210">
        <f t="shared" si="428"/>
        <v>17</v>
      </c>
      <c r="BB793" s="210">
        <f t="shared" si="456"/>
        <v>16</v>
      </c>
      <c r="BC793" s="210">
        <f t="shared" si="456"/>
        <v>15</v>
      </c>
      <c r="BD793" s="152">
        <f t="shared" si="441"/>
        <v>20</v>
      </c>
      <c r="BE793" s="152">
        <f>BD793+2</f>
        <v>22</v>
      </c>
      <c r="BF793" s="152">
        <f t="shared" si="430"/>
        <v>21</v>
      </c>
      <c r="BG793" s="152">
        <f t="shared" si="431"/>
        <v>21</v>
      </c>
      <c r="BH793" s="152">
        <f t="shared" si="432"/>
        <v>20</v>
      </c>
      <c r="BI793" s="152">
        <f t="shared" si="433"/>
        <v>20</v>
      </c>
      <c r="BJ793" s="152">
        <f t="shared" si="455"/>
        <v>19</v>
      </c>
      <c r="BK793" s="152">
        <f t="shared" si="455"/>
        <v>18</v>
      </c>
      <c r="BL793" s="152">
        <f>BK793</f>
        <v>18</v>
      </c>
      <c r="BM793" s="152">
        <f t="shared" si="442"/>
        <v>17</v>
      </c>
      <c r="BN793" s="152">
        <f t="shared" si="443"/>
        <v>17</v>
      </c>
      <c r="BO793" s="97">
        <f t="shared" si="437"/>
        <v>24</v>
      </c>
    </row>
    <row r="794" spans="1:67" ht="13.5" thickBot="1">
      <c r="A794" s="390">
        <f t="shared" si="448"/>
        <v>54</v>
      </c>
      <c r="B794" s="391" t="str">
        <f>VLOOKUP(A794,Sheet3!$A$2:$E$61,4,FALSE)</f>
        <v>dīngsì (丁巳)</v>
      </c>
      <c r="C794" s="391" t="str">
        <f>VLOOKUP(A794,Sheet3!$A$2:$E$61,5,FALSE)</f>
        <v>Fire Snake</v>
      </c>
      <c r="D794" s="399">
        <f t="shared" si="449"/>
        <v>1877</v>
      </c>
      <c r="E794" s="399">
        <f t="shared" si="450"/>
        <v>1816</v>
      </c>
      <c r="F794" s="12">
        <f t="shared" si="452"/>
        <v>104.14285714285714</v>
      </c>
      <c r="G794" s="410"/>
      <c r="H794" s="187">
        <f t="shared" si="453"/>
        <v>724</v>
      </c>
      <c r="I794" s="1">
        <f t="shared" si="453"/>
        <v>723</v>
      </c>
      <c r="J794" s="187">
        <f t="shared" si="454"/>
        <v>-723</v>
      </c>
      <c r="K794" s="1">
        <f t="shared" si="454"/>
        <v>-722</v>
      </c>
      <c r="L794">
        <f t="shared" si="451"/>
        <v>14</v>
      </c>
      <c r="M794" s="3">
        <f t="shared" si="444"/>
        <v>4</v>
      </c>
      <c r="N794" s="245">
        <f t="shared" si="444"/>
        <v>1</v>
      </c>
      <c r="AZ794" s="210">
        <f t="shared" si="427"/>
        <v>17</v>
      </c>
      <c r="BA794" s="210">
        <f t="shared" si="428"/>
        <v>17</v>
      </c>
      <c r="BB794" s="210">
        <f t="shared" si="456"/>
        <v>16</v>
      </c>
      <c r="BC794" s="210">
        <f t="shared" si="456"/>
        <v>15</v>
      </c>
      <c r="BD794" s="152">
        <f>BC794+5</f>
        <v>20</v>
      </c>
      <c r="BE794" s="152">
        <f>BD794+2</f>
        <v>22</v>
      </c>
      <c r="BF794" s="152">
        <f t="shared" si="430"/>
        <v>21</v>
      </c>
      <c r="BG794" s="152">
        <f t="shared" si="431"/>
        <v>21</v>
      </c>
      <c r="BH794" s="152">
        <f t="shared" si="432"/>
        <v>20</v>
      </c>
      <c r="BI794" s="152">
        <f t="shared" si="433"/>
        <v>20</v>
      </c>
      <c r="BJ794" s="152">
        <f t="shared" si="455"/>
        <v>19</v>
      </c>
      <c r="BK794" s="152">
        <f t="shared" si="455"/>
        <v>18</v>
      </c>
      <c r="BL794" s="152">
        <f t="shared" si="435"/>
        <v>18</v>
      </c>
      <c r="BM794" s="152">
        <f t="shared" si="442"/>
        <v>17</v>
      </c>
      <c r="BN794" s="152">
        <f t="shared" si="443"/>
        <v>17</v>
      </c>
      <c r="BO794" s="97">
        <f t="shared" si="437"/>
        <v>25</v>
      </c>
    </row>
    <row r="795" spans="1:67" ht="13.5" thickBot="1">
      <c r="A795" s="390">
        <f t="shared" si="448"/>
        <v>55</v>
      </c>
      <c r="B795" s="391" t="str">
        <f>VLOOKUP(A795,Sheet3!$A$2:$E$61,4,FALSE)</f>
        <v>wùwǔ (戊午)</v>
      </c>
      <c r="C795" s="391" t="str">
        <f>VLOOKUP(A795,Sheet3!$A$2:$E$61,5,FALSE)</f>
        <v>Earth Horse</v>
      </c>
      <c r="D795" s="399">
        <f t="shared" si="449"/>
        <v>1878</v>
      </c>
      <c r="E795" s="399">
        <f t="shared" si="450"/>
        <v>1817</v>
      </c>
      <c r="F795" s="14">
        <f t="shared" ref="F795:F801" si="457">(5+H795)/7</f>
        <v>104</v>
      </c>
      <c r="G795" s="409"/>
      <c r="H795" s="270">
        <f t="shared" ref="H795:I801" si="458">H796+1</f>
        <v>723</v>
      </c>
      <c r="I795" s="16">
        <f t="shared" si="458"/>
        <v>722</v>
      </c>
      <c r="J795" s="270">
        <f t="shared" ref="J795:K801" si="459">J796-1</f>
        <v>-722</v>
      </c>
      <c r="K795" s="16">
        <f t="shared" si="459"/>
        <v>-721</v>
      </c>
      <c r="L795" s="20">
        <f t="shared" si="451"/>
        <v>15</v>
      </c>
      <c r="M795" s="3">
        <f t="shared" si="444"/>
        <v>1</v>
      </c>
      <c r="N795" s="245">
        <f t="shared" si="444"/>
        <v>2</v>
      </c>
      <c r="AZ795" s="210">
        <f t="shared" si="427"/>
        <v>17</v>
      </c>
      <c r="BA795" s="210">
        <f t="shared" si="428"/>
        <v>17</v>
      </c>
      <c r="BB795" s="210">
        <f t="shared" si="456"/>
        <v>16</v>
      </c>
      <c r="BC795" s="210">
        <f t="shared" si="456"/>
        <v>15</v>
      </c>
      <c r="BD795" s="152">
        <f t="shared" si="441"/>
        <v>20</v>
      </c>
      <c r="BE795" s="152">
        <f>BD795+2</f>
        <v>22</v>
      </c>
      <c r="BF795" s="152">
        <f t="shared" si="430"/>
        <v>21</v>
      </c>
      <c r="BG795" s="152">
        <f t="shared" si="431"/>
        <v>21</v>
      </c>
      <c r="BH795" s="152">
        <f t="shared" si="432"/>
        <v>20</v>
      </c>
      <c r="BI795" s="152">
        <f t="shared" si="433"/>
        <v>20</v>
      </c>
      <c r="BJ795" s="152">
        <f t="shared" si="455"/>
        <v>19</v>
      </c>
      <c r="BK795" s="152">
        <f t="shared" si="455"/>
        <v>18</v>
      </c>
      <c r="BL795" s="152">
        <f t="shared" si="435"/>
        <v>18</v>
      </c>
      <c r="BM795" s="152">
        <f t="shared" si="442"/>
        <v>17</v>
      </c>
      <c r="BN795" s="152">
        <f t="shared" si="443"/>
        <v>17</v>
      </c>
      <c r="BO795" s="97">
        <f t="shared" si="437"/>
        <v>26</v>
      </c>
    </row>
    <row r="796" spans="1:67" ht="13.5" thickBot="1">
      <c r="A796" s="390">
        <f t="shared" si="448"/>
        <v>56</v>
      </c>
      <c r="B796" s="391" t="str">
        <f>VLOOKUP(A796,Sheet3!$A$2:$E$61,4,FALSE)</f>
        <v>jǐwèi (己未)</v>
      </c>
      <c r="C796" s="391" t="str">
        <f>VLOOKUP(A796,Sheet3!$A$2:$E$61,5,FALSE)</f>
        <v>Earth Sheep</v>
      </c>
      <c r="D796" s="399">
        <f t="shared" si="449"/>
        <v>1879</v>
      </c>
      <c r="E796" s="399">
        <f t="shared" si="450"/>
        <v>1818</v>
      </c>
      <c r="F796" s="12">
        <f t="shared" si="457"/>
        <v>103.85714285714286</v>
      </c>
      <c r="G796" s="410"/>
      <c r="H796" s="187">
        <f t="shared" si="458"/>
        <v>722</v>
      </c>
      <c r="I796" s="1">
        <f t="shared" si="458"/>
        <v>721</v>
      </c>
      <c r="J796" s="187">
        <f t="shared" si="459"/>
        <v>-721</v>
      </c>
      <c r="K796" s="1">
        <f t="shared" si="459"/>
        <v>-720</v>
      </c>
      <c r="L796">
        <f t="shared" si="451"/>
        <v>15</v>
      </c>
      <c r="M796" s="3">
        <f t="shared" si="444"/>
        <v>2</v>
      </c>
      <c r="N796" s="245">
        <f t="shared" si="444"/>
        <v>3</v>
      </c>
      <c r="AZ796" s="210">
        <f t="shared" si="427"/>
        <v>17</v>
      </c>
      <c r="BA796" s="210">
        <f t="shared" si="428"/>
        <v>17</v>
      </c>
      <c r="BB796" s="210">
        <f t="shared" si="456"/>
        <v>16</v>
      </c>
      <c r="BC796" s="210">
        <f t="shared" si="456"/>
        <v>15</v>
      </c>
      <c r="BD796" s="152">
        <f t="shared" si="441"/>
        <v>20</v>
      </c>
      <c r="BE796" s="152">
        <f>BD796+1</f>
        <v>21</v>
      </c>
      <c r="BF796" s="152">
        <f t="shared" si="430"/>
        <v>20</v>
      </c>
      <c r="BG796" s="152">
        <f t="shared" si="431"/>
        <v>20</v>
      </c>
      <c r="BH796" s="152">
        <f t="shared" si="432"/>
        <v>19</v>
      </c>
      <c r="BI796" s="152">
        <f t="shared" si="433"/>
        <v>19</v>
      </c>
      <c r="BJ796" s="152">
        <f t="shared" si="455"/>
        <v>18</v>
      </c>
      <c r="BK796" s="152">
        <f t="shared" si="455"/>
        <v>17</v>
      </c>
      <c r="BL796" s="152">
        <f t="shared" si="435"/>
        <v>17</v>
      </c>
      <c r="BM796" s="152">
        <f t="shared" si="442"/>
        <v>16</v>
      </c>
      <c r="BN796" s="152">
        <f t="shared" si="443"/>
        <v>16</v>
      </c>
      <c r="BO796" s="97">
        <f t="shared" si="437"/>
        <v>27</v>
      </c>
    </row>
    <row r="797" spans="1:67" ht="23.25" thickBot="1">
      <c r="A797" s="390">
        <f t="shared" si="448"/>
        <v>57</v>
      </c>
      <c r="B797" s="391" t="str">
        <f>VLOOKUP(A797,Sheet3!$A$2:$E$61,4,FALSE)</f>
        <v>gēngshēn (庚申)</v>
      </c>
      <c r="C797" s="391" t="str">
        <f>VLOOKUP(A797,Sheet3!$A$2:$E$61,5,FALSE)</f>
        <v>Metal Monkey</v>
      </c>
      <c r="D797" s="399">
        <f t="shared" si="449"/>
        <v>1880</v>
      </c>
      <c r="E797" s="399">
        <f t="shared" si="450"/>
        <v>1819</v>
      </c>
      <c r="F797" s="12">
        <f t="shared" si="457"/>
        <v>103.71428571428571</v>
      </c>
      <c r="G797" s="410"/>
      <c r="H797" s="187">
        <f t="shared" si="458"/>
        <v>721</v>
      </c>
      <c r="I797" s="1">
        <f t="shared" si="458"/>
        <v>720</v>
      </c>
      <c r="J797" s="187">
        <f t="shared" si="459"/>
        <v>-720</v>
      </c>
      <c r="K797" s="1">
        <f t="shared" si="459"/>
        <v>-719</v>
      </c>
      <c r="L797">
        <f t="shared" si="451"/>
        <v>15</v>
      </c>
      <c r="M797" s="3">
        <f t="shared" si="444"/>
        <v>3</v>
      </c>
      <c r="N797" s="245">
        <f t="shared" si="444"/>
        <v>4</v>
      </c>
      <c r="AZ797" s="210">
        <f t="shared" si="427"/>
        <v>16</v>
      </c>
      <c r="BA797" s="210">
        <f t="shared" si="428"/>
        <v>16</v>
      </c>
      <c r="BB797" s="210">
        <f t="shared" si="456"/>
        <v>15</v>
      </c>
      <c r="BC797" s="210">
        <f t="shared" si="456"/>
        <v>14</v>
      </c>
      <c r="BD797" s="152">
        <f t="shared" si="441"/>
        <v>19</v>
      </c>
      <c r="BE797" s="152">
        <f>BD797+2</f>
        <v>21</v>
      </c>
      <c r="BF797" s="152">
        <f t="shared" si="430"/>
        <v>20</v>
      </c>
      <c r="BG797" s="152">
        <f t="shared" si="431"/>
        <v>20</v>
      </c>
      <c r="BH797" s="152">
        <f t="shared" si="432"/>
        <v>19</v>
      </c>
      <c r="BI797" s="152">
        <f t="shared" si="433"/>
        <v>19</v>
      </c>
      <c r="BJ797" s="152">
        <f t="shared" si="455"/>
        <v>18</v>
      </c>
      <c r="BK797" s="152">
        <f t="shared" si="455"/>
        <v>17</v>
      </c>
      <c r="BL797" s="152">
        <f>BK797</f>
        <v>17</v>
      </c>
      <c r="BM797" s="152">
        <f t="shared" si="442"/>
        <v>16</v>
      </c>
      <c r="BN797" s="152">
        <f t="shared" si="443"/>
        <v>16</v>
      </c>
      <c r="BO797" s="97">
        <f t="shared" si="437"/>
        <v>28</v>
      </c>
    </row>
    <row r="798" spans="1:67" ht="13.5" thickBot="1">
      <c r="A798" s="390">
        <f t="shared" si="448"/>
        <v>58</v>
      </c>
      <c r="B798" s="391" t="str">
        <f>VLOOKUP(A798,Sheet3!$A$2:$E$61,4,FALSE)</f>
        <v>xīnyǒu (辛酉)</v>
      </c>
      <c r="C798" s="391" t="str">
        <f>VLOOKUP(A798,Sheet3!$A$2:$E$61,5,FALSE)</f>
        <v>Metal Rooster</v>
      </c>
      <c r="D798" s="399">
        <f t="shared" si="449"/>
        <v>1881</v>
      </c>
      <c r="E798" s="399">
        <f t="shared" si="450"/>
        <v>1820</v>
      </c>
      <c r="F798" s="12">
        <f t="shared" si="457"/>
        <v>103.57142857142857</v>
      </c>
      <c r="G798" s="410"/>
      <c r="H798" s="187">
        <f t="shared" si="458"/>
        <v>720</v>
      </c>
      <c r="I798" s="1">
        <f t="shared" si="458"/>
        <v>719</v>
      </c>
      <c r="J798" s="187">
        <f t="shared" si="459"/>
        <v>-719</v>
      </c>
      <c r="K798" s="1">
        <f t="shared" si="459"/>
        <v>-718</v>
      </c>
      <c r="L798">
        <f t="shared" si="451"/>
        <v>15</v>
      </c>
      <c r="M798" s="3">
        <f t="shared" ref="M798:N817" si="460">M802</f>
        <v>4</v>
      </c>
      <c r="N798" s="245">
        <f t="shared" si="460"/>
        <v>1</v>
      </c>
      <c r="AZ798" s="210">
        <f t="shared" si="427"/>
        <v>16</v>
      </c>
      <c r="BA798" s="210">
        <f t="shared" si="428"/>
        <v>16</v>
      </c>
      <c r="BB798" s="210">
        <f t="shared" si="456"/>
        <v>15</v>
      </c>
      <c r="BC798" s="210">
        <f t="shared" si="456"/>
        <v>14</v>
      </c>
      <c r="BD798" s="152">
        <f>BC798+5</f>
        <v>19</v>
      </c>
      <c r="BE798" s="152">
        <f>BD798+2</f>
        <v>21</v>
      </c>
      <c r="BF798" s="152">
        <f t="shared" si="430"/>
        <v>20</v>
      </c>
      <c r="BG798" s="152">
        <f t="shared" si="431"/>
        <v>20</v>
      </c>
      <c r="BH798" s="152">
        <f t="shared" si="432"/>
        <v>19</v>
      </c>
      <c r="BI798" s="152">
        <f t="shared" si="433"/>
        <v>19</v>
      </c>
      <c r="BJ798" s="152">
        <f t="shared" si="455"/>
        <v>18</v>
      </c>
      <c r="BK798" s="152">
        <f t="shared" si="455"/>
        <v>17</v>
      </c>
      <c r="BL798" s="152">
        <f t="shared" si="435"/>
        <v>17</v>
      </c>
      <c r="BM798" s="152">
        <f t="shared" si="442"/>
        <v>16</v>
      </c>
      <c r="BN798" s="152">
        <f t="shared" si="443"/>
        <v>16</v>
      </c>
      <c r="BO798" s="97">
        <f t="shared" si="437"/>
        <v>29</v>
      </c>
    </row>
    <row r="799" spans="1:67" ht="13.5" thickBot="1">
      <c r="A799" s="390">
        <f t="shared" si="448"/>
        <v>59</v>
      </c>
      <c r="B799" s="391" t="str">
        <f>VLOOKUP(A799,Sheet3!$A$2:$E$61,4,FALSE)</f>
        <v>rénxū (壬戌)</v>
      </c>
      <c r="C799" s="391" t="str">
        <f>VLOOKUP(A799,Sheet3!$A$2:$E$61,5,FALSE)</f>
        <v>Water Dog</v>
      </c>
      <c r="D799" s="399">
        <f t="shared" si="449"/>
        <v>1882</v>
      </c>
      <c r="E799" s="399">
        <f t="shared" si="450"/>
        <v>1821</v>
      </c>
      <c r="F799" s="12">
        <f t="shared" si="457"/>
        <v>103.42857142857143</v>
      </c>
      <c r="G799" s="410"/>
      <c r="H799" s="187">
        <f t="shared" si="458"/>
        <v>719</v>
      </c>
      <c r="I799" s="1">
        <f t="shared" si="458"/>
        <v>718</v>
      </c>
      <c r="J799" s="187">
        <f t="shared" si="459"/>
        <v>-718</v>
      </c>
      <c r="K799" s="1">
        <f t="shared" si="459"/>
        <v>-717</v>
      </c>
      <c r="L799">
        <f t="shared" si="451"/>
        <v>16</v>
      </c>
      <c r="M799" s="3">
        <f t="shared" si="460"/>
        <v>1</v>
      </c>
      <c r="N799" s="245">
        <f t="shared" si="460"/>
        <v>2</v>
      </c>
      <c r="AZ799" s="210">
        <f t="shared" si="427"/>
        <v>16</v>
      </c>
      <c r="BA799" s="210">
        <f t="shared" si="428"/>
        <v>16</v>
      </c>
      <c r="BB799" s="210">
        <f t="shared" si="456"/>
        <v>15</v>
      </c>
      <c r="BC799" s="210">
        <f t="shared" si="456"/>
        <v>14</v>
      </c>
      <c r="BD799" s="152">
        <f t="shared" si="441"/>
        <v>19</v>
      </c>
      <c r="BE799" s="152">
        <f>BD799+2</f>
        <v>21</v>
      </c>
      <c r="BF799" s="152">
        <f t="shared" si="430"/>
        <v>20</v>
      </c>
      <c r="BG799" s="152">
        <f t="shared" si="431"/>
        <v>20</v>
      </c>
      <c r="BH799" s="152">
        <f t="shared" si="432"/>
        <v>19</v>
      </c>
      <c r="BI799" s="152">
        <f t="shared" si="433"/>
        <v>19</v>
      </c>
      <c r="BJ799" s="152">
        <f t="shared" si="455"/>
        <v>18</v>
      </c>
      <c r="BK799" s="152">
        <f t="shared" si="455"/>
        <v>17</v>
      </c>
      <c r="BL799" s="152">
        <f t="shared" si="435"/>
        <v>17</v>
      </c>
      <c r="BM799" s="152">
        <f t="shared" si="442"/>
        <v>16</v>
      </c>
      <c r="BN799" s="152">
        <f t="shared" si="443"/>
        <v>16</v>
      </c>
      <c r="BO799" s="97">
        <f t="shared" si="437"/>
        <v>30</v>
      </c>
    </row>
    <row r="800" spans="1:67" ht="13.5" thickBot="1">
      <c r="A800" s="390">
        <f t="shared" si="448"/>
        <v>60</v>
      </c>
      <c r="B800" s="391" t="str">
        <f>VLOOKUP(A800,Sheet3!$A$2:$E$61,4,FALSE)</f>
        <v>guǐhài (癸亥)</v>
      </c>
      <c r="C800" s="391" t="str">
        <f>VLOOKUP(A800,Sheet3!$A$2:$E$61,5,FALSE)</f>
        <v>Water Pig</v>
      </c>
      <c r="D800" s="399">
        <f t="shared" si="449"/>
        <v>1883</v>
      </c>
      <c r="E800" s="399">
        <f t="shared" si="450"/>
        <v>1822</v>
      </c>
      <c r="F800" s="12">
        <f t="shared" si="457"/>
        <v>103.28571428571429</v>
      </c>
      <c r="G800" s="410"/>
      <c r="H800" s="187">
        <f t="shared" si="458"/>
        <v>718</v>
      </c>
      <c r="I800" s="1">
        <f t="shared" si="458"/>
        <v>717</v>
      </c>
      <c r="J800" s="187">
        <f t="shared" si="459"/>
        <v>-717</v>
      </c>
      <c r="K800" s="1">
        <f t="shared" si="459"/>
        <v>-716</v>
      </c>
      <c r="L800">
        <f t="shared" si="451"/>
        <v>16</v>
      </c>
      <c r="M800" s="3">
        <f t="shared" si="460"/>
        <v>2</v>
      </c>
      <c r="N800" s="245">
        <f t="shared" si="460"/>
        <v>3</v>
      </c>
      <c r="AZ800" s="210">
        <f t="shared" si="427"/>
        <v>16</v>
      </c>
      <c r="BA800" s="210">
        <f t="shared" si="428"/>
        <v>16</v>
      </c>
      <c r="BB800" s="210">
        <f t="shared" si="456"/>
        <v>15</v>
      </c>
      <c r="BC800" s="210">
        <f t="shared" si="456"/>
        <v>14</v>
      </c>
      <c r="BD800" s="152">
        <f t="shared" si="441"/>
        <v>19</v>
      </c>
      <c r="BE800" s="152">
        <f>BD800+1</f>
        <v>20</v>
      </c>
      <c r="BF800" s="152">
        <f t="shared" si="430"/>
        <v>19</v>
      </c>
      <c r="BG800" s="152">
        <f t="shared" si="431"/>
        <v>19</v>
      </c>
      <c r="BH800" s="152">
        <f t="shared" si="432"/>
        <v>18</v>
      </c>
      <c r="BI800" s="152">
        <f t="shared" si="433"/>
        <v>18</v>
      </c>
      <c r="BJ800" s="152">
        <f t="shared" si="455"/>
        <v>17</v>
      </c>
      <c r="BK800" s="152">
        <f t="shared" si="455"/>
        <v>16</v>
      </c>
      <c r="BL800" s="152">
        <f t="shared" si="435"/>
        <v>16</v>
      </c>
      <c r="BM800" s="152">
        <f t="shared" si="442"/>
        <v>15</v>
      </c>
      <c r="BN800" s="152">
        <f t="shared" si="443"/>
        <v>15</v>
      </c>
      <c r="BO800" s="97">
        <f t="shared" si="437"/>
        <v>31</v>
      </c>
    </row>
    <row r="801" spans="1:67" ht="13.5" thickBot="1">
      <c r="A801" s="390">
        <f t="shared" si="448"/>
        <v>1</v>
      </c>
      <c r="B801" s="391" t="str">
        <f>VLOOKUP(A801,Sheet3!$A$2:$E$61,4,FALSE)</f>
        <v>jiǎzǐ (甲子)</v>
      </c>
      <c r="C801" s="391" t="str">
        <f>VLOOKUP(A801,Sheet3!$A$2:$E$61,5,FALSE)</f>
        <v>Wood Rat</v>
      </c>
      <c r="D801" s="399">
        <f t="shared" si="449"/>
        <v>1884</v>
      </c>
      <c r="E801" s="399">
        <f t="shared" si="450"/>
        <v>1823</v>
      </c>
      <c r="F801" s="12">
        <f t="shared" si="457"/>
        <v>103.14285714285714</v>
      </c>
      <c r="G801" s="410"/>
      <c r="H801" s="187">
        <f t="shared" si="458"/>
        <v>717</v>
      </c>
      <c r="I801" s="1">
        <f t="shared" si="458"/>
        <v>716</v>
      </c>
      <c r="J801" s="187">
        <f t="shared" si="459"/>
        <v>-716</v>
      </c>
      <c r="K801" s="1">
        <f t="shared" si="459"/>
        <v>-715</v>
      </c>
      <c r="L801">
        <f t="shared" si="451"/>
        <v>16</v>
      </c>
      <c r="M801" s="3">
        <f t="shared" si="460"/>
        <v>3</v>
      </c>
      <c r="N801" s="245">
        <f t="shared" si="460"/>
        <v>4</v>
      </c>
      <c r="AZ801" s="210">
        <f t="shared" si="427"/>
        <v>15</v>
      </c>
      <c r="BA801" s="210">
        <f t="shared" si="428"/>
        <v>15</v>
      </c>
      <c r="BB801" s="210">
        <f t="shared" si="456"/>
        <v>14</v>
      </c>
      <c r="BC801" s="210">
        <f t="shared" si="456"/>
        <v>13</v>
      </c>
      <c r="BD801" s="152">
        <f t="shared" si="441"/>
        <v>18</v>
      </c>
      <c r="BE801" s="152">
        <f>BD801+2</f>
        <v>20</v>
      </c>
      <c r="BF801" s="152">
        <f t="shared" ref="BF801:BF832" si="461">BE801-1</f>
        <v>19</v>
      </c>
      <c r="BG801" s="152">
        <f t="shared" ref="BG801:BG832" si="462">BF801</f>
        <v>19</v>
      </c>
      <c r="BH801" s="152">
        <f t="shared" ref="BH801:BH832" si="463">BG801-1</f>
        <v>18</v>
      </c>
      <c r="BI801" s="152">
        <f t="shared" ref="BI801:BI832" si="464">BH801</f>
        <v>18</v>
      </c>
      <c r="BJ801" s="152">
        <f t="shared" si="455"/>
        <v>17</v>
      </c>
      <c r="BK801" s="152">
        <f t="shared" si="455"/>
        <v>16</v>
      </c>
      <c r="BL801" s="152">
        <f>BK801</f>
        <v>16</v>
      </c>
      <c r="BM801" s="152">
        <f t="shared" si="442"/>
        <v>15</v>
      </c>
      <c r="BN801" s="152">
        <f t="shared" si="443"/>
        <v>15</v>
      </c>
      <c r="BO801" s="97">
        <f t="shared" si="437"/>
        <v>32</v>
      </c>
    </row>
    <row r="802" spans="1:67" ht="13.5" thickBot="1">
      <c r="A802" s="390">
        <f t="shared" si="448"/>
        <v>2</v>
      </c>
      <c r="B802" s="391" t="str">
        <f>VLOOKUP(A802,Sheet3!$A$2:$E$61,4,FALSE)</f>
        <v>yǐchǒu (乙丑)</v>
      </c>
      <c r="C802" s="391" t="str">
        <f>VLOOKUP(A802,Sheet3!$A$2:$E$61,5,FALSE)</f>
        <v>Wood Ox</v>
      </c>
      <c r="D802" s="399">
        <f t="shared" si="449"/>
        <v>1885</v>
      </c>
      <c r="E802" s="399">
        <f t="shared" si="450"/>
        <v>1824</v>
      </c>
      <c r="F802" s="14">
        <f t="shared" ref="F802:F808" si="465">(5+H802)/7</f>
        <v>103</v>
      </c>
      <c r="G802" s="409"/>
      <c r="H802" s="270">
        <f t="shared" ref="H802:I808" si="466">H803+1</f>
        <v>716</v>
      </c>
      <c r="I802" s="16">
        <f t="shared" si="466"/>
        <v>715</v>
      </c>
      <c r="J802" s="270">
        <f t="shared" ref="J802:K808" si="467">J803-1</f>
        <v>-715</v>
      </c>
      <c r="K802" s="16">
        <f t="shared" si="467"/>
        <v>-714</v>
      </c>
      <c r="L802" s="20">
        <f t="shared" si="451"/>
        <v>16</v>
      </c>
      <c r="M802" s="3">
        <f t="shared" si="460"/>
        <v>4</v>
      </c>
      <c r="N802" s="245">
        <f t="shared" si="460"/>
        <v>1</v>
      </c>
      <c r="AZ802" s="210">
        <f t="shared" ref="AZ802:AZ833" si="468">BL801-1</f>
        <v>15</v>
      </c>
      <c r="BA802" s="210">
        <f t="shared" si="428"/>
        <v>15</v>
      </c>
      <c r="BB802" s="210">
        <f t="shared" si="456"/>
        <v>14</v>
      </c>
      <c r="BC802" s="210">
        <f t="shared" si="456"/>
        <v>13</v>
      </c>
      <c r="BD802" s="152">
        <f>BC802+5</f>
        <v>18</v>
      </c>
      <c r="BE802" s="152">
        <f>BD802+2</f>
        <v>20</v>
      </c>
      <c r="BF802" s="152">
        <f t="shared" si="461"/>
        <v>19</v>
      </c>
      <c r="BG802" s="152">
        <f t="shared" si="462"/>
        <v>19</v>
      </c>
      <c r="BH802" s="152">
        <f t="shared" si="463"/>
        <v>18</v>
      </c>
      <c r="BI802" s="152">
        <f t="shared" si="464"/>
        <v>18</v>
      </c>
      <c r="BJ802" s="152">
        <f t="shared" si="455"/>
        <v>17</v>
      </c>
      <c r="BK802" s="152">
        <f t="shared" si="455"/>
        <v>16</v>
      </c>
      <c r="BL802" s="152">
        <f t="shared" si="435"/>
        <v>16</v>
      </c>
      <c r="BM802" s="152">
        <f t="shared" si="442"/>
        <v>15</v>
      </c>
      <c r="BN802" s="152">
        <f t="shared" si="443"/>
        <v>15</v>
      </c>
      <c r="BO802" s="97">
        <f t="shared" si="437"/>
        <v>33</v>
      </c>
    </row>
    <row r="803" spans="1:67" ht="13.5" thickBot="1">
      <c r="A803" s="390">
        <f t="shared" si="448"/>
        <v>3</v>
      </c>
      <c r="B803" s="391" t="str">
        <f>VLOOKUP(A803,Sheet3!$A$2:$E$61,4,FALSE)</f>
        <v>bǐngyín (丙寅)</v>
      </c>
      <c r="C803" s="391" t="str">
        <f>VLOOKUP(A803,Sheet3!$A$2:$E$61,5,FALSE)</f>
        <v>Fire Tiger</v>
      </c>
      <c r="D803" s="399">
        <f t="shared" si="449"/>
        <v>1886</v>
      </c>
      <c r="E803" s="399">
        <f t="shared" si="450"/>
        <v>1825</v>
      </c>
      <c r="F803" s="12">
        <f t="shared" si="465"/>
        <v>102.85714285714286</v>
      </c>
      <c r="G803" s="410"/>
      <c r="H803" s="187">
        <f t="shared" si="466"/>
        <v>715</v>
      </c>
      <c r="I803" s="1">
        <f t="shared" si="466"/>
        <v>714</v>
      </c>
      <c r="J803" s="187">
        <f t="shared" si="467"/>
        <v>-714</v>
      </c>
      <c r="K803" s="1">
        <f t="shared" si="467"/>
        <v>-713</v>
      </c>
      <c r="L803">
        <f t="shared" si="451"/>
        <v>17</v>
      </c>
      <c r="M803" s="3">
        <f t="shared" si="460"/>
        <v>1</v>
      </c>
      <c r="N803" s="245">
        <f t="shared" si="460"/>
        <v>2</v>
      </c>
      <c r="AZ803" s="210">
        <f t="shared" si="468"/>
        <v>15</v>
      </c>
      <c r="BA803" s="210">
        <f t="shared" si="428"/>
        <v>15</v>
      </c>
      <c r="BB803" s="210">
        <f t="shared" si="456"/>
        <v>14</v>
      </c>
      <c r="BC803" s="210">
        <f t="shared" si="456"/>
        <v>13</v>
      </c>
      <c r="BD803" s="152">
        <f t="shared" si="441"/>
        <v>18</v>
      </c>
      <c r="BE803" s="152">
        <f>BD803+2</f>
        <v>20</v>
      </c>
      <c r="BF803" s="152">
        <f t="shared" si="461"/>
        <v>19</v>
      </c>
      <c r="BG803" s="152">
        <f t="shared" si="462"/>
        <v>19</v>
      </c>
      <c r="BH803" s="152">
        <f t="shared" si="463"/>
        <v>18</v>
      </c>
      <c r="BI803" s="152">
        <f t="shared" si="464"/>
        <v>18</v>
      </c>
      <c r="BJ803" s="152">
        <f t="shared" si="455"/>
        <v>17</v>
      </c>
      <c r="BK803" s="152">
        <f t="shared" si="455"/>
        <v>16</v>
      </c>
      <c r="BL803" s="152">
        <f t="shared" si="435"/>
        <v>16</v>
      </c>
      <c r="BM803" s="152">
        <f t="shared" si="442"/>
        <v>15</v>
      </c>
      <c r="BN803" s="152">
        <f t="shared" si="443"/>
        <v>15</v>
      </c>
      <c r="BO803" s="97">
        <f t="shared" si="437"/>
        <v>34</v>
      </c>
    </row>
    <row r="804" spans="1:67" ht="13.5" thickBot="1">
      <c r="A804" s="390">
        <f t="shared" si="448"/>
        <v>4</v>
      </c>
      <c r="B804" s="391" t="str">
        <f>VLOOKUP(A804,Sheet3!$A$2:$E$61,4,FALSE)</f>
        <v>dīngmǎo (丁卯)</v>
      </c>
      <c r="C804" s="391" t="str">
        <f>VLOOKUP(A804,Sheet3!$A$2:$E$61,5,FALSE)</f>
        <v>Fire Hare</v>
      </c>
      <c r="D804" s="399">
        <f t="shared" si="449"/>
        <v>1887</v>
      </c>
      <c r="E804" s="399">
        <f t="shared" si="450"/>
        <v>1826</v>
      </c>
      <c r="F804" s="12">
        <f t="shared" si="465"/>
        <v>102.71428571428571</v>
      </c>
      <c r="G804" s="410"/>
      <c r="H804" s="187">
        <f t="shared" si="466"/>
        <v>714</v>
      </c>
      <c r="I804" s="1">
        <f t="shared" si="466"/>
        <v>713</v>
      </c>
      <c r="J804" s="187">
        <f t="shared" si="467"/>
        <v>-713</v>
      </c>
      <c r="K804" s="1">
        <f t="shared" si="467"/>
        <v>-712</v>
      </c>
      <c r="L804">
        <f t="shared" si="451"/>
        <v>17</v>
      </c>
      <c r="M804" s="3">
        <f t="shared" si="460"/>
        <v>2</v>
      </c>
      <c r="N804" s="245">
        <f t="shared" si="460"/>
        <v>3</v>
      </c>
      <c r="AZ804" s="210">
        <f t="shared" si="468"/>
        <v>15</v>
      </c>
      <c r="BA804" s="210">
        <f t="shared" si="428"/>
        <v>15</v>
      </c>
      <c r="BB804" s="210">
        <f t="shared" si="456"/>
        <v>14</v>
      </c>
      <c r="BC804" s="210">
        <f t="shared" si="456"/>
        <v>13</v>
      </c>
      <c r="BD804" s="152">
        <f t="shared" si="441"/>
        <v>18</v>
      </c>
      <c r="BE804" s="152">
        <f>BD804+1</f>
        <v>19</v>
      </c>
      <c r="BF804" s="152">
        <f t="shared" si="461"/>
        <v>18</v>
      </c>
      <c r="BG804" s="152">
        <f t="shared" si="462"/>
        <v>18</v>
      </c>
      <c r="BH804" s="152">
        <f t="shared" si="463"/>
        <v>17</v>
      </c>
      <c r="BI804" s="152">
        <f t="shared" si="464"/>
        <v>17</v>
      </c>
      <c r="BJ804" s="152">
        <f t="shared" si="455"/>
        <v>16</v>
      </c>
      <c r="BK804" s="152">
        <f t="shared" si="455"/>
        <v>15</v>
      </c>
      <c r="BL804" s="152">
        <f t="shared" si="435"/>
        <v>15</v>
      </c>
      <c r="BM804" s="152">
        <f t="shared" si="442"/>
        <v>14</v>
      </c>
      <c r="BN804" s="152">
        <f t="shared" si="443"/>
        <v>14</v>
      </c>
      <c r="BO804" s="97">
        <f t="shared" si="437"/>
        <v>35</v>
      </c>
    </row>
    <row r="805" spans="1:67" ht="13.5" thickBot="1">
      <c r="A805" s="390">
        <f t="shared" si="448"/>
        <v>5</v>
      </c>
      <c r="B805" s="391" t="str">
        <f>VLOOKUP(A805,Sheet3!$A$2:$E$61,4,FALSE)</f>
        <v>wùchén (戊辰)</v>
      </c>
      <c r="C805" s="391" t="str">
        <f>VLOOKUP(A805,Sheet3!$A$2:$E$61,5,FALSE)</f>
        <v>Earth Dragon</v>
      </c>
      <c r="D805" s="399">
        <f t="shared" si="449"/>
        <v>1888</v>
      </c>
      <c r="E805" s="399">
        <f t="shared" si="450"/>
        <v>1827</v>
      </c>
      <c r="F805" s="12">
        <f t="shared" si="465"/>
        <v>102.57142857142857</v>
      </c>
      <c r="G805" s="410"/>
      <c r="H805" s="187">
        <f t="shared" si="466"/>
        <v>713</v>
      </c>
      <c r="I805" s="1">
        <f t="shared" si="466"/>
        <v>712</v>
      </c>
      <c r="J805" s="187">
        <f t="shared" si="467"/>
        <v>-712</v>
      </c>
      <c r="K805" s="1">
        <f t="shared" si="467"/>
        <v>-711</v>
      </c>
      <c r="L805">
        <f t="shared" si="451"/>
        <v>17</v>
      </c>
      <c r="M805" s="3">
        <f t="shared" si="460"/>
        <v>3</v>
      </c>
      <c r="N805" s="245">
        <f t="shared" si="460"/>
        <v>4</v>
      </c>
      <c r="AZ805" s="210">
        <f t="shared" si="468"/>
        <v>14</v>
      </c>
      <c r="BA805" s="210">
        <f t="shared" si="428"/>
        <v>14</v>
      </c>
      <c r="BB805" s="210">
        <f t="shared" si="456"/>
        <v>13</v>
      </c>
      <c r="BC805" s="210">
        <f t="shared" si="456"/>
        <v>12</v>
      </c>
      <c r="BD805" s="152">
        <f t="shared" si="441"/>
        <v>17</v>
      </c>
      <c r="BE805" s="152">
        <f>BD805+2</f>
        <v>19</v>
      </c>
      <c r="BF805" s="152">
        <f t="shared" si="461"/>
        <v>18</v>
      </c>
      <c r="BG805" s="152">
        <f t="shared" si="462"/>
        <v>18</v>
      </c>
      <c r="BH805" s="152">
        <f t="shared" si="463"/>
        <v>17</v>
      </c>
      <c r="BI805" s="152">
        <f t="shared" si="464"/>
        <v>17</v>
      </c>
      <c r="BJ805" s="152">
        <f t="shared" si="455"/>
        <v>16</v>
      </c>
      <c r="BK805" s="152">
        <f t="shared" si="455"/>
        <v>15</v>
      </c>
      <c r="BL805" s="152">
        <f>BK805</f>
        <v>15</v>
      </c>
      <c r="BM805" s="152">
        <f t="shared" si="442"/>
        <v>14</v>
      </c>
      <c r="BN805" s="152">
        <f t="shared" si="443"/>
        <v>14</v>
      </c>
      <c r="BO805" s="97">
        <f t="shared" si="437"/>
        <v>36</v>
      </c>
    </row>
    <row r="806" spans="1:67" ht="13.5" thickBot="1">
      <c r="A806" s="390">
        <f t="shared" si="448"/>
        <v>6</v>
      </c>
      <c r="B806" s="391" t="str">
        <f>VLOOKUP(A806,Sheet3!$A$2:$E$61,4,FALSE)</f>
        <v>jǐsì (己巳)</v>
      </c>
      <c r="C806" s="391" t="str">
        <f>VLOOKUP(A806,Sheet3!$A$2:$E$61,5,FALSE)</f>
        <v>Earth Snake</v>
      </c>
      <c r="D806" s="399">
        <f t="shared" si="449"/>
        <v>1889</v>
      </c>
      <c r="E806" s="399">
        <f t="shared" si="450"/>
        <v>1828</v>
      </c>
      <c r="F806" s="12">
        <f t="shared" si="465"/>
        <v>102.42857142857143</v>
      </c>
      <c r="G806" s="410"/>
      <c r="H806" s="187">
        <f t="shared" si="466"/>
        <v>712</v>
      </c>
      <c r="I806" s="1">
        <f t="shared" si="466"/>
        <v>711</v>
      </c>
      <c r="J806" s="187">
        <f t="shared" si="467"/>
        <v>-711</v>
      </c>
      <c r="K806" s="1">
        <f t="shared" si="467"/>
        <v>-710</v>
      </c>
      <c r="L806">
        <f t="shared" si="451"/>
        <v>17</v>
      </c>
      <c r="M806" s="3">
        <f t="shared" si="460"/>
        <v>4</v>
      </c>
      <c r="N806" s="245">
        <f t="shared" si="460"/>
        <v>1</v>
      </c>
      <c r="AZ806" s="210">
        <f t="shared" si="468"/>
        <v>14</v>
      </c>
      <c r="BA806" s="210">
        <f t="shared" si="428"/>
        <v>14</v>
      </c>
      <c r="BB806" s="210">
        <f t="shared" si="456"/>
        <v>13</v>
      </c>
      <c r="BC806" s="210">
        <f t="shared" si="456"/>
        <v>12</v>
      </c>
      <c r="BD806" s="152">
        <f>BC806+5</f>
        <v>17</v>
      </c>
      <c r="BE806" s="152">
        <f>BD806+2</f>
        <v>19</v>
      </c>
      <c r="BF806" s="152">
        <f t="shared" si="461"/>
        <v>18</v>
      </c>
      <c r="BG806" s="152">
        <f t="shared" si="462"/>
        <v>18</v>
      </c>
      <c r="BH806" s="152">
        <f t="shared" si="463"/>
        <v>17</v>
      </c>
      <c r="BI806" s="152">
        <f t="shared" si="464"/>
        <v>17</v>
      </c>
      <c r="BJ806" s="152">
        <f t="shared" si="455"/>
        <v>16</v>
      </c>
      <c r="BK806" s="152">
        <f t="shared" si="455"/>
        <v>15</v>
      </c>
      <c r="BL806" s="152">
        <f t="shared" si="435"/>
        <v>15</v>
      </c>
      <c r="BM806" s="152">
        <f t="shared" si="442"/>
        <v>14</v>
      </c>
      <c r="BN806" s="152">
        <f t="shared" si="443"/>
        <v>14</v>
      </c>
      <c r="BO806" s="97">
        <f t="shared" si="437"/>
        <v>37</v>
      </c>
    </row>
    <row r="807" spans="1:67" ht="13.5" thickBot="1">
      <c r="A807" s="390">
        <f t="shared" si="448"/>
        <v>7</v>
      </c>
      <c r="B807" s="391" t="str">
        <f>VLOOKUP(A807,Sheet3!$A$2:$E$61,4,FALSE)</f>
        <v>gēngwǔ (庚午)</v>
      </c>
      <c r="C807" s="391" t="str">
        <f>VLOOKUP(A807,Sheet3!$A$2:$E$61,5,FALSE)</f>
        <v>Metal Horse</v>
      </c>
      <c r="D807" s="399">
        <f t="shared" si="449"/>
        <v>1890</v>
      </c>
      <c r="E807" s="399">
        <f t="shared" si="450"/>
        <v>1829</v>
      </c>
      <c r="F807" s="12">
        <f t="shared" si="465"/>
        <v>102.28571428571429</v>
      </c>
      <c r="G807" s="410"/>
      <c r="H807" s="187">
        <f t="shared" si="466"/>
        <v>711</v>
      </c>
      <c r="I807" s="1">
        <f t="shared" si="466"/>
        <v>710</v>
      </c>
      <c r="J807" s="187">
        <f t="shared" si="467"/>
        <v>-710</v>
      </c>
      <c r="K807" s="1">
        <f t="shared" si="467"/>
        <v>-709</v>
      </c>
      <c r="L807">
        <f t="shared" si="451"/>
        <v>18</v>
      </c>
      <c r="M807" s="3">
        <f t="shared" si="460"/>
        <v>1</v>
      </c>
      <c r="N807" s="245">
        <f t="shared" si="460"/>
        <v>2</v>
      </c>
      <c r="AZ807" s="210">
        <f t="shared" si="468"/>
        <v>14</v>
      </c>
      <c r="BA807" s="210">
        <f t="shared" si="428"/>
        <v>14</v>
      </c>
      <c r="BB807" s="210">
        <f t="shared" si="456"/>
        <v>13</v>
      </c>
      <c r="BC807" s="210">
        <f t="shared" si="456"/>
        <v>12</v>
      </c>
      <c r="BD807" s="152">
        <f t="shared" si="441"/>
        <v>17</v>
      </c>
      <c r="BE807" s="152">
        <f>BD807+2</f>
        <v>19</v>
      </c>
      <c r="BF807" s="152">
        <f t="shared" si="461"/>
        <v>18</v>
      </c>
      <c r="BG807" s="152">
        <f t="shared" si="462"/>
        <v>18</v>
      </c>
      <c r="BH807" s="152">
        <f t="shared" si="463"/>
        <v>17</v>
      </c>
      <c r="BI807" s="152">
        <f t="shared" si="464"/>
        <v>17</v>
      </c>
      <c r="BJ807" s="152">
        <f t="shared" si="455"/>
        <v>16</v>
      </c>
      <c r="BK807" s="152">
        <f t="shared" si="455"/>
        <v>15</v>
      </c>
      <c r="BL807" s="152">
        <f t="shared" si="435"/>
        <v>15</v>
      </c>
      <c r="BM807" s="152">
        <f t="shared" si="442"/>
        <v>14</v>
      </c>
      <c r="BN807" s="152">
        <f t="shared" si="443"/>
        <v>14</v>
      </c>
      <c r="BO807" s="97">
        <f t="shared" si="437"/>
        <v>38</v>
      </c>
    </row>
    <row r="808" spans="1:67" ht="13.5" thickBot="1">
      <c r="A808" s="390">
        <f t="shared" si="448"/>
        <v>8</v>
      </c>
      <c r="B808" s="391" t="str">
        <f>VLOOKUP(A808,Sheet3!$A$2:$E$61,4,FALSE)</f>
        <v>xīnwèi (辛未)</v>
      </c>
      <c r="C808" s="391" t="str">
        <f>VLOOKUP(A808,Sheet3!$A$2:$E$61,5,FALSE)</f>
        <v>Metal Sheep</v>
      </c>
      <c r="D808" s="399">
        <f t="shared" si="449"/>
        <v>1891</v>
      </c>
      <c r="E808" s="399">
        <f t="shared" si="450"/>
        <v>1830</v>
      </c>
      <c r="F808" s="12">
        <f t="shared" si="465"/>
        <v>102.14285714285714</v>
      </c>
      <c r="G808" s="410"/>
      <c r="H808" s="187">
        <f t="shared" si="466"/>
        <v>710</v>
      </c>
      <c r="I808" s="1">
        <f t="shared" si="466"/>
        <v>709</v>
      </c>
      <c r="J808" s="187">
        <f t="shared" si="467"/>
        <v>-709</v>
      </c>
      <c r="K808" s="1">
        <f t="shared" si="467"/>
        <v>-708</v>
      </c>
      <c r="L808">
        <f t="shared" si="451"/>
        <v>18</v>
      </c>
      <c r="M808" s="3">
        <f t="shared" si="460"/>
        <v>2</v>
      </c>
      <c r="N808" s="245">
        <f t="shared" si="460"/>
        <v>3</v>
      </c>
      <c r="AZ808" s="210">
        <f t="shared" si="468"/>
        <v>14</v>
      </c>
      <c r="BA808" s="210">
        <f t="shared" si="428"/>
        <v>14</v>
      </c>
      <c r="BB808" s="210">
        <f t="shared" si="456"/>
        <v>13</v>
      </c>
      <c r="BC808" s="210">
        <f t="shared" si="456"/>
        <v>12</v>
      </c>
      <c r="BD808" s="152">
        <f t="shared" si="441"/>
        <v>17</v>
      </c>
      <c r="BE808" s="152">
        <f>BD808+1</f>
        <v>18</v>
      </c>
      <c r="BF808" s="152">
        <f t="shared" si="461"/>
        <v>17</v>
      </c>
      <c r="BG808" s="152">
        <f t="shared" si="462"/>
        <v>17</v>
      </c>
      <c r="BH808" s="152">
        <f t="shared" si="463"/>
        <v>16</v>
      </c>
      <c r="BI808" s="152">
        <f t="shared" si="464"/>
        <v>16</v>
      </c>
      <c r="BJ808" s="152">
        <f t="shared" si="455"/>
        <v>15</v>
      </c>
      <c r="BK808" s="152">
        <f t="shared" si="455"/>
        <v>14</v>
      </c>
      <c r="BL808" s="152">
        <f t="shared" si="435"/>
        <v>14</v>
      </c>
      <c r="BM808" s="152">
        <f t="shared" si="442"/>
        <v>13</v>
      </c>
      <c r="BN808" s="152">
        <f t="shared" si="443"/>
        <v>13</v>
      </c>
      <c r="BO808" s="97">
        <f t="shared" si="437"/>
        <v>39</v>
      </c>
    </row>
    <row r="809" spans="1:67" ht="23.25" thickBot="1">
      <c r="A809" s="390">
        <f t="shared" si="448"/>
        <v>9</v>
      </c>
      <c r="B809" s="391" t="str">
        <f>VLOOKUP(A809,Sheet3!$A$2:$E$61,4,FALSE)</f>
        <v>rénshēn (壬申)</v>
      </c>
      <c r="C809" s="391" t="str">
        <f>VLOOKUP(A809,Sheet3!$A$2:$E$61,5,FALSE)</f>
        <v>Water Monkey</v>
      </c>
      <c r="D809" s="399">
        <f t="shared" si="449"/>
        <v>1892</v>
      </c>
      <c r="E809" s="399">
        <f t="shared" si="450"/>
        <v>1831</v>
      </c>
      <c r="F809" s="14">
        <f t="shared" ref="F809:F815" si="469">(5+H809)/7</f>
        <v>102</v>
      </c>
      <c r="G809" s="409"/>
      <c r="H809" s="270">
        <f t="shared" ref="H809:I815" si="470">H810+1</f>
        <v>709</v>
      </c>
      <c r="I809" s="16">
        <f t="shared" si="470"/>
        <v>708</v>
      </c>
      <c r="J809" s="270">
        <f t="shared" ref="J809:K815" si="471">J810-1</f>
        <v>-708</v>
      </c>
      <c r="K809" s="16">
        <f t="shared" si="471"/>
        <v>-707</v>
      </c>
      <c r="L809" s="20">
        <f t="shared" si="451"/>
        <v>18</v>
      </c>
      <c r="M809" s="3">
        <f t="shared" si="460"/>
        <v>3</v>
      </c>
      <c r="N809" s="245">
        <f t="shared" si="460"/>
        <v>4</v>
      </c>
      <c r="AZ809" s="210">
        <f t="shared" si="468"/>
        <v>13</v>
      </c>
      <c r="BA809" s="210">
        <f t="shared" si="428"/>
        <v>13</v>
      </c>
      <c r="BB809" s="210">
        <f t="shared" si="456"/>
        <v>12</v>
      </c>
      <c r="BC809" s="210">
        <f t="shared" si="456"/>
        <v>11</v>
      </c>
      <c r="BD809" s="152">
        <f t="shared" si="441"/>
        <v>16</v>
      </c>
      <c r="BE809" s="152">
        <f>BD809+2</f>
        <v>18</v>
      </c>
      <c r="BF809" s="152">
        <f t="shared" si="461"/>
        <v>17</v>
      </c>
      <c r="BG809" s="152">
        <f t="shared" si="462"/>
        <v>17</v>
      </c>
      <c r="BH809" s="152">
        <f t="shared" si="463"/>
        <v>16</v>
      </c>
      <c r="BI809" s="152">
        <f t="shared" si="464"/>
        <v>16</v>
      </c>
      <c r="BJ809" s="152">
        <f t="shared" ref="BJ809:BK828" si="472">BI809-1</f>
        <v>15</v>
      </c>
      <c r="BK809" s="152">
        <f t="shared" si="472"/>
        <v>14</v>
      </c>
      <c r="BL809" s="152">
        <f>BK809</f>
        <v>14</v>
      </c>
      <c r="BM809" s="152">
        <f t="shared" si="442"/>
        <v>13</v>
      </c>
      <c r="BN809" s="152">
        <f t="shared" si="443"/>
        <v>13</v>
      </c>
      <c r="BO809" s="97">
        <f t="shared" si="437"/>
        <v>40</v>
      </c>
    </row>
    <row r="810" spans="1:67" ht="23.25" thickBot="1">
      <c r="A810" s="390">
        <f t="shared" si="448"/>
        <v>10</v>
      </c>
      <c r="B810" s="391" t="str">
        <f>VLOOKUP(A810,Sheet3!$A$2:$E$61,4,FALSE)</f>
        <v>guǐyǒu (癸酉)</v>
      </c>
      <c r="C810" s="391" t="str">
        <f>VLOOKUP(A810,Sheet3!$A$2:$E$61,5,FALSE)</f>
        <v>Water Rooster</v>
      </c>
      <c r="D810" s="399">
        <f t="shared" si="449"/>
        <v>1893</v>
      </c>
      <c r="E810" s="399">
        <f t="shared" si="450"/>
        <v>1832</v>
      </c>
      <c r="F810" s="12">
        <f t="shared" si="469"/>
        <v>101.85714285714286</v>
      </c>
      <c r="G810" s="410"/>
      <c r="H810" s="187">
        <f t="shared" si="470"/>
        <v>708</v>
      </c>
      <c r="I810" s="1">
        <f t="shared" si="470"/>
        <v>707</v>
      </c>
      <c r="J810" s="187">
        <f t="shared" si="471"/>
        <v>-707</v>
      </c>
      <c r="K810" s="1">
        <f t="shared" si="471"/>
        <v>-706</v>
      </c>
      <c r="L810">
        <f t="shared" si="451"/>
        <v>18</v>
      </c>
      <c r="M810" s="3">
        <f t="shared" si="460"/>
        <v>4</v>
      </c>
      <c r="N810" s="245">
        <f t="shared" si="460"/>
        <v>1</v>
      </c>
      <c r="AZ810" s="210">
        <f t="shared" si="468"/>
        <v>13</v>
      </c>
      <c r="BA810" s="210">
        <f t="shared" si="428"/>
        <v>13</v>
      </c>
      <c r="BB810" s="210">
        <f t="shared" ref="BB810:BC829" si="473">BA810-1</f>
        <v>12</v>
      </c>
      <c r="BC810" s="210">
        <f t="shared" si="473"/>
        <v>11</v>
      </c>
      <c r="BD810" s="152">
        <f>BC810+5</f>
        <v>16</v>
      </c>
      <c r="BE810" s="152">
        <f>BD810+2</f>
        <v>18</v>
      </c>
      <c r="BF810" s="152">
        <f t="shared" si="461"/>
        <v>17</v>
      </c>
      <c r="BG810" s="152">
        <f t="shared" si="462"/>
        <v>17</v>
      </c>
      <c r="BH810" s="152">
        <f t="shared" si="463"/>
        <v>16</v>
      </c>
      <c r="BI810" s="152">
        <f t="shared" si="464"/>
        <v>16</v>
      </c>
      <c r="BJ810" s="152">
        <f t="shared" si="472"/>
        <v>15</v>
      </c>
      <c r="BK810" s="152">
        <f t="shared" si="472"/>
        <v>14</v>
      </c>
      <c r="BL810" s="152">
        <f t="shared" si="435"/>
        <v>14</v>
      </c>
      <c r="BM810" s="152">
        <f t="shared" si="442"/>
        <v>13</v>
      </c>
      <c r="BN810" s="152">
        <f t="shared" si="443"/>
        <v>13</v>
      </c>
      <c r="BO810" s="97">
        <f t="shared" si="437"/>
        <v>41</v>
      </c>
    </row>
    <row r="811" spans="1:67" ht="13.5" thickBot="1">
      <c r="A811" s="390">
        <f t="shared" si="448"/>
        <v>11</v>
      </c>
      <c r="B811" s="391" t="str">
        <f>VLOOKUP(A811,Sheet3!$A$2:$E$61,4,FALSE)</f>
        <v>jiǎxū (甲戌)</v>
      </c>
      <c r="C811" s="391" t="str">
        <f>VLOOKUP(A811,Sheet3!$A$2:$E$61,5,FALSE)</f>
        <v>Wood Dog</v>
      </c>
      <c r="D811" s="399">
        <f t="shared" si="449"/>
        <v>1894</v>
      </c>
      <c r="E811" s="399">
        <f t="shared" si="450"/>
        <v>1833</v>
      </c>
      <c r="F811" s="12">
        <f t="shared" si="469"/>
        <v>101.71428571428571</v>
      </c>
      <c r="G811" s="410"/>
      <c r="H811" s="187">
        <f t="shared" si="470"/>
        <v>707</v>
      </c>
      <c r="I811" s="1">
        <f t="shared" si="470"/>
        <v>706</v>
      </c>
      <c r="J811" s="187">
        <f t="shared" si="471"/>
        <v>-706</v>
      </c>
      <c r="K811" s="1">
        <f t="shared" si="471"/>
        <v>-705</v>
      </c>
      <c r="L811">
        <f t="shared" si="451"/>
        <v>19</v>
      </c>
      <c r="M811" s="3">
        <f t="shared" si="460"/>
        <v>1</v>
      </c>
      <c r="N811" s="245">
        <f t="shared" si="460"/>
        <v>2</v>
      </c>
      <c r="AZ811" s="210">
        <f t="shared" si="468"/>
        <v>13</v>
      </c>
      <c r="BA811" s="210">
        <f t="shared" si="428"/>
        <v>13</v>
      </c>
      <c r="BB811" s="210">
        <f t="shared" si="473"/>
        <v>12</v>
      </c>
      <c r="BC811" s="210">
        <f t="shared" si="473"/>
        <v>11</v>
      </c>
      <c r="BD811" s="152">
        <f t="shared" si="441"/>
        <v>16</v>
      </c>
      <c r="BE811" s="152">
        <f>BD811+2</f>
        <v>18</v>
      </c>
      <c r="BF811" s="152">
        <f t="shared" si="461"/>
        <v>17</v>
      </c>
      <c r="BG811" s="152">
        <f t="shared" si="462"/>
        <v>17</v>
      </c>
      <c r="BH811" s="152">
        <f t="shared" si="463"/>
        <v>16</v>
      </c>
      <c r="BI811" s="152">
        <f t="shared" si="464"/>
        <v>16</v>
      </c>
      <c r="BJ811" s="152">
        <f t="shared" si="472"/>
        <v>15</v>
      </c>
      <c r="BK811" s="152">
        <f t="shared" si="472"/>
        <v>14</v>
      </c>
      <c r="BL811" s="152">
        <f t="shared" si="435"/>
        <v>14</v>
      </c>
      <c r="BM811" s="152">
        <f t="shared" si="442"/>
        <v>13</v>
      </c>
      <c r="BN811" s="152">
        <f t="shared" si="443"/>
        <v>13</v>
      </c>
      <c r="BO811" s="97">
        <f t="shared" si="437"/>
        <v>42</v>
      </c>
    </row>
    <row r="812" spans="1:67" ht="13.5" thickBot="1">
      <c r="A812" s="390">
        <f t="shared" si="448"/>
        <v>12</v>
      </c>
      <c r="B812" s="391" t="str">
        <f>VLOOKUP(A812,Sheet3!$A$2:$E$61,4,FALSE)</f>
        <v>yǐhài (乙亥)</v>
      </c>
      <c r="C812" s="391" t="str">
        <f>VLOOKUP(A812,Sheet3!$A$2:$E$61,5,FALSE)</f>
        <v>Wood Pig</v>
      </c>
      <c r="D812" s="399">
        <f t="shared" si="449"/>
        <v>1895</v>
      </c>
      <c r="E812" s="399">
        <f t="shared" si="450"/>
        <v>1834</v>
      </c>
      <c r="F812" s="12">
        <f t="shared" si="469"/>
        <v>101.57142857142857</v>
      </c>
      <c r="G812" s="410"/>
      <c r="H812" s="187">
        <f t="shared" si="470"/>
        <v>706</v>
      </c>
      <c r="I812" s="1">
        <f t="shared" si="470"/>
        <v>705</v>
      </c>
      <c r="J812" s="187">
        <f t="shared" si="471"/>
        <v>-705</v>
      </c>
      <c r="K812" s="1">
        <f t="shared" si="471"/>
        <v>-704</v>
      </c>
      <c r="L812">
        <f t="shared" si="451"/>
        <v>19</v>
      </c>
      <c r="M812" s="3">
        <f t="shared" si="460"/>
        <v>2</v>
      </c>
      <c r="N812" s="245">
        <f t="shared" si="460"/>
        <v>3</v>
      </c>
      <c r="AZ812" s="210">
        <f t="shared" si="468"/>
        <v>13</v>
      </c>
      <c r="BA812" s="210">
        <f t="shared" si="428"/>
        <v>13</v>
      </c>
      <c r="BB812" s="210">
        <f t="shared" si="473"/>
        <v>12</v>
      </c>
      <c r="BC812" s="210">
        <f t="shared" si="473"/>
        <v>11</v>
      </c>
      <c r="BD812" s="152">
        <f t="shared" si="441"/>
        <v>16</v>
      </c>
      <c r="BE812" s="152">
        <f>BD812+1</f>
        <v>17</v>
      </c>
      <c r="BF812" s="152">
        <f t="shared" si="461"/>
        <v>16</v>
      </c>
      <c r="BG812" s="152">
        <f t="shared" si="462"/>
        <v>16</v>
      </c>
      <c r="BH812" s="152">
        <f t="shared" si="463"/>
        <v>15</v>
      </c>
      <c r="BI812" s="152">
        <f t="shared" si="464"/>
        <v>15</v>
      </c>
      <c r="BJ812" s="152">
        <f t="shared" si="472"/>
        <v>14</v>
      </c>
      <c r="BK812" s="152">
        <f t="shared" si="472"/>
        <v>13</v>
      </c>
      <c r="BL812" s="152">
        <f t="shared" si="435"/>
        <v>13</v>
      </c>
      <c r="BM812" s="152">
        <f t="shared" si="442"/>
        <v>12</v>
      </c>
      <c r="BN812" s="152">
        <f t="shared" si="443"/>
        <v>12</v>
      </c>
      <c r="BO812" s="97">
        <f t="shared" si="437"/>
        <v>43</v>
      </c>
    </row>
    <row r="813" spans="1:67" ht="13.5" thickBot="1">
      <c r="A813" s="390">
        <f t="shared" si="448"/>
        <v>13</v>
      </c>
      <c r="B813" s="391" t="str">
        <f>VLOOKUP(A813,Sheet3!$A$2:$E$61,4,FALSE)</f>
        <v>bǐngzǐ (丙子)</v>
      </c>
      <c r="C813" s="391" t="str">
        <f>VLOOKUP(A813,Sheet3!$A$2:$E$61,5,FALSE)</f>
        <v>Fire Rat</v>
      </c>
      <c r="D813" s="399">
        <f t="shared" si="449"/>
        <v>1896</v>
      </c>
      <c r="E813" s="399">
        <f t="shared" si="450"/>
        <v>1835</v>
      </c>
      <c r="F813" s="12">
        <f t="shared" si="469"/>
        <v>101.42857142857143</v>
      </c>
      <c r="G813" s="410"/>
      <c r="H813" s="187">
        <f t="shared" si="470"/>
        <v>705</v>
      </c>
      <c r="I813" s="1">
        <f t="shared" si="470"/>
        <v>704</v>
      </c>
      <c r="J813" s="187">
        <f t="shared" si="471"/>
        <v>-704</v>
      </c>
      <c r="K813" s="1">
        <f t="shared" si="471"/>
        <v>-703</v>
      </c>
      <c r="L813">
        <f t="shared" si="451"/>
        <v>19</v>
      </c>
      <c r="M813" s="3">
        <f t="shared" si="460"/>
        <v>3</v>
      </c>
      <c r="N813" s="245">
        <f t="shared" si="460"/>
        <v>4</v>
      </c>
      <c r="AZ813" s="210">
        <f t="shared" si="468"/>
        <v>12</v>
      </c>
      <c r="BA813" s="210">
        <f t="shared" si="428"/>
        <v>12</v>
      </c>
      <c r="BB813" s="210">
        <f t="shared" si="473"/>
        <v>11</v>
      </c>
      <c r="BC813" s="210">
        <f t="shared" si="473"/>
        <v>10</v>
      </c>
      <c r="BD813" s="152">
        <f t="shared" si="441"/>
        <v>15</v>
      </c>
      <c r="BE813" s="152">
        <f>BD813+2</f>
        <v>17</v>
      </c>
      <c r="BF813" s="152">
        <f t="shared" si="461"/>
        <v>16</v>
      </c>
      <c r="BG813" s="152">
        <f t="shared" si="462"/>
        <v>16</v>
      </c>
      <c r="BH813" s="152">
        <f t="shared" si="463"/>
        <v>15</v>
      </c>
      <c r="BI813" s="152">
        <f t="shared" si="464"/>
        <v>15</v>
      </c>
      <c r="BJ813" s="152">
        <f t="shared" si="472"/>
        <v>14</v>
      </c>
      <c r="BK813" s="152">
        <f t="shared" si="472"/>
        <v>13</v>
      </c>
      <c r="BL813" s="152">
        <f>BK813</f>
        <v>13</v>
      </c>
      <c r="BM813" s="152">
        <f t="shared" si="442"/>
        <v>12</v>
      </c>
      <c r="BN813" s="152">
        <f t="shared" si="443"/>
        <v>12</v>
      </c>
      <c r="BO813" s="97">
        <f t="shared" si="437"/>
        <v>44</v>
      </c>
    </row>
    <row r="814" spans="1:67" ht="13.5" thickBot="1">
      <c r="A814" s="390">
        <f t="shared" si="448"/>
        <v>14</v>
      </c>
      <c r="B814" s="391" t="str">
        <f>VLOOKUP(A814,Sheet3!$A$2:$E$61,4,FALSE)</f>
        <v>dīngchǒu (丁丑)</v>
      </c>
      <c r="C814" s="391" t="str">
        <f>VLOOKUP(A814,Sheet3!$A$2:$E$61,5,FALSE)</f>
        <v>Fire Ox</v>
      </c>
      <c r="D814" s="399">
        <f t="shared" si="449"/>
        <v>1897</v>
      </c>
      <c r="E814" s="399">
        <f t="shared" si="450"/>
        <v>1836</v>
      </c>
      <c r="F814" s="12">
        <f t="shared" si="469"/>
        <v>101.28571428571429</v>
      </c>
      <c r="G814" s="410"/>
      <c r="H814" s="187">
        <f t="shared" si="470"/>
        <v>704</v>
      </c>
      <c r="I814" s="1">
        <f t="shared" si="470"/>
        <v>703</v>
      </c>
      <c r="J814" s="187">
        <f t="shared" si="471"/>
        <v>-703</v>
      </c>
      <c r="K814" s="1">
        <f t="shared" si="471"/>
        <v>-702</v>
      </c>
      <c r="L814">
        <f t="shared" si="451"/>
        <v>19</v>
      </c>
      <c r="M814" s="3">
        <f t="shared" si="460"/>
        <v>4</v>
      </c>
      <c r="N814" s="245">
        <f t="shared" si="460"/>
        <v>1</v>
      </c>
      <c r="AZ814" s="210">
        <f t="shared" si="468"/>
        <v>12</v>
      </c>
      <c r="BA814" s="210">
        <f t="shared" si="428"/>
        <v>12</v>
      </c>
      <c r="BB814" s="210">
        <f t="shared" si="473"/>
        <v>11</v>
      </c>
      <c r="BC814" s="210">
        <f t="shared" si="473"/>
        <v>10</v>
      </c>
      <c r="BD814" s="152">
        <f>BC814+5</f>
        <v>15</v>
      </c>
      <c r="BE814" s="152">
        <f>BD814+2</f>
        <v>17</v>
      </c>
      <c r="BF814" s="152">
        <f t="shared" si="461"/>
        <v>16</v>
      </c>
      <c r="BG814" s="152">
        <f t="shared" si="462"/>
        <v>16</v>
      </c>
      <c r="BH814" s="152">
        <f t="shared" si="463"/>
        <v>15</v>
      </c>
      <c r="BI814" s="152">
        <f t="shared" si="464"/>
        <v>15</v>
      </c>
      <c r="BJ814" s="152">
        <f t="shared" si="472"/>
        <v>14</v>
      </c>
      <c r="BK814" s="152">
        <f t="shared" si="472"/>
        <v>13</v>
      </c>
      <c r="BL814" s="152">
        <f t="shared" si="435"/>
        <v>13</v>
      </c>
      <c r="BM814" s="152">
        <f t="shared" si="442"/>
        <v>12</v>
      </c>
      <c r="BN814" s="152">
        <f t="shared" si="443"/>
        <v>12</v>
      </c>
      <c r="BO814" s="97">
        <f t="shared" si="437"/>
        <v>45</v>
      </c>
    </row>
    <row r="815" spans="1:67" ht="13.5" thickBot="1">
      <c r="A815" s="390">
        <f t="shared" si="448"/>
        <v>15</v>
      </c>
      <c r="B815" s="391" t="str">
        <f>VLOOKUP(A815,Sheet3!$A$2:$E$61,4,FALSE)</f>
        <v>wùyín (戊寅)</v>
      </c>
      <c r="C815" s="391" t="str">
        <f>VLOOKUP(A815,Sheet3!$A$2:$E$61,5,FALSE)</f>
        <v>Earth Tiger</v>
      </c>
      <c r="D815" s="399">
        <f t="shared" si="449"/>
        <v>1898</v>
      </c>
      <c r="E815" s="399">
        <f t="shared" si="450"/>
        <v>1837</v>
      </c>
      <c r="F815" s="12">
        <f t="shared" si="469"/>
        <v>101.14285714285714</v>
      </c>
      <c r="G815" s="410"/>
      <c r="H815" s="187">
        <f t="shared" si="470"/>
        <v>703</v>
      </c>
      <c r="I815" s="1">
        <f t="shared" si="470"/>
        <v>702</v>
      </c>
      <c r="J815" s="187">
        <f t="shared" si="471"/>
        <v>-702</v>
      </c>
      <c r="K815" s="1">
        <f t="shared" si="471"/>
        <v>-701</v>
      </c>
      <c r="L815">
        <f t="shared" si="451"/>
        <v>20</v>
      </c>
      <c r="M815" s="3">
        <f t="shared" si="460"/>
        <v>1</v>
      </c>
      <c r="N815" s="245">
        <f t="shared" si="460"/>
        <v>2</v>
      </c>
      <c r="AZ815" s="210">
        <f t="shared" si="468"/>
        <v>12</v>
      </c>
      <c r="BA815" s="210">
        <f t="shared" si="428"/>
        <v>12</v>
      </c>
      <c r="BB815" s="210">
        <f t="shared" si="473"/>
        <v>11</v>
      </c>
      <c r="BC815" s="210">
        <f t="shared" si="473"/>
        <v>10</v>
      </c>
      <c r="BD815" s="152">
        <f t="shared" si="441"/>
        <v>15</v>
      </c>
      <c r="BE815" s="152">
        <f>BD815+2</f>
        <v>17</v>
      </c>
      <c r="BF815" s="152">
        <f t="shared" si="461"/>
        <v>16</v>
      </c>
      <c r="BG815" s="152">
        <f t="shared" si="462"/>
        <v>16</v>
      </c>
      <c r="BH815" s="152">
        <f t="shared" si="463"/>
        <v>15</v>
      </c>
      <c r="BI815" s="152">
        <f t="shared" si="464"/>
        <v>15</v>
      </c>
      <c r="BJ815" s="152">
        <f t="shared" si="472"/>
        <v>14</v>
      </c>
      <c r="BK815" s="152">
        <f t="shared" si="472"/>
        <v>13</v>
      </c>
      <c r="BL815" s="152">
        <f t="shared" si="435"/>
        <v>13</v>
      </c>
      <c r="BM815" s="152">
        <f t="shared" si="442"/>
        <v>12</v>
      </c>
      <c r="BN815" s="152">
        <f t="shared" si="443"/>
        <v>12</v>
      </c>
      <c r="BO815" s="97">
        <f t="shared" si="437"/>
        <v>46</v>
      </c>
    </row>
    <row r="816" spans="1:67" ht="13.5" thickBot="1">
      <c r="A816" s="390">
        <f t="shared" si="448"/>
        <v>16</v>
      </c>
      <c r="B816" s="391" t="str">
        <f>VLOOKUP(A816,Sheet3!$A$2:$E$61,4,FALSE)</f>
        <v>jǐmǎo (己卯)</v>
      </c>
      <c r="C816" s="391" t="str">
        <f>VLOOKUP(A816,Sheet3!$A$2:$E$61,5,FALSE)</f>
        <v>Earth Hare</v>
      </c>
      <c r="D816" s="399">
        <f t="shared" si="449"/>
        <v>1899</v>
      </c>
      <c r="E816" s="399">
        <f t="shared" si="450"/>
        <v>1838</v>
      </c>
      <c r="F816" s="14">
        <f t="shared" ref="F816:F822" si="474">(5+H816)/7</f>
        <v>101</v>
      </c>
      <c r="G816" s="409"/>
      <c r="H816" s="270">
        <f t="shared" ref="H816:I822" si="475">H817+1</f>
        <v>702</v>
      </c>
      <c r="I816" s="16">
        <f t="shared" si="475"/>
        <v>701</v>
      </c>
      <c r="J816" s="270">
        <f t="shared" ref="J816:K822" si="476">J817-1</f>
        <v>-701</v>
      </c>
      <c r="K816" s="16">
        <f t="shared" si="476"/>
        <v>-700</v>
      </c>
      <c r="L816" s="20">
        <f t="shared" si="451"/>
        <v>20</v>
      </c>
      <c r="M816" s="3">
        <f t="shared" si="460"/>
        <v>2</v>
      </c>
      <c r="N816" s="245">
        <f t="shared" si="460"/>
        <v>3</v>
      </c>
      <c r="AZ816" s="210">
        <f t="shared" si="468"/>
        <v>12</v>
      </c>
      <c r="BA816" s="210">
        <f t="shared" si="428"/>
        <v>12</v>
      </c>
      <c r="BB816" s="210">
        <f t="shared" si="473"/>
        <v>11</v>
      </c>
      <c r="BC816" s="210">
        <f t="shared" si="473"/>
        <v>10</v>
      </c>
      <c r="BD816" s="152">
        <f t="shared" si="441"/>
        <v>15</v>
      </c>
      <c r="BE816" s="152">
        <f>BD816+1</f>
        <v>16</v>
      </c>
      <c r="BF816" s="152">
        <f t="shared" si="461"/>
        <v>15</v>
      </c>
      <c r="BG816" s="152">
        <f t="shared" si="462"/>
        <v>15</v>
      </c>
      <c r="BH816" s="152">
        <f t="shared" si="463"/>
        <v>14</v>
      </c>
      <c r="BI816" s="152">
        <f t="shared" si="464"/>
        <v>14</v>
      </c>
      <c r="BJ816" s="152">
        <f t="shared" si="472"/>
        <v>13</v>
      </c>
      <c r="BK816" s="152">
        <f t="shared" si="472"/>
        <v>12</v>
      </c>
      <c r="BL816" s="152">
        <f t="shared" si="435"/>
        <v>12</v>
      </c>
      <c r="BM816" s="152">
        <f t="shared" si="442"/>
        <v>11</v>
      </c>
      <c r="BN816" s="152">
        <f t="shared" si="443"/>
        <v>11</v>
      </c>
      <c r="BO816" s="97">
        <f t="shared" si="437"/>
        <v>47</v>
      </c>
    </row>
    <row r="817" spans="1:67" ht="23.25" thickBot="1">
      <c r="A817" s="390">
        <f t="shared" si="448"/>
        <v>17</v>
      </c>
      <c r="B817" s="391" t="str">
        <f>VLOOKUP(A817,Sheet3!$A$2:$E$61,4,FALSE)</f>
        <v>gēngchén (庚辰)</v>
      </c>
      <c r="C817" s="391" t="str">
        <f>VLOOKUP(A817,Sheet3!$A$2:$E$61,5,FALSE)</f>
        <v>Metal Dragon</v>
      </c>
      <c r="D817" s="399">
        <f t="shared" si="449"/>
        <v>1900</v>
      </c>
      <c r="E817" s="399">
        <f t="shared" si="450"/>
        <v>1839</v>
      </c>
      <c r="F817" s="12">
        <f t="shared" si="474"/>
        <v>100.85714285714286</v>
      </c>
      <c r="G817" s="410"/>
      <c r="H817" s="187">
        <f t="shared" si="475"/>
        <v>701</v>
      </c>
      <c r="I817" s="1">
        <f t="shared" si="475"/>
        <v>700</v>
      </c>
      <c r="J817" s="187">
        <f t="shared" si="476"/>
        <v>-700</v>
      </c>
      <c r="K817" s="1">
        <f t="shared" si="476"/>
        <v>-699</v>
      </c>
      <c r="L817">
        <f t="shared" si="451"/>
        <v>20</v>
      </c>
      <c r="M817" s="3">
        <f t="shared" si="460"/>
        <v>3</v>
      </c>
      <c r="N817" s="245">
        <f t="shared" si="460"/>
        <v>4</v>
      </c>
      <c r="AZ817" s="210">
        <f t="shared" si="468"/>
        <v>11</v>
      </c>
      <c r="BA817" s="210">
        <f t="shared" si="428"/>
        <v>11</v>
      </c>
      <c r="BB817" s="210">
        <f t="shared" si="473"/>
        <v>10</v>
      </c>
      <c r="BC817" s="210">
        <f t="shared" si="473"/>
        <v>9</v>
      </c>
      <c r="BD817" s="152">
        <f t="shared" si="441"/>
        <v>14</v>
      </c>
      <c r="BE817" s="152">
        <f>BD817+2</f>
        <v>16</v>
      </c>
      <c r="BF817" s="152">
        <f t="shared" si="461"/>
        <v>15</v>
      </c>
      <c r="BG817" s="152">
        <f t="shared" si="462"/>
        <v>15</v>
      </c>
      <c r="BH817" s="152">
        <f t="shared" si="463"/>
        <v>14</v>
      </c>
      <c r="BI817" s="152">
        <f t="shared" si="464"/>
        <v>14</v>
      </c>
      <c r="BJ817" s="152">
        <f t="shared" si="472"/>
        <v>13</v>
      </c>
      <c r="BK817" s="152">
        <f t="shared" si="472"/>
        <v>12</v>
      </c>
      <c r="BL817" s="152">
        <f>BK817</f>
        <v>12</v>
      </c>
      <c r="BM817" s="152">
        <f t="shared" si="442"/>
        <v>11</v>
      </c>
      <c r="BN817" s="152">
        <f t="shared" si="443"/>
        <v>11</v>
      </c>
      <c r="BO817" s="97">
        <f t="shared" si="437"/>
        <v>48</v>
      </c>
    </row>
    <row r="818" spans="1:67" ht="13.5" thickBot="1">
      <c r="A818" s="390">
        <f t="shared" si="448"/>
        <v>18</v>
      </c>
      <c r="B818" s="391" t="str">
        <f>VLOOKUP(A818,Sheet3!$A$2:$E$61,4,FALSE)</f>
        <v>xīnsì (辛巳)</v>
      </c>
      <c r="C818" s="391" t="str">
        <f>VLOOKUP(A818,Sheet3!$A$2:$E$61,5,FALSE)</f>
        <v>Metal Snake</v>
      </c>
      <c r="D818" s="399">
        <f t="shared" si="449"/>
        <v>1901</v>
      </c>
      <c r="E818" s="399">
        <f t="shared" si="450"/>
        <v>1840</v>
      </c>
      <c r="F818" s="12">
        <f t="shared" si="474"/>
        <v>100.71428571428571</v>
      </c>
      <c r="G818" s="410"/>
      <c r="H818" s="187">
        <f t="shared" si="475"/>
        <v>700</v>
      </c>
      <c r="I818" s="1">
        <f t="shared" si="475"/>
        <v>699</v>
      </c>
      <c r="J818" s="187">
        <f t="shared" si="476"/>
        <v>-699</v>
      </c>
      <c r="K818" s="1">
        <f t="shared" si="476"/>
        <v>-698</v>
      </c>
      <c r="L818">
        <f t="shared" si="451"/>
        <v>20</v>
      </c>
      <c r="M818" s="3">
        <f t="shared" ref="M818:N837" si="477">M822</f>
        <v>4</v>
      </c>
      <c r="N818" s="245">
        <f t="shared" si="477"/>
        <v>1</v>
      </c>
      <c r="AZ818" s="210">
        <f t="shared" si="468"/>
        <v>11</v>
      </c>
      <c r="BA818" s="210">
        <f t="shared" si="428"/>
        <v>11</v>
      </c>
      <c r="BB818" s="210">
        <f t="shared" si="473"/>
        <v>10</v>
      </c>
      <c r="BC818" s="210">
        <f t="shared" si="473"/>
        <v>9</v>
      </c>
      <c r="BD818" s="152">
        <f>BC818+5</f>
        <v>14</v>
      </c>
      <c r="BE818" s="152">
        <f>BD818+2</f>
        <v>16</v>
      </c>
      <c r="BF818" s="152">
        <f t="shared" si="461"/>
        <v>15</v>
      </c>
      <c r="BG818" s="152">
        <f t="shared" si="462"/>
        <v>15</v>
      </c>
      <c r="BH818" s="152">
        <f t="shared" si="463"/>
        <v>14</v>
      </c>
      <c r="BI818" s="152">
        <f t="shared" si="464"/>
        <v>14</v>
      </c>
      <c r="BJ818" s="152">
        <f t="shared" si="472"/>
        <v>13</v>
      </c>
      <c r="BK818" s="152">
        <f t="shared" si="472"/>
        <v>12</v>
      </c>
      <c r="BL818" s="152">
        <f t="shared" si="435"/>
        <v>12</v>
      </c>
      <c r="BM818" s="152">
        <f t="shared" si="442"/>
        <v>11</v>
      </c>
      <c r="BN818" s="152">
        <f t="shared" si="443"/>
        <v>11</v>
      </c>
      <c r="BO818" s="97">
        <f t="shared" si="437"/>
        <v>49</v>
      </c>
    </row>
    <row r="819" spans="1:67" ht="13.5" thickBot="1">
      <c r="A819" s="390">
        <f t="shared" si="448"/>
        <v>19</v>
      </c>
      <c r="B819" s="391" t="str">
        <f>VLOOKUP(A819,Sheet3!$A$2:$E$61,4,FALSE)</f>
        <v>rénwǔ (壬午)</v>
      </c>
      <c r="C819" s="391" t="str">
        <f>VLOOKUP(A819,Sheet3!$A$2:$E$61,5,FALSE)</f>
        <v>Water Horse</v>
      </c>
      <c r="D819" s="399">
        <f t="shared" si="449"/>
        <v>1902</v>
      </c>
      <c r="E819" s="399">
        <f t="shared" si="450"/>
        <v>1841</v>
      </c>
      <c r="F819" s="12">
        <f t="shared" si="474"/>
        <v>100.57142857142857</v>
      </c>
      <c r="G819" s="410"/>
      <c r="H819" s="187">
        <f t="shared" si="475"/>
        <v>699</v>
      </c>
      <c r="I819" s="1">
        <f t="shared" si="475"/>
        <v>698</v>
      </c>
      <c r="J819" s="187">
        <f t="shared" si="476"/>
        <v>-698</v>
      </c>
      <c r="K819" s="1">
        <f t="shared" si="476"/>
        <v>-697</v>
      </c>
      <c r="L819">
        <f t="shared" si="451"/>
        <v>21</v>
      </c>
      <c r="M819" s="3">
        <f t="shared" si="477"/>
        <v>1</v>
      </c>
      <c r="N819" s="245">
        <f t="shared" si="477"/>
        <v>2</v>
      </c>
      <c r="AZ819" s="210">
        <f t="shared" si="468"/>
        <v>11</v>
      </c>
      <c r="BA819" s="210">
        <f t="shared" si="428"/>
        <v>11</v>
      </c>
      <c r="BB819" s="210">
        <f t="shared" si="473"/>
        <v>10</v>
      </c>
      <c r="BC819" s="210">
        <f t="shared" si="473"/>
        <v>9</v>
      </c>
      <c r="BD819" s="152">
        <f t="shared" si="441"/>
        <v>14</v>
      </c>
      <c r="BE819" s="152">
        <f>BD819+2</f>
        <v>16</v>
      </c>
      <c r="BF819" s="152">
        <f t="shared" si="461"/>
        <v>15</v>
      </c>
      <c r="BG819" s="152">
        <f t="shared" si="462"/>
        <v>15</v>
      </c>
      <c r="BH819" s="152">
        <f t="shared" si="463"/>
        <v>14</v>
      </c>
      <c r="BI819" s="152">
        <f t="shared" si="464"/>
        <v>14</v>
      </c>
      <c r="BJ819" s="152">
        <f t="shared" si="472"/>
        <v>13</v>
      </c>
      <c r="BK819" s="152">
        <f t="shared" si="472"/>
        <v>12</v>
      </c>
      <c r="BL819" s="152">
        <f t="shared" si="435"/>
        <v>12</v>
      </c>
      <c r="BM819" s="152">
        <f t="shared" si="442"/>
        <v>11</v>
      </c>
      <c r="BN819" s="152">
        <f t="shared" si="443"/>
        <v>11</v>
      </c>
      <c r="BO819" s="97">
        <f t="shared" si="437"/>
        <v>50</v>
      </c>
    </row>
    <row r="820" spans="1:67" ht="13.5" thickBot="1">
      <c r="A820" s="390">
        <f t="shared" si="448"/>
        <v>20</v>
      </c>
      <c r="B820" s="391" t="str">
        <f>VLOOKUP(A820,Sheet3!$A$2:$E$61,4,FALSE)</f>
        <v>guǐwèi (癸未)</v>
      </c>
      <c r="C820" s="391" t="str">
        <f>VLOOKUP(A820,Sheet3!$A$2:$E$61,5,FALSE)</f>
        <v>Water Sheep</v>
      </c>
      <c r="D820" s="399">
        <f t="shared" si="449"/>
        <v>1903</v>
      </c>
      <c r="E820" s="399">
        <f t="shared" si="450"/>
        <v>1842</v>
      </c>
      <c r="F820" s="12">
        <f t="shared" si="474"/>
        <v>100.42857142857143</v>
      </c>
      <c r="G820" s="410"/>
      <c r="H820" s="187">
        <f t="shared" si="475"/>
        <v>698</v>
      </c>
      <c r="I820" s="1">
        <f t="shared" si="475"/>
        <v>697</v>
      </c>
      <c r="J820" s="187">
        <f t="shared" si="476"/>
        <v>-697</v>
      </c>
      <c r="K820" s="1">
        <f t="shared" si="476"/>
        <v>-696</v>
      </c>
      <c r="L820">
        <f t="shared" si="451"/>
        <v>21</v>
      </c>
      <c r="M820" s="3">
        <f t="shared" si="477"/>
        <v>2</v>
      </c>
      <c r="N820" s="245">
        <f t="shared" si="477"/>
        <v>3</v>
      </c>
      <c r="AZ820" s="210">
        <f t="shared" si="468"/>
        <v>11</v>
      </c>
      <c r="BA820" s="210">
        <f t="shared" si="428"/>
        <v>11</v>
      </c>
      <c r="BB820" s="210">
        <f t="shared" si="473"/>
        <v>10</v>
      </c>
      <c r="BC820" s="210">
        <f t="shared" si="473"/>
        <v>9</v>
      </c>
      <c r="BD820" s="152">
        <f t="shared" si="441"/>
        <v>14</v>
      </c>
      <c r="BE820" s="152">
        <f>BD820+1</f>
        <v>15</v>
      </c>
      <c r="BF820" s="152">
        <f t="shared" si="461"/>
        <v>14</v>
      </c>
      <c r="BG820" s="152">
        <f t="shared" si="462"/>
        <v>14</v>
      </c>
      <c r="BH820" s="152">
        <f t="shared" si="463"/>
        <v>13</v>
      </c>
      <c r="BI820" s="152">
        <f t="shared" si="464"/>
        <v>13</v>
      </c>
      <c r="BJ820" s="152">
        <f t="shared" si="472"/>
        <v>12</v>
      </c>
      <c r="BK820" s="152">
        <f t="shared" si="472"/>
        <v>11</v>
      </c>
      <c r="BL820" s="152">
        <f t="shared" si="435"/>
        <v>11</v>
      </c>
      <c r="BM820" s="152">
        <f t="shared" si="442"/>
        <v>10</v>
      </c>
      <c r="BN820" s="152">
        <f t="shared" si="443"/>
        <v>10</v>
      </c>
      <c r="BO820" s="97">
        <f t="shared" si="437"/>
        <v>51</v>
      </c>
    </row>
    <row r="821" spans="1:67" ht="23.25" thickBot="1">
      <c r="A821" s="390">
        <f t="shared" si="448"/>
        <v>21</v>
      </c>
      <c r="B821" s="391" t="str">
        <f>VLOOKUP(A821,Sheet3!$A$2:$E$61,4,FALSE)</f>
        <v>jiǎshēn (甲申)</v>
      </c>
      <c r="C821" s="391" t="str">
        <f>VLOOKUP(A821,Sheet3!$A$2:$E$61,5,FALSE)</f>
        <v>Wood Monkey</v>
      </c>
      <c r="D821" s="399">
        <f t="shared" si="449"/>
        <v>1904</v>
      </c>
      <c r="E821" s="399">
        <f t="shared" si="450"/>
        <v>1843</v>
      </c>
      <c r="F821" s="12">
        <f t="shared" si="474"/>
        <v>100.28571428571429</v>
      </c>
      <c r="G821" s="410"/>
      <c r="H821" s="187">
        <f t="shared" si="475"/>
        <v>697</v>
      </c>
      <c r="I821" s="1">
        <f t="shared" si="475"/>
        <v>696</v>
      </c>
      <c r="J821" s="187">
        <f t="shared" si="476"/>
        <v>-696</v>
      </c>
      <c r="K821" s="1">
        <f t="shared" si="476"/>
        <v>-695</v>
      </c>
      <c r="L821">
        <f t="shared" si="451"/>
        <v>21</v>
      </c>
      <c r="M821" s="3">
        <f t="shared" si="477"/>
        <v>3</v>
      </c>
      <c r="N821" s="245">
        <f t="shared" si="477"/>
        <v>4</v>
      </c>
      <c r="AZ821" s="210">
        <f t="shared" si="468"/>
        <v>10</v>
      </c>
      <c r="BA821" s="210">
        <f t="shared" si="428"/>
        <v>10</v>
      </c>
      <c r="BB821" s="210">
        <f t="shared" si="473"/>
        <v>9</v>
      </c>
      <c r="BC821" s="210">
        <f t="shared" si="473"/>
        <v>8</v>
      </c>
      <c r="BD821" s="152">
        <f t="shared" si="441"/>
        <v>13</v>
      </c>
      <c r="BE821" s="152">
        <f>BD821+2</f>
        <v>15</v>
      </c>
      <c r="BF821" s="152">
        <f t="shared" si="461"/>
        <v>14</v>
      </c>
      <c r="BG821" s="152">
        <f t="shared" si="462"/>
        <v>14</v>
      </c>
      <c r="BH821" s="152">
        <f t="shared" si="463"/>
        <v>13</v>
      </c>
      <c r="BI821" s="152">
        <f t="shared" si="464"/>
        <v>13</v>
      </c>
      <c r="BJ821" s="152">
        <f t="shared" si="472"/>
        <v>12</v>
      </c>
      <c r="BK821" s="152">
        <f t="shared" si="472"/>
        <v>11</v>
      </c>
      <c r="BL821" s="152">
        <f>BK821</f>
        <v>11</v>
      </c>
      <c r="BM821" s="152">
        <f t="shared" si="442"/>
        <v>10</v>
      </c>
      <c r="BN821" s="152">
        <f t="shared" si="443"/>
        <v>10</v>
      </c>
      <c r="BO821" s="97">
        <f t="shared" si="437"/>
        <v>52</v>
      </c>
    </row>
    <row r="822" spans="1:67" ht="23.25" thickBot="1">
      <c r="A822" s="390">
        <f t="shared" si="448"/>
        <v>22</v>
      </c>
      <c r="B822" s="391" t="str">
        <f>VLOOKUP(A822,Sheet3!$A$2:$E$61,4,FALSE)</f>
        <v>yǐyǒu (乙酉)</v>
      </c>
      <c r="C822" s="391" t="str">
        <f>VLOOKUP(A822,Sheet3!$A$2:$E$61,5,FALSE)</f>
        <v>Wood Rooster</v>
      </c>
      <c r="D822" s="399">
        <f t="shared" si="449"/>
        <v>1905</v>
      </c>
      <c r="E822" s="399">
        <f t="shared" si="450"/>
        <v>1844</v>
      </c>
      <c r="F822" s="12">
        <f t="shared" si="474"/>
        <v>100.14285714285714</v>
      </c>
      <c r="G822" s="410"/>
      <c r="H822" s="187">
        <f t="shared" si="475"/>
        <v>696</v>
      </c>
      <c r="I822" s="1">
        <f t="shared" si="475"/>
        <v>695</v>
      </c>
      <c r="J822" s="187">
        <f t="shared" si="476"/>
        <v>-695</v>
      </c>
      <c r="K822" s="1">
        <f t="shared" si="476"/>
        <v>-694</v>
      </c>
      <c r="L822">
        <f t="shared" si="451"/>
        <v>21</v>
      </c>
      <c r="M822" s="3">
        <f t="shared" si="477"/>
        <v>4</v>
      </c>
      <c r="N822" s="245">
        <f t="shared" si="477"/>
        <v>1</v>
      </c>
      <c r="AZ822" s="210">
        <f t="shared" si="468"/>
        <v>10</v>
      </c>
      <c r="BA822" s="210">
        <f t="shared" si="428"/>
        <v>10</v>
      </c>
      <c r="BB822" s="210">
        <f t="shared" si="473"/>
        <v>9</v>
      </c>
      <c r="BC822" s="210">
        <f t="shared" si="473"/>
        <v>8</v>
      </c>
      <c r="BD822" s="152">
        <f>BC822+5</f>
        <v>13</v>
      </c>
      <c r="BE822" s="152">
        <f>BD822+2</f>
        <v>15</v>
      </c>
      <c r="BF822" s="152">
        <f t="shared" si="461"/>
        <v>14</v>
      </c>
      <c r="BG822" s="152">
        <f t="shared" si="462"/>
        <v>14</v>
      </c>
      <c r="BH822" s="152">
        <f t="shared" si="463"/>
        <v>13</v>
      </c>
      <c r="BI822" s="152">
        <f t="shared" si="464"/>
        <v>13</v>
      </c>
      <c r="BJ822" s="152">
        <f t="shared" si="472"/>
        <v>12</v>
      </c>
      <c r="BK822" s="152">
        <f t="shared" si="472"/>
        <v>11</v>
      </c>
      <c r="BL822" s="152">
        <f t="shared" si="435"/>
        <v>11</v>
      </c>
      <c r="BM822" s="152">
        <f t="shared" si="442"/>
        <v>10</v>
      </c>
      <c r="BN822" s="152">
        <f t="shared" si="443"/>
        <v>10</v>
      </c>
      <c r="BO822" s="97">
        <f t="shared" si="437"/>
        <v>53</v>
      </c>
    </row>
    <row r="823" spans="1:67" ht="13.5" thickBot="1">
      <c r="A823" s="390">
        <f t="shared" si="448"/>
        <v>23</v>
      </c>
      <c r="B823" s="391" t="str">
        <f>VLOOKUP(A823,Sheet3!$A$2:$E$61,4,FALSE)</f>
        <v>bǐngxū (丙戌)</v>
      </c>
      <c r="C823" s="391" t="str">
        <f>VLOOKUP(A823,Sheet3!$A$2:$E$61,5,FALSE)</f>
        <v>Fire Dog</v>
      </c>
      <c r="D823" s="399">
        <f t="shared" si="449"/>
        <v>1906</v>
      </c>
      <c r="E823" s="399">
        <f t="shared" si="450"/>
        <v>1845</v>
      </c>
      <c r="F823" s="14">
        <f t="shared" ref="F823:F829" si="478">(5+H823)/7</f>
        <v>100</v>
      </c>
      <c r="G823" s="409"/>
      <c r="H823" s="270">
        <f t="shared" ref="H823:I829" si="479">H824+1</f>
        <v>695</v>
      </c>
      <c r="I823" s="16">
        <f t="shared" si="479"/>
        <v>694</v>
      </c>
      <c r="J823" s="270">
        <f t="shared" ref="J823:K829" si="480">J824-1</f>
        <v>-694</v>
      </c>
      <c r="K823" s="16">
        <f t="shared" si="480"/>
        <v>-693</v>
      </c>
      <c r="L823" s="20">
        <f t="shared" si="451"/>
        <v>22</v>
      </c>
      <c r="M823" s="3">
        <f t="shared" si="477"/>
        <v>1</v>
      </c>
      <c r="N823" s="245">
        <f t="shared" si="477"/>
        <v>2</v>
      </c>
      <c r="AZ823" s="210">
        <f t="shared" si="468"/>
        <v>10</v>
      </c>
      <c r="BA823" s="210">
        <f t="shared" si="428"/>
        <v>10</v>
      </c>
      <c r="BB823" s="210">
        <f t="shared" si="473"/>
        <v>9</v>
      </c>
      <c r="BC823" s="210">
        <f t="shared" si="473"/>
        <v>8</v>
      </c>
      <c r="BD823" s="152">
        <f t="shared" si="441"/>
        <v>13</v>
      </c>
      <c r="BE823" s="152">
        <f>BD823+2</f>
        <v>15</v>
      </c>
      <c r="BF823" s="152">
        <f t="shared" si="461"/>
        <v>14</v>
      </c>
      <c r="BG823" s="152">
        <f t="shared" si="462"/>
        <v>14</v>
      </c>
      <c r="BH823" s="152">
        <f t="shared" si="463"/>
        <v>13</v>
      </c>
      <c r="BI823" s="152">
        <f t="shared" si="464"/>
        <v>13</v>
      </c>
      <c r="BJ823" s="152">
        <f t="shared" si="472"/>
        <v>12</v>
      </c>
      <c r="BK823" s="152">
        <f t="shared" si="472"/>
        <v>11</v>
      </c>
      <c r="BL823" s="152">
        <f t="shared" si="435"/>
        <v>11</v>
      </c>
      <c r="BM823" s="152">
        <f t="shared" si="442"/>
        <v>10</v>
      </c>
      <c r="BN823" s="152">
        <f t="shared" si="443"/>
        <v>10</v>
      </c>
      <c r="BO823" s="97">
        <f t="shared" si="437"/>
        <v>54</v>
      </c>
    </row>
    <row r="824" spans="1:67" ht="13.5" thickBot="1">
      <c r="A824" s="390">
        <f t="shared" si="448"/>
        <v>24</v>
      </c>
      <c r="B824" s="391" t="str">
        <f>VLOOKUP(A824,Sheet3!$A$2:$E$61,4,FALSE)</f>
        <v>dīnghài (丁亥)</v>
      </c>
      <c r="C824" s="391" t="str">
        <f>VLOOKUP(A824,Sheet3!$A$2:$E$61,5,FALSE)</f>
        <v>Fire Pig</v>
      </c>
      <c r="D824" s="399">
        <f t="shared" si="449"/>
        <v>1907</v>
      </c>
      <c r="E824" s="399">
        <f t="shared" si="450"/>
        <v>1846</v>
      </c>
      <c r="F824" s="12">
        <f t="shared" si="478"/>
        <v>99.857142857142861</v>
      </c>
      <c r="G824" s="410"/>
      <c r="H824" s="187">
        <f t="shared" si="479"/>
        <v>694</v>
      </c>
      <c r="I824" s="1">
        <f t="shared" si="479"/>
        <v>693</v>
      </c>
      <c r="J824" s="187">
        <f t="shared" si="480"/>
        <v>-693</v>
      </c>
      <c r="K824" s="1">
        <f t="shared" si="480"/>
        <v>-692</v>
      </c>
      <c r="L824">
        <f t="shared" si="451"/>
        <v>22</v>
      </c>
      <c r="M824" s="3">
        <f t="shared" si="477"/>
        <v>2</v>
      </c>
      <c r="N824" s="245">
        <f t="shared" si="477"/>
        <v>3</v>
      </c>
      <c r="AZ824" s="210">
        <f t="shared" si="468"/>
        <v>10</v>
      </c>
      <c r="BA824" s="210">
        <f t="shared" si="428"/>
        <v>10</v>
      </c>
      <c r="BB824" s="210">
        <f t="shared" si="473"/>
        <v>9</v>
      </c>
      <c r="BC824" s="210">
        <f t="shared" si="473"/>
        <v>8</v>
      </c>
      <c r="BD824" s="152">
        <f t="shared" si="441"/>
        <v>13</v>
      </c>
      <c r="BE824" s="152">
        <f>BD824+1</f>
        <v>14</v>
      </c>
      <c r="BF824" s="152">
        <f t="shared" si="461"/>
        <v>13</v>
      </c>
      <c r="BG824" s="152">
        <f t="shared" si="462"/>
        <v>13</v>
      </c>
      <c r="BH824" s="152">
        <f t="shared" si="463"/>
        <v>12</v>
      </c>
      <c r="BI824" s="152">
        <f t="shared" si="464"/>
        <v>12</v>
      </c>
      <c r="BJ824" s="152">
        <f t="shared" si="472"/>
        <v>11</v>
      </c>
      <c r="BK824" s="152">
        <f t="shared" si="472"/>
        <v>10</v>
      </c>
      <c r="BL824" s="152">
        <f t="shared" si="435"/>
        <v>10</v>
      </c>
      <c r="BM824" s="152">
        <f t="shared" si="442"/>
        <v>9</v>
      </c>
      <c r="BN824" s="152">
        <f t="shared" si="443"/>
        <v>9</v>
      </c>
      <c r="BO824" s="97">
        <f t="shared" si="437"/>
        <v>55</v>
      </c>
    </row>
    <row r="825" spans="1:67" ht="13.5" thickBot="1">
      <c r="A825" s="390">
        <f t="shared" si="448"/>
        <v>25</v>
      </c>
      <c r="B825" s="391" t="str">
        <f>VLOOKUP(A825,Sheet3!$A$2:$E$61,4,FALSE)</f>
        <v>wùzǐ (戊子)</v>
      </c>
      <c r="C825" s="391" t="str">
        <f>VLOOKUP(A825,Sheet3!$A$2:$E$61,5,FALSE)</f>
        <v>Earth Rat</v>
      </c>
      <c r="D825" s="399">
        <f t="shared" si="449"/>
        <v>1908</v>
      </c>
      <c r="E825" s="399">
        <f t="shared" si="450"/>
        <v>1847</v>
      </c>
      <c r="F825" s="12">
        <f t="shared" si="478"/>
        <v>99.714285714285708</v>
      </c>
      <c r="G825" s="410"/>
      <c r="H825" s="187">
        <f t="shared" si="479"/>
        <v>693</v>
      </c>
      <c r="I825" s="1">
        <f t="shared" si="479"/>
        <v>692</v>
      </c>
      <c r="J825" s="187">
        <f t="shared" si="480"/>
        <v>-692</v>
      </c>
      <c r="K825" s="1">
        <f t="shared" si="480"/>
        <v>-691</v>
      </c>
      <c r="L825">
        <f t="shared" si="451"/>
        <v>22</v>
      </c>
      <c r="M825" s="3">
        <f t="shared" si="477"/>
        <v>3</v>
      </c>
      <c r="N825" s="245">
        <f t="shared" si="477"/>
        <v>4</v>
      </c>
      <c r="AZ825" s="210">
        <f t="shared" si="468"/>
        <v>9</v>
      </c>
      <c r="BA825" s="210">
        <f t="shared" si="428"/>
        <v>9</v>
      </c>
      <c r="BB825" s="210">
        <f t="shared" si="473"/>
        <v>8</v>
      </c>
      <c r="BC825" s="210">
        <f t="shared" si="473"/>
        <v>7</v>
      </c>
      <c r="BD825" s="152">
        <f t="shared" si="441"/>
        <v>12</v>
      </c>
      <c r="BE825" s="152">
        <f>BD825+2</f>
        <v>14</v>
      </c>
      <c r="BF825" s="152">
        <f t="shared" si="461"/>
        <v>13</v>
      </c>
      <c r="BG825" s="152">
        <f t="shared" si="462"/>
        <v>13</v>
      </c>
      <c r="BH825" s="152">
        <f t="shared" si="463"/>
        <v>12</v>
      </c>
      <c r="BI825" s="152">
        <f t="shared" si="464"/>
        <v>12</v>
      </c>
      <c r="BJ825" s="152">
        <f t="shared" si="472"/>
        <v>11</v>
      </c>
      <c r="BK825" s="152">
        <f t="shared" si="472"/>
        <v>10</v>
      </c>
      <c r="BL825" s="152">
        <f>BK825</f>
        <v>10</v>
      </c>
      <c r="BM825" s="152">
        <f t="shared" si="442"/>
        <v>9</v>
      </c>
      <c r="BN825" s="152">
        <f t="shared" si="443"/>
        <v>9</v>
      </c>
      <c r="BO825" s="97">
        <f t="shared" si="437"/>
        <v>56</v>
      </c>
    </row>
    <row r="826" spans="1:67" ht="13.5" thickBot="1">
      <c r="A826" s="390">
        <f t="shared" si="448"/>
        <v>26</v>
      </c>
      <c r="B826" s="391" t="str">
        <f>VLOOKUP(A826,Sheet3!$A$2:$E$61,4,FALSE)</f>
        <v>jǐchǒu (己丑)</v>
      </c>
      <c r="C826" s="391" t="str">
        <f>VLOOKUP(A826,Sheet3!$A$2:$E$61,5,FALSE)</f>
        <v>Earth Ox</v>
      </c>
      <c r="D826" s="399">
        <f t="shared" si="449"/>
        <v>1909</v>
      </c>
      <c r="E826" s="399">
        <f t="shared" si="450"/>
        <v>1848</v>
      </c>
      <c r="F826" s="12">
        <f t="shared" si="478"/>
        <v>99.571428571428569</v>
      </c>
      <c r="G826" s="410"/>
      <c r="H826" s="187">
        <f t="shared" si="479"/>
        <v>692</v>
      </c>
      <c r="I826" s="1">
        <f t="shared" si="479"/>
        <v>691</v>
      </c>
      <c r="J826" s="187">
        <f t="shared" si="480"/>
        <v>-691</v>
      </c>
      <c r="K826" s="1">
        <f t="shared" si="480"/>
        <v>-690</v>
      </c>
      <c r="L826">
        <f t="shared" si="451"/>
        <v>22</v>
      </c>
      <c r="M826" s="3">
        <f t="shared" si="477"/>
        <v>4</v>
      </c>
      <c r="N826" s="245">
        <f t="shared" si="477"/>
        <v>1</v>
      </c>
      <c r="AZ826" s="210">
        <f t="shared" si="468"/>
        <v>9</v>
      </c>
      <c r="BA826" s="210">
        <f t="shared" si="428"/>
        <v>9</v>
      </c>
      <c r="BB826" s="210">
        <f t="shared" si="473"/>
        <v>8</v>
      </c>
      <c r="BC826" s="210">
        <f t="shared" si="473"/>
        <v>7</v>
      </c>
      <c r="BD826" s="152">
        <f>BC826+5</f>
        <v>12</v>
      </c>
      <c r="BE826" s="152">
        <f>BD826+2</f>
        <v>14</v>
      </c>
      <c r="BF826" s="152">
        <f t="shared" si="461"/>
        <v>13</v>
      </c>
      <c r="BG826" s="152">
        <f t="shared" si="462"/>
        <v>13</v>
      </c>
      <c r="BH826" s="152">
        <f t="shared" si="463"/>
        <v>12</v>
      </c>
      <c r="BI826" s="152">
        <f t="shared" si="464"/>
        <v>12</v>
      </c>
      <c r="BJ826" s="152">
        <f t="shared" si="472"/>
        <v>11</v>
      </c>
      <c r="BK826" s="152">
        <f t="shared" si="472"/>
        <v>10</v>
      </c>
      <c r="BL826" s="152">
        <f t="shared" si="435"/>
        <v>10</v>
      </c>
      <c r="BM826" s="152">
        <f t="shared" si="442"/>
        <v>9</v>
      </c>
      <c r="BN826" s="152">
        <f t="shared" si="443"/>
        <v>9</v>
      </c>
      <c r="BO826" s="97">
        <f t="shared" si="437"/>
        <v>57</v>
      </c>
    </row>
    <row r="827" spans="1:67" ht="13.5" thickBot="1">
      <c r="A827" s="390">
        <f t="shared" si="448"/>
        <v>27</v>
      </c>
      <c r="B827" s="391" t="str">
        <f>VLOOKUP(A827,Sheet3!$A$2:$E$61,4,FALSE)</f>
        <v>gēngyín (庚寅)</v>
      </c>
      <c r="C827" s="391" t="str">
        <f>VLOOKUP(A827,Sheet3!$A$2:$E$61,5,FALSE)</f>
        <v>Metal Tiger</v>
      </c>
      <c r="D827" s="399">
        <f t="shared" si="449"/>
        <v>1910</v>
      </c>
      <c r="E827" s="399">
        <f t="shared" si="450"/>
        <v>1849</v>
      </c>
      <c r="F827" s="12">
        <f t="shared" si="478"/>
        <v>99.428571428571431</v>
      </c>
      <c r="G827" s="410"/>
      <c r="H827" s="187">
        <f t="shared" si="479"/>
        <v>691</v>
      </c>
      <c r="I827" s="1">
        <f t="shared" si="479"/>
        <v>690</v>
      </c>
      <c r="J827" s="187">
        <f t="shared" si="480"/>
        <v>-690</v>
      </c>
      <c r="K827" s="1">
        <f t="shared" si="480"/>
        <v>-689</v>
      </c>
      <c r="L827">
        <f t="shared" si="451"/>
        <v>23</v>
      </c>
      <c r="M827" s="3">
        <f t="shared" si="477"/>
        <v>1</v>
      </c>
      <c r="N827" s="245">
        <f t="shared" si="477"/>
        <v>2</v>
      </c>
      <c r="AZ827" s="210">
        <f t="shared" si="468"/>
        <v>9</v>
      </c>
      <c r="BA827" s="210">
        <f t="shared" si="428"/>
        <v>9</v>
      </c>
      <c r="BB827" s="210">
        <f t="shared" si="473"/>
        <v>8</v>
      </c>
      <c r="BC827" s="210">
        <f t="shared" si="473"/>
        <v>7</v>
      </c>
      <c r="BD827" s="152">
        <f t="shared" si="441"/>
        <v>12</v>
      </c>
      <c r="BE827" s="152">
        <f>BD827+2</f>
        <v>14</v>
      </c>
      <c r="BF827" s="152">
        <f t="shared" si="461"/>
        <v>13</v>
      </c>
      <c r="BG827" s="152">
        <f t="shared" si="462"/>
        <v>13</v>
      </c>
      <c r="BH827" s="152">
        <f t="shared" si="463"/>
        <v>12</v>
      </c>
      <c r="BI827" s="152">
        <f t="shared" si="464"/>
        <v>12</v>
      </c>
      <c r="BJ827" s="152">
        <f t="shared" si="472"/>
        <v>11</v>
      </c>
      <c r="BK827" s="152">
        <f t="shared" si="472"/>
        <v>10</v>
      </c>
      <c r="BL827" s="152">
        <f t="shared" si="435"/>
        <v>10</v>
      </c>
      <c r="BM827" s="152">
        <f t="shared" si="442"/>
        <v>9</v>
      </c>
      <c r="BN827" s="152">
        <f t="shared" si="443"/>
        <v>9</v>
      </c>
      <c r="BO827" s="97">
        <f t="shared" si="437"/>
        <v>58</v>
      </c>
    </row>
    <row r="828" spans="1:67" ht="13.5" thickBot="1">
      <c r="A828" s="390">
        <f t="shared" si="448"/>
        <v>28</v>
      </c>
      <c r="B828" s="391" t="str">
        <f>VLOOKUP(A828,Sheet3!$A$2:$E$61,4,FALSE)</f>
        <v>xīnmǎo (辛卯)</v>
      </c>
      <c r="C828" s="391" t="str">
        <f>VLOOKUP(A828,Sheet3!$A$2:$E$61,5,FALSE)</f>
        <v>Metal Hare</v>
      </c>
      <c r="D828" s="399">
        <f t="shared" si="449"/>
        <v>1911</v>
      </c>
      <c r="E828" s="399">
        <f t="shared" si="450"/>
        <v>1850</v>
      </c>
      <c r="F828" s="12">
        <f t="shared" si="478"/>
        <v>99.285714285714292</v>
      </c>
      <c r="G828" s="410"/>
      <c r="H828" s="187">
        <f t="shared" si="479"/>
        <v>690</v>
      </c>
      <c r="I828" s="1">
        <f t="shared" si="479"/>
        <v>689</v>
      </c>
      <c r="J828" s="187">
        <f t="shared" si="480"/>
        <v>-689</v>
      </c>
      <c r="K828" s="1">
        <f t="shared" si="480"/>
        <v>-688</v>
      </c>
      <c r="L828">
        <f t="shared" si="451"/>
        <v>23</v>
      </c>
      <c r="M828" s="3">
        <f t="shared" si="477"/>
        <v>2</v>
      </c>
      <c r="N828" s="245">
        <f t="shared" si="477"/>
        <v>3</v>
      </c>
      <c r="AZ828" s="210">
        <f t="shared" si="468"/>
        <v>9</v>
      </c>
      <c r="BA828" s="210">
        <f t="shared" si="428"/>
        <v>9</v>
      </c>
      <c r="BB828" s="210">
        <f t="shared" si="473"/>
        <v>8</v>
      </c>
      <c r="BC828" s="210">
        <f t="shared" si="473"/>
        <v>7</v>
      </c>
      <c r="BD828" s="152">
        <f t="shared" si="441"/>
        <v>12</v>
      </c>
      <c r="BE828" s="152">
        <f>BD828+1</f>
        <v>13</v>
      </c>
      <c r="BF828" s="152">
        <f t="shared" si="461"/>
        <v>12</v>
      </c>
      <c r="BG828" s="152">
        <f t="shared" si="462"/>
        <v>12</v>
      </c>
      <c r="BH828" s="152">
        <f t="shared" si="463"/>
        <v>11</v>
      </c>
      <c r="BI828" s="152">
        <f t="shared" si="464"/>
        <v>11</v>
      </c>
      <c r="BJ828" s="152">
        <f t="shared" si="472"/>
        <v>10</v>
      </c>
      <c r="BK828" s="152">
        <f t="shared" si="472"/>
        <v>9</v>
      </c>
      <c r="BL828" s="152">
        <f t="shared" si="435"/>
        <v>9</v>
      </c>
      <c r="BM828" s="152">
        <f t="shared" si="442"/>
        <v>8</v>
      </c>
      <c r="BN828" s="152">
        <f t="shared" si="443"/>
        <v>8</v>
      </c>
      <c r="BO828" s="97">
        <f t="shared" si="437"/>
        <v>59</v>
      </c>
    </row>
    <row r="829" spans="1:67" ht="13.5" thickBot="1">
      <c r="A829" s="390">
        <f t="shared" si="448"/>
        <v>29</v>
      </c>
      <c r="B829" s="391" t="str">
        <f>VLOOKUP(A829,Sheet3!$A$2:$E$61,4,FALSE)</f>
        <v>rénchén (壬辰)</v>
      </c>
      <c r="C829" s="391" t="str">
        <f>VLOOKUP(A829,Sheet3!$A$2:$E$61,5,FALSE)</f>
        <v>Water Dragon</v>
      </c>
      <c r="D829" s="399">
        <f t="shared" si="449"/>
        <v>1912</v>
      </c>
      <c r="E829" s="399">
        <f t="shared" si="450"/>
        <v>1851</v>
      </c>
      <c r="F829" s="12">
        <f t="shared" si="478"/>
        <v>99.142857142857139</v>
      </c>
      <c r="G829" s="410"/>
      <c r="H829" s="187">
        <f t="shared" si="479"/>
        <v>689</v>
      </c>
      <c r="I829" s="1">
        <f t="shared" si="479"/>
        <v>688</v>
      </c>
      <c r="J829" s="187">
        <f t="shared" si="480"/>
        <v>-688</v>
      </c>
      <c r="K829" s="1">
        <f t="shared" si="480"/>
        <v>-687</v>
      </c>
      <c r="L829">
        <f t="shared" si="451"/>
        <v>23</v>
      </c>
      <c r="M829" s="3">
        <f t="shared" si="477"/>
        <v>3</v>
      </c>
      <c r="N829" s="245">
        <f t="shared" si="477"/>
        <v>4</v>
      </c>
      <c r="AZ829" s="210">
        <f t="shared" si="468"/>
        <v>8</v>
      </c>
      <c r="BA829" s="210">
        <f t="shared" si="428"/>
        <v>8</v>
      </c>
      <c r="BB829" s="210">
        <f t="shared" si="473"/>
        <v>7</v>
      </c>
      <c r="BC829" s="210">
        <f t="shared" si="473"/>
        <v>6</v>
      </c>
      <c r="BD829" s="152">
        <f t="shared" si="441"/>
        <v>11</v>
      </c>
      <c r="BE829" s="152">
        <f>BD829+2</f>
        <v>13</v>
      </c>
      <c r="BF829" s="152">
        <f t="shared" si="461"/>
        <v>12</v>
      </c>
      <c r="BG829" s="152">
        <f t="shared" si="462"/>
        <v>12</v>
      </c>
      <c r="BH829" s="152">
        <f t="shared" si="463"/>
        <v>11</v>
      </c>
      <c r="BI829" s="152">
        <f t="shared" si="464"/>
        <v>11</v>
      </c>
      <c r="BJ829" s="152">
        <f t="shared" ref="BJ829:BK848" si="481">BI829-1</f>
        <v>10</v>
      </c>
      <c r="BK829" s="152">
        <f t="shared" si="481"/>
        <v>9</v>
      </c>
      <c r="BL829" s="152">
        <f>BK829</f>
        <v>9</v>
      </c>
      <c r="BM829" s="152">
        <f t="shared" si="442"/>
        <v>8</v>
      </c>
      <c r="BN829" s="152">
        <f t="shared" si="443"/>
        <v>8</v>
      </c>
      <c r="BO829" s="97">
        <f t="shared" si="437"/>
        <v>60</v>
      </c>
    </row>
    <row r="830" spans="1:67" ht="13.5" thickBot="1">
      <c r="A830" s="390">
        <f t="shared" si="448"/>
        <v>30</v>
      </c>
      <c r="B830" s="391" t="str">
        <f>VLOOKUP(A830,Sheet3!$A$2:$E$61,4,FALSE)</f>
        <v>guǐsì (癸巳)</v>
      </c>
      <c r="C830" s="391" t="str">
        <f>VLOOKUP(A830,Sheet3!$A$2:$E$61,5,FALSE)</f>
        <v>Water Snake</v>
      </c>
      <c r="D830" s="399">
        <f t="shared" si="449"/>
        <v>1913</v>
      </c>
      <c r="E830" s="399">
        <f t="shared" si="450"/>
        <v>1852</v>
      </c>
      <c r="F830" s="14">
        <f t="shared" ref="F830:F836" si="482">(5+H830)/7</f>
        <v>99</v>
      </c>
      <c r="G830" s="409"/>
      <c r="H830" s="270">
        <f t="shared" ref="H830:I836" si="483">H831+1</f>
        <v>688</v>
      </c>
      <c r="I830" s="16">
        <f t="shared" si="483"/>
        <v>687</v>
      </c>
      <c r="J830" s="270">
        <f t="shared" ref="J830:K836" si="484">J831-1</f>
        <v>-687</v>
      </c>
      <c r="K830" s="16">
        <f t="shared" si="484"/>
        <v>-686</v>
      </c>
      <c r="L830" s="20">
        <f t="shared" si="451"/>
        <v>23</v>
      </c>
      <c r="M830" s="3">
        <f t="shared" si="477"/>
        <v>4</v>
      </c>
      <c r="N830" s="245">
        <f t="shared" si="477"/>
        <v>1</v>
      </c>
      <c r="AZ830" s="210">
        <f t="shared" si="468"/>
        <v>8</v>
      </c>
      <c r="BA830" s="210">
        <f t="shared" si="428"/>
        <v>8</v>
      </c>
      <c r="BB830" s="210">
        <f t="shared" ref="BB830:BC849" si="485">BA830-1</f>
        <v>7</v>
      </c>
      <c r="BC830" s="210">
        <f t="shared" si="485"/>
        <v>6</v>
      </c>
      <c r="BD830" s="152">
        <f>BC830+5</f>
        <v>11</v>
      </c>
      <c r="BE830" s="152">
        <f>BD830+2</f>
        <v>13</v>
      </c>
      <c r="BF830" s="152">
        <f t="shared" si="461"/>
        <v>12</v>
      </c>
      <c r="BG830" s="152">
        <f t="shared" si="462"/>
        <v>12</v>
      </c>
      <c r="BH830" s="152">
        <f t="shared" si="463"/>
        <v>11</v>
      </c>
      <c r="BI830" s="152">
        <f t="shared" si="464"/>
        <v>11</v>
      </c>
      <c r="BJ830" s="152">
        <f t="shared" si="481"/>
        <v>10</v>
      </c>
      <c r="BK830" s="152">
        <f t="shared" si="481"/>
        <v>9</v>
      </c>
      <c r="BL830" s="152">
        <f t="shared" si="435"/>
        <v>9</v>
      </c>
      <c r="BM830" s="152">
        <f t="shared" si="442"/>
        <v>8</v>
      </c>
      <c r="BN830" s="152">
        <f t="shared" si="443"/>
        <v>8</v>
      </c>
      <c r="BO830" s="97">
        <f t="shared" si="437"/>
        <v>61</v>
      </c>
    </row>
    <row r="831" spans="1:67" ht="13.5" thickBot="1">
      <c r="A831" s="390">
        <f t="shared" si="448"/>
        <v>31</v>
      </c>
      <c r="B831" s="391" t="str">
        <f>VLOOKUP(A831,Sheet3!$A$2:$E$61,4,FALSE)</f>
        <v>jiǎwǔ (甲午)</v>
      </c>
      <c r="C831" s="391" t="str">
        <f>VLOOKUP(A831,Sheet3!$A$2:$E$61,5,FALSE)</f>
        <v>Wood Horse</v>
      </c>
      <c r="D831" s="399">
        <f t="shared" si="449"/>
        <v>1914</v>
      </c>
      <c r="E831" s="399">
        <f t="shared" si="450"/>
        <v>1853</v>
      </c>
      <c r="F831" s="12">
        <f t="shared" si="482"/>
        <v>98.857142857142861</v>
      </c>
      <c r="G831" s="410"/>
      <c r="H831" s="187">
        <f t="shared" si="483"/>
        <v>687</v>
      </c>
      <c r="I831" s="1">
        <f t="shared" si="483"/>
        <v>686</v>
      </c>
      <c r="J831" s="187">
        <f t="shared" si="484"/>
        <v>-686</v>
      </c>
      <c r="K831" s="1">
        <f t="shared" si="484"/>
        <v>-685</v>
      </c>
      <c r="L831">
        <f t="shared" si="451"/>
        <v>24</v>
      </c>
      <c r="M831" s="3">
        <f t="shared" si="477"/>
        <v>1</v>
      </c>
      <c r="N831" s="245">
        <f t="shared" si="477"/>
        <v>2</v>
      </c>
      <c r="AZ831" s="210">
        <f t="shared" si="468"/>
        <v>8</v>
      </c>
      <c r="BA831" s="210">
        <f t="shared" si="428"/>
        <v>8</v>
      </c>
      <c r="BB831" s="210">
        <f t="shared" si="485"/>
        <v>7</v>
      </c>
      <c r="BC831" s="210">
        <f t="shared" si="485"/>
        <v>6</v>
      </c>
      <c r="BD831" s="152">
        <f t="shared" si="441"/>
        <v>11</v>
      </c>
      <c r="BE831" s="152">
        <f>BD831+2</f>
        <v>13</v>
      </c>
      <c r="BF831" s="152">
        <f t="shared" si="461"/>
        <v>12</v>
      </c>
      <c r="BG831" s="152">
        <f t="shared" si="462"/>
        <v>12</v>
      </c>
      <c r="BH831" s="152">
        <f t="shared" si="463"/>
        <v>11</v>
      </c>
      <c r="BI831" s="152">
        <f t="shared" si="464"/>
        <v>11</v>
      </c>
      <c r="BJ831" s="152">
        <f t="shared" si="481"/>
        <v>10</v>
      </c>
      <c r="BK831" s="152">
        <f t="shared" si="481"/>
        <v>9</v>
      </c>
      <c r="BL831" s="152">
        <f t="shared" si="435"/>
        <v>9</v>
      </c>
      <c r="BM831" s="152">
        <f t="shared" si="442"/>
        <v>8</v>
      </c>
      <c r="BN831" s="152">
        <f t="shared" si="443"/>
        <v>8</v>
      </c>
      <c r="BO831" s="97">
        <f t="shared" si="437"/>
        <v>62</v>
      </c>
    </row>
    <row r="832" spans="1:67" ht="13.5" thickBot="1">
      <c r="A832" s="390">
        <f t="shared" si="448"/>
        <v>32</v>
      </c>
      <c r="B832" s="391" t="str">
        <f>VLOOKUP(A832,Sheet3!$A$2:$E$61,4,FALSE)</f>
        <v>yǐwèi (乙未)</v>
      </c>
      <c r="C832" s="391" t="str">
        <f>VLOOKUP(A832,Sheet3!$A$2:$E$61,5,FALSE)</f>
        <v>Wood Sheep</v>
      </c>
      <c r="D832" s="399">
        <f t="shared" si="449"/>
        <v>1915</v>
      </c>
      <c r="E832" s="399">
        <f t="shared" si="450"/>
        <v>1854</v>
      </c>
      <c r="F832" s="12">
        <f t="shared" si="482"/>
        <v>98.714285714285708</v>
      </c>
      <c r="G832" s="410"/>
      <c r="H832" s="187">
        <f t="shared" si="483"/>
        <v>686</v>
      </c>
      <c r="I832" s="1">
        <f t="shared" si="483"/>
        <v>685</v>
      </c>
      <c r="J832" s="187">
        <f t="shared" si="484"/>
        <v>-685</v>
      </c>
      <c r="K832" s="1">
        <f t="shared" si="484"/>
        <v>-684</v>
      </c>
      <c r="L832">
        <f t="shared" si="451"/>
        <v>24</v>
      </c>
      <c r="M832" s="3">
        <f t="shared" si="477"/>
        <v>2</v>
      </c>
      <c r="N832" s="245">
        <f t="shared" si="477"/>
        <v>3</v>
      </c>
      <c r="AZ832" s="210">
        <f t="shared" si="468"/>
        <v>8</v>
      </c>
      <c r="BA832" s="210">
        <f t="shared" si="428"/>
        <v>8</v>
      </c>
      <c r="BB832" s="210">
        <f t="shared" si="485"/>
        <v>7</v>
      </c>
      <c r="BC832" s="210">
        <f t="shared" si="485"/>
        <v>6</v>
      </c>
      <c r="BD832" s="152">
        <f t="shared" si="441"/>
        <v>11</v>
      </c>
      <c r="BE832" s="152">
        <f>BD832+1</f>
        <v>12</v>
      </c>
      <c r="BF832" s="152">
        <f t="shared" si="461"/>
        <v>11</v>
      </c>
      <c r="BG832" s="152">
        <f t="shared" si="462"/>
        <v>11</v>
      </c>
      <c r="BH832" s="152">
        <f t="shared" si="463"/>
        <v>10</v>
      </c>
      <c r="BI832" s="152">
        <f t="shared" si="464"/>
        <v>10</v>
      </c>
      <c r="BJ832" s="152">
        <f t="shared" si="481"/>
        <v>9</v>
      </c>
      <c r="BK832" s="152">
        <f t="shared" si="481"/>
        <v>8</v>
      </c>
      <c r="BL832" s="152">
        <f t="shared" si="435"/>
        <v>8</v>
      </c>
      <c r="BM832" s="152">
        <f t="shared" si="442"/>
        <v>7</v>
      </c>
      <c r="BN832" s="152">
        <f t="shared" si="443"/>
        <v>7</v>
      </c>
      <c r="BO832" s="97">
        <f t="shared" si="437"/>
        <v>63</v>
      </c>
    </row>
    <row r="833" spans="1:67" ht="13.5" thickBot="1">
      <c r="A833" s="390">
        <f t="shared" si="448"/>
        <v>33</v>
      </c>
      <c r="B833" s="391" t="str">
        <f>VLOOKUP(A833,Sheet3!$A$2:$E$61,4,FALSE)</f>
        <v>bǐngshēn (丙申)</v>
      </c>
      <c r="C833" s="391" t="str">
        <f>VLOOKUP(A833,Sheet3!$A$2:$E$61,5,FALSE)</f>
        <v>Fire Monkey</v>
      </c>
      <c r="D833" s="399">
        <f t="shared" si="449"/>
        <v>1916</v>
      </c>
      <c r="E833" s="399">
        <f t="shared" si="450"/>
        <v>1855</v>
      </c>
      <c r="F833" s="12">
        <f t="shared" si="482"/>
        <v>98.571428571428569</v>
      </c>
      <c r="G833" s="410"/>
      <c r="H833" s="187">
        <f t="shared" si="483"/>
        <v>685</v>
      </c>
      <c r="I833" s="1">
        <f t="shared" si="483"/>
        <v>684</v>
      </c>
      <c r="J833" s="187">
        <f t="shared" si="484"/>
        <v>-684</v>
      </c>
      <c r="K833" s="1">
        <f t="shared" si="484"/>
        <v>-683</v>
      </c>
      <c r="L833">
        <f t="shared" si="451"/>
        <v>24</v>
      </c>
      <c r="M833" s="3">
        <f t="shared" si="477"/>
        <v>3</v>
      </c>
      <c r="N833" s="245">
        <f t="shared" si="477"/>
        <v>4</v>
      </c>
      <c r="AZ833" s="210">
        <f t="shared" si="468"/>
        <v>7</v>
      </c>
      <c r="BA833" s="210">
        <f t="shared" si="428"/>
        <v>7</v>
      </c>
      <c r="BB833" s="210">
        <f t="shared" si="485"/>
        <v>6</v>
      </c>
      <c r="BC833" s="210">
        <f t="shared" si="485"/>
        <v>5</v>
      </c>
      <c r="BD833" s="152">
        <f t="shared" si="441"/>
        <v>10</v>
      </c>
      <c r="BE833" s="152">
        <f>BD833+2</f>
        <v>12</v>
      </c>
      <c r="BF833" s="152">
        <f t="shared" ref="BF833:BF864" si="486">BE833-1</f>
        <v>11</v>
      </c>
      <c r="BG833" s="152">
        <f t="shared" ref="BG833:BG864" si="487">BF833</f>
        <v>11</v>
      </c>
      <c r="BH833" s="152">
        <f t="shared" ref="BH833:BH864" si="488">BG833-1</f>
        <v>10</v>
      </c>
      <c r="BI833" s="152">
        <f t="shared" ref="BI833:BI864" si="489">BH833</f>
        <v>10</v>
      </c>
      <c r="BJ833" s="152">
        <f t="shared" si="481"/>
        <v>9</v>
      </c>
      <c r="BK833" s="152">
        <f t="shared" si="481"/>
        <v>8</v>
      </c>
      <c r="BL833" s="152">
        <f>BK833</f>
        <v>8</v>
      </c>
      <c r="BM833" s="152">
        <f t="shared" si="442"/>
        <v>7</v>
      </c>
      <c r="BN833" s="152">
        <f t="shared" si="443"/>
        <v>7</v>
      </c>
      <c r="BO833" s="97">
        <f t="shared" si="437"/>
        <v>64</v>
      </c>
    </row>
    <row r="834" spans="1:67" ht="13.5" thickBot="1">
      <c r="A834" s="390">
        <f t="shared" si="448"/>
        <v>34</v>
      </c>
      <c r="B834" s="391" t="str">
        <f>VLOOKUP(A834,Sheet3!$A$2:$E$61,4,FALSE)</f>
        <v>dīngyǒu (丁酉)</v>
      </c>
      <c r="C834" s="391" t="str">
        <f>VLOOKUP(A834,Sheet3!$A$2:$E$61,5,FALSE)</f>
        <v>Fire Rooster</v>
      </c>
      <c r="D834" s="399">
        <f t="shared" si="449"/>
        <v>1917</v>
      </c>
      <c r="E834" s="399">
        <f t="shared" si="450"/>
        <v>1856</v>
      </c>
      <c r="F834" s="12">
        <f t="shared" si="482"/>
        <v>98.428571428571431</v>
      </c>
      <c r="G834" s="410"/>
      <c r="H834" s="187">
        <f t="shared" si="483"/>
        <v>684</v>
      </c>
      <c r="I834" s="1">
        <f t="shared" si="483"/>
        <v>683</v>
      </c>
      <c r="J834" s="187">
        <f t="shared" si="484"/>
        <v>-683</v>
      </c>
      <c r="K834" s="1">
        <f t="shared" si="484"/>
        <v>-682</v>
      </c>
      <c r="L834">
        <f t="shared" si="451"/>
        <v>24</v>
      </c>
      <c r="M834" s="3">
        <f t="shared" si="477"/>
        <v>4</v>
      </c>
      <c r="N834" s="245">
        <f t="shared" si="477"/>
        <v>1</v>
      </c>
      <c r="AZ834" s="210">
        <f t="shared" ref="AZ834:AZ860" si="490">BL833-1</f>
        <v>7</v>
      </c>
      <c r="BA834" s="210">
        <f t="shared" ref="BA834:BA860" si="491">AZ834</f>
        <v>7</v>
      </c>
      <c r="BB834" s="210">
        <f t="shared" si="485"/>
        <v>6</v>
      </c>
      <c r="BC834" s="210">
        <f t="shared" si="485"/>
        <v>5</v>
      </c>
      <c r="BD834" s="152">
        <f>BC834+5</f>
        <v>10</v>
      </c>
      <c r="BE834" s="152">
        <f>BD834+2</f>
        <v>12</v>
      </c>
      <c r="BF834" s="152">
        <f t="shared" si="486"/>
        <v>11</v>
      </c>
      <c r="BG834" s="152">
        <f t="shared" si="487"/>
        <v>11</v>
      </c>
      <c r="BH834" s="152">
        <f t="shared" si="488"/>
        <v>10</v>
      </c>
      <c r="BI834" s="152">
        <f t="shared" si="489"/>
        <v>10</v>
      </c>
      <c r="BJ834" s="152">
        <f t="shared" si="481"/>
        <v>9</v>
      </c>
      <c r="BK834" s="152">
        <f t="shared" si="481"/>
        <v>8</v>
      </c>
      <c r="BL834" s="152">
        <f t="shared" si="435"/>
        <v>8</v>
      </c>
      <c r="BM834" s="152">
        <f t="shared" si="442"/>
        <v>7</v>
      </c>
      <c r="BN834" s="152">
        <f t="shared" si="443"/>
        <v>7</v>
      </c>
      <c r="BO834" s="97">
        <f t="shared" si="437"/>
        <v>65</v>
      </c>
    </row>
    <row r="835" spans="1:67" ht="13.5" thickBot="1">
      <c r="A835" s="390">
        <f t="shared" si="448"/>
        <v>35</v>
      </c>
      <c r="B835" s="391" t="str">
        <f>VLOOKUP(A835,Sheet3!$A$2:$E$61,4,FALSE)</f>
        <v>wùxū (戊戌)</v>
      </c>
      <c r="C835" s="391" t="str">
        <f>VLOOKUP(A835,Sheet3!$A$2:$E$61,5,FALSE)</f>
        <v>Earth Dog</v>
      </c>
      <c r="D835" s="399">
        <f t="shared" si="449"/>
        <v>1918</v>
      </c>
      <c r="E835" s="399">
        <f t="shared" si="450"/>
        <v>1857</v>
      </c>
      <c r="F835" s="12">
        <f t="shared" si="482"/>
        <v>98.285714285714292</v>
      </c>
      <c r="G835" s="410"/>
      <c r="H835" s="187">
        <f t="shared" si="483"/>
        <v>683</v>
      </c>
      <c r="I835" s="1">
        <f t="shared" si="483"/>
        <v>682</v>
      </c>
      <c r="J835" s="187">
        <f t="shared" si="484"/>
        <v>-682</v>
      </c>
      <c r="K835" s="1">
        <f t="shared" si="484"/>
        <v>-681</v>
      </c>
      <c r="L835">
        <f t="shared" si="451"/>
        <v>25</v>
      </c>
      <c r="M835" s="3">
        <f t="shared" si="477"/>
        <v>1</v>
      </c>
      <c r="N835" s="245">
        <f t="shared" si="477"/>
        <v>2</v>
      </c>
      <c r="AZ835" s="210">
        <f t="shared" si="490"/>
        <v>7</v>
      </c>
      <c r="BA835" s="210">
        <f t="shared" si="491"/>
        <v>7</v>
      </c>
      <c r="BB835" s="210">
        <f t="shared" si="485"/>
        <v>6</v>
      </c>
      <c r="BC835" s="210">
        <f t="shared" si="485"/>
        <v>5</v>
      </c>
      <c r="BD835" s="152">
        <f t="shared" si="441"/>
        <v>10</v>
      </c>
      <c r="BE835" s="152">
        <f>BD835+2</f>
        <v>12</v>
      </c>
      <c r="BF835" s="152">
        <f t="shared" si="486"/>
        <v>11</v>
      </c>
      <c r="BG835" s="152">
        <f t="shared" si="487"/>
        <v>11</v>
      </c>
      <c r="BH835" s="152">
        <f t="shared" si="488"/>
        <v>10</v>
      </c>
      <c r="BI835" s="152">
        <f t="shared" si="489"/>
        <v>10</v>
      </c>
      <c r="BJ835" s="152">
        <f t="shared" si="481"/>
        <v>9</v>
      </c>
      <c r="BK835" s="152">
        <f t="shared" si="481"/>
        <v>8</v>
      </c>
      <c r="BL835" s="152">
        <f t="shared" ref="BL835:BL857" si="492">BK835</f>
        <v>8</v>
      </c>
      <c r="BM835" s="152">
        <f t="shared" si="442"/>
        <v>7</v>
      </c>
      <c r="BN835" s="152">
        <f t="shared" si="443"/>
        <v>7</v>
      </c>
      <c r="BO835" s="97">
        <f t="shared" si="437"/>
        <v>66</v>
      </c>
    </row>
    <row r="836" spans="1:67" ht="13.5" thickBot="1">
      <c r="A836" s="390">
        <f t="shared" si="448"/>
        <v>36</v>
      </c>
      <c r="B836" s="391" t="str">
        <f>VLOOKUP(A836,Sheet3!$A$2:$E$61,4,FALSE)</f>
        <v>jǐhài (己亥)</v>
      </c>
      <c r="C836" s="391" t="str">
        <f>VLOOKUP(A836,Sheet3!$A$2:$E$61,5,FALSE)</f>
        <v>Earth Pig</v>
      </c>
      <c r="D836" s="399">
        <f t="shared" si="449"/>
        <v>1919</v>
      </c>
      <c r="E836" s="399">
        <f t="shared" si="450"/>
        <v>1858</v>
      </c>
      <c r="F836" s="12">
        <f t="shared" si="482"/>
        <v>98.142857142857139</v>
      </c>
      <c r="G836" s="410"/>
      <c r="H836" s="187">
        <f t="shared" si="483"/>
        <v>682</v>
      </c>
      <c r="I836" s="1">
        <f t="shared" si="483"/>
        <v>681</v>
      </c>
      <c r="J836" s="187">
        <f t="shared" si="484"/>
        <v>-681</v>
      </c>
      <c r="K836" s="1">
        <f t="shared" si="484"/>
        <v>-680</v>
      </c>
      <c r="L836">
        <f t="shared" si="451"/>
        <v>25</v>
      </c>
      <c r="M836" s="3">
        <f t="shared" si="477"/>
        <v>2</v>
      </c>
      <c r="N836" s="245">
        <f t="shared" si="477"/>
        <v>3</v>
      </c>
      <c r="AZ836" s="210">
        <f t="shared" si="490"/>
        <v>7</v>
      </c>
      <c r="BA836" s="210">
        <f t="shared" si="491"/>
        <v>7</v>
      </c>
      <c r="BB836" s="210">
        <f t="shared" si="485"/>
        <v>6</v>
      </c>
      <c r="BC836" s="210">
        <f t="shared" si="485"/>
        <v>5</v>
      </c>
      <c r="BD836" s="152">
        <f t="shared" si="441"/>
        <v>10</v>
      </c>
      <c r="BE836" s="152">
        <f>BD836+1</f>
        <v>11</v>
      </c>
      <c r="BF836" s="152">
        <f t="shared" si="486"/>
        <v>10</v>
      </c>
      <c r="BG836" s="152">
        <f t="shared" si="487"/>
        <v>10</v>
      </c>
      <c r="BH836" s="152">
        <f t="shared" si="488"/>
        <v>9</v>
      </c>
      <c r="BI836" s="152">
        <f t="shared" si="489"/>
        <v>9</v>
      </c>
      <c r="BJ836" s="152">
        <f t="shared" si="481"/>
        <v>8</v>
      </c>
      <c r="BK836" s="152">
        <f t="shared" si="481"/>
        <v>7</v>
      </c>
      <c r="BL836" s="152">
        <f t="shared" si="492"/>
        <v>7</v>
      </c>
      <c r="BM836" s="152">
        <f t="shared" si="442"/>
        <v>6</v>
      </c>
      <c r="BN836" s="152">
        <f t="shared" si="443"/>
        <v>6</v>
      </c>
      <c r="BO836" s="97">
        <f t="shared" ref="BO836:BO899" si="493">BO837-1</f>
        <v>67</v>
      </c>
    </row>
    <row r="837" spans="1:67" ht="13.5" thickBot="1">
      <c r="A837" s="390">
        <f t="shared" si="448"/>
        <v>37</v>
      </c>
      <c r="B837" s="391" t="str">
        <f>VLOOKUP(A837,Sheet3!$A$2:$E$61,4,FALSE)</f>
        <v>gēngzǐ (庚子)</v>
      </c>
      <c r="C837" s="391" t="str">
        <f>VLOOKUP(A837,Sheet3!$A$2:$E$61,5,FALSE)</f>
        <v>Metal Rat</v>
      </c>
      <c r="D837" s="399">
        <f t="shared" si="449"/>
        <v>1920</v>
      </c>
      <c r="E837" s="399">
        <f t="shared" si="450"/>
        <v>1859</v>
      </c>
      <c r="F837" s="14">
        <f t="shared" ref="F837:F843" si="494">(5+H837)/7</f>
        <v>98</v>
      </c>
      <c r="G837" s="409"/>
      <c r="H837" s="270">
        <f t="shared" ref="H837:I843" si="495">H838+1</f>
        <v>681</v>
      </c>
      <c r="I837" s="16">
        <f t="shared" si="495"/>
        <v>680</v>
      </c>
      <c r="J837" s="270">
        <f t="shared" ref="J837:K843" si="496">J838-1</f>
        <v>-680</v>
      </c>
      <c r="K837" s="16">
        <f t="shared" si="496"/>
        <v>-679</v>
      </c>
      <c r="L837" s="20">
        <f t="shared" si="451"/>
        <v>25</v>
      </c>
      <c r="M837" s="3">
        <f t="shared" si="477"/>
        <v>3</v>
      </c>
      <c r="N837" s="245">
        <f t="shared" si="477"/>
        <v>4</v>
      </c>
      <c r="AZ837" s="210">
        <f t="shared" si="490"/>
        <v>6</v>
      </c>
      <c r="BA837" s="210">
        <f t="shared" si="491"/>
        <v>6</v>
      </c>
      <c r="BB837" s="210">
        <f t="shared" si="485"/>
        <v>5</v>
      </c>
      <c r="BC837" s="210">
        <f t="shared" si="485"/>
        <v>4</v>
      </c>
      <c r="BD837" s="152">
        <f t="shared" si="441"/>
        <v>9</v>
      </c>
      <c r="BE837" s="152">
        <f>BD837+2</f>
        <v>11</v>
      </c>
      <c r="BF837" s="152">
        <f t="shared" si="486"/>
        <v>10</v>
      </c>
      <c r="BG837" s="152">
        <f t="shared" si="487"/>
        <v>10</v>
      </c>
      <c r="BH837" s="152">
        <f t="shared" si="488"/>
        <v>9</v>
      </c>
      <c r="BI837" s="152">
        <f t="shared" si="489"/>
        <v>9</v>
      </c>
      <c r="BJ837" s="152">
        <f t="shared" si="481"/>
        <v>8</v>
      </c>
      <c r="BK837" s="152">
        <f t="shared" si="481"/>
        <v>7</v>
      </c>
      <c r="BL837" s="152">
        <f t="shared" si="492"/>
        <v>7</v>
      </c>
      <c r="BM837" s="152">
        <f t="shared" si="442"/>
        <v>6</v>
      </c>
      <c r="BN837" s="152">
        <f t="shared" si="443"/>
        <v>6</v>
      </c>
      <c r="BO837" s="97">
        <f t="shared" si="493"/>
        <v>68</v>
      </c>
    </row>
    <row r="838" spans="1:67" ht="13.5" thickBot="1">
      <c r="A838" s="390">
        <f t="shared" si="448"/>
        <v>38</v>
      </c>
      <c r="B838" s="391" t="str">
        <f>VLOOKUP(A838,Sheet3!$A$2:$E$61,4,FALSE)</f>
        <v>xīnchǒu (辛丑)</v>
      </c>
      <c r="C838" s="391" t="str">
        <f>VLOOKUP(A838,Sheet3!$A$2:$E$61,5,FALSE)</f>
        <v>Metal Ox</v>
      </c>
      <c r="D838" s="399">
        <f t="shared" si="449"/>
        <v>1921</v>
      </c>
      <c r="E838" s="399">
        <f t="shared" si="450"/>
        <v>1860</v>
      </c>
      <c r="F838" s="12">
        <f t="shared" si="494"/>
        <v>97.857142857142861</v>
      </c>
      <c r="G838" s="410"/>
      <c r="H838" s="187">
        <f t="shared" si="495"/>
        <v>680</v>
      </c>
      <c r="I838" s="1">
        <f t="shared" si="495"/>
        <v>679</v>
      </c>
      <c r="J838" s="187">
        <f t="shared" si="496"/>
        <v>-679</v>
      </c>
      <c r="K838" s="1">
        <f t="shared" si="496"/>
        <v>-678</v>
      </c>
      <c r="L838">
        <f t="shared" si="451"/>
        <v>25</v>
      </c>
      <c r="M838" s="3">
        <f t="shared" ref="M838:N857" si="497">M842</f>
        <v>4</v>
      </c>
      <c r="N838" s="245">
        <f t="shared" si="497"/>
        <v>1</v>
      </c>
      <c r="AZ838" s="210">
        <f t="shared" si="490"/>
        <v>6</v>
      </c>
      <c r="BA838" s="210">
        <f t="shared" si="491"/>
        <v>6</v>
      </c>
      <c r="BB838" s="210">
        <f t="shared" si="485"/>
        <v>5</v>
      </c>
      <c r="BC838" s="210">
        <f t="shared" si="485"/>
        <v>4</v>
      </c>
      <c r="BD838" s="152">
        <f>BC838+5</f>
        <v>9</v>
      </c>
      <c r="BE838" s="152">
        <f>BD838+2</f>
        <v>11</v>
      </c>
      <c r="BF838" s="152">
        <f t="shared" si="486"/>
        <v>10</v>
      </c>
      <c r="BG838" s="152">
        <f t="shared" si="487"/>
        <v>10</v>
      </c>
      <c r="BH838" s="152">
        <f t="shared" si="488"/>
        <v>9</v>
      </c>
      <c r="BI838" s="152">
        <f t="shared" si="489"/>
        <v>9</v>
      </c>
      <c r="BJ838" s="152">
        <f t="shared" si="481"/>
        <v>8</v>
      </c>
      <c r="BK838" s="152">
        <f t="shared" si="481"/>
        <v>7</v>
      </c>
      <c r="BL838" s="152">
        <f t="shared" si="492"/>
        <v>7</v>
      </c>
      <c r="BM838" s="152">
        <f t="shared" si="442"/>
        <v>6</v>
      </c>
      <c r="BN838" s="152">
        <f t="shared" si="443"/>
        <v>6</v>
      </c>
      <c r="BO838" s="97">
        <f t="shared" si="493"/>
        <v>69</v>
      </c>
    </row>
    <row r="839" spans="1:67" ht="13.5" thickBot="1">
      <c r="A839" s="390">
        <f t="shared" si="448"/>
        <v>39</v>
      </c>
      <c r="B839" s="391" t="str">
        <f>VLOOKUP(A839,Sheet3!$A$2:$E$61,4,FALSE)</f>
        <v>rényín (壬寅)</v>
      </c>
      <c r="C839" s="391" t="str">
        <f>VLOOKUP(A839,Sheet3!$A$2:$E$61,5,FALSE)</f>
        <v>Water Tiger</v>
      </c>
      <c r="D839" s="399">
        <f t="shared" si="449"/>
        <v>1922</v>
      </c>
      <c r="E839" s="399">
        <f t="shared" si="450"/>
        <v>1861</v>
      </c>
      <c r="F839" s="12">
        <f t="shared" si="494"/>
        <v>97.714285714285708</v>
      </c>
      <c r="G839" s="410"/>
      <c r="H839" s="187">
        <f t="shared" si="495"/>
        <v>679</v>
      </c>
      <c r="I839" s="1">
        <f t="shared" si="495"/>
        <v>678</v>
      </c>
      <c r="J839" s="187">
        <f t="shared" si="496"/>
        <v>-678</v>
      </c>
      <c r="K839" s="1">
        <f t="shared" si="496"/>
        <v>-677</v>
      </c>
      <c r="L839">
        <f t="shared" si="451"/>
        <v>26</v>
      </c>
      <c r="M839" s="3">
        <f t="shared" si="497"/>
        <v>1</v>
      </c>
      <c r="N839" s="245">
        <f t="shared" si="497"/>
        <v>2</v>
      </c>
      <c r="AZ839" s="210">
        <f t="shared" si="490"/>
        <v>6</v>
      </c>
      <c r="BA839" s="210">
        <f t="shared" si="491"/>
        <v>6</v>
      </c>
      <c r="BB839" s="210">
        <f t="shared" si="485"/>
        <v>5</v>
      </c>
      <c r="BC839" s="210">
        <f t="shared" si="485"/>
        <v>4</v>
      </c>
      <c r="BD839" s="152">
        <f t="shared" si="441"/>
        <v>9</v>
      </c>
      <c r="BE839" s="152">
        <f>BD839+2</f>
        <v>11</v>
      </c>
      <c r="BF839" s="152">
        <f t="shared" si="486"/>
        <v>10</v>
      </c>
      <c r="BG839" s="152">
        <f t="shared" si="487"/>
        <v>10</v>
      </c>
      <c r="BH839" s="152">
        <f t="shared" si="488"/>
        <v>9</v>
      </c>
      <c r="BI839" s="152">
        <f t="shared" si="489"/>
        <v>9</v>
      </c>
      <c r="BJ839" s="152">
        <f t="shared" si="481"/>
        <v>8</v>
      </c>
      <c r="BK839" s="152">
        <f t="shared" si="481"/>
        <v>7</v>
      </c>
      <c r="BL839" s="152">
        <f t="shared" si="492"/>
        <v>7</v>
      </c>
      <c r="BM839" s="152">
        <f t="shared" si="442"/>
        <v>6</v>
      </c>
      <c r="BN839" s="152">
        <f t="shared" si="443"/>
        <v>6</v>
      </c>
      <c r="BO839" s="97">
        <f t="shared" si="493"/>
        <v>70</v>
      </c>
    </row>
    <row r="840" spans="1:67" ht="13.5" thickBot="1">
      <c r="A840" s="390">
        <f t="shared" si="448"/>
        <v>40</v>
      </c>
      <c r="B840" s="391" t="str">
        <f>VLOOKUP(A840,Sheet3!$A$2:$E$61,4,FALSE)</f>
        <v>guǐmǎo (癸卯)</v>
      </c>
      <c r="C840" s="391" t="str">
        <f>VLOOKUP(A840,Sheet3!$A$2:$E$61,5,FALSE)</f>
        <v>Water Hare</v>
      </c>
      <c r="D840" s="399">
        <f t="shared" si="449"/>
        <v>1923</v>
      </c>
      <c r="E840" s="399">
        <f t="shared" si="450"/>
        <v>1862</v>
      </c>
      <c r="F840" s="12">
        <f t="shared" si="494"/>
        <v>97.571428571428569</v>
      </c>
      <c r="G840" s="410"/>
      <c r="H840" s="187">
        <f t="shared" si="495"/>
        <v>678</v>
      </c>
      <c r="I840" s="1">
        <f t="shared" si="495"/>
        <v>677</v>
      </c>
      <c r="J840" s="187">
        <f t="shared" si="496"/>
        <v>-677</v>
      </c>
      <c r="K840" s="1">
        <f t="shared" si="496"/>
        <v>-676</v>
      </c>
      <c r="L840">
        <f t="shared" si="451"/>
        <v>26</v>
      </c>
      <c r="M840" s="3">
        <f t="shared" si="497"/>
        <v>2</v>
      </c>
      <c r="N840" s="245">
        <f t="shared" si="497"/>
        <v>3</v>
      </c>
      <c r="AZ840" s="210">
        <f t="shared" si="490"/>
        <v>6</v>
      </c>
      <c r="BA840" s="210">
        <f t="shared" si="491"/>
        <v>6</v>
      </c>
      <c r="BB840" s="210">
        <f t="shared" si="485"/>
        <v>5</v>
      </c>
      <c r="BC840" s="210">
        <f t="shared" si="485"/>
        <v>4</v>
      </c>
      <c r="BD840" s="152">
        <f t="shared" ref="BD840:BD852" si="498">BC840+5</f>
        <v>9</v>
      </c>
      <c r="BE840" s="152">
        <f>BD840+1</f>
        <v>10</v>
      </c>
      <c r="BF840" s="152">
        <f t="shared" si="486"/>
        <v>9</v>
      </c>
      <c r="BG840" s="152">
        <f t="shared" si="487"/>
        <v>9</v>
      </c>
      <c r="BH840" s="152">
        <f t="shared" si="488"/>
        <v>8</v>
      </c>
      <c r="BI840" s="152">
        <f t="shared" si="489"/>
        <v>8</v>
      </c>
      <c r="BJ840" s="152">
        <f t="shared" si="481"/>
        <v>7</v>
      </c>
      <c r="BK840" s="152">
        <f t="shared" si="481"/>
        <v>6</v>
      </c>
      <c r="BL840" s="152">
        <f t="shared" si="492"/>
        <v>6</v>
      </c>
      <c r="BM840" s="152">
        <f t="shared" si="442"/>
        <v>5</v>
      </c>
      <c r="BN840" s="152">
        <f t="shared" si="443"/>
        <v>5</v>
      </c>
      <c r="BO840" s="97">
        <f t="shared" si="493"/>
        <v>71</v>
      </c>
    </row>
    <row r="841" spans="1:67" ht="13.5" thickBot="1">
      <c r="A841" s="390">
        <f t="shared" si="448"/>
        <v>41</v>
      </c>
      <c r="B841" s="391" t="str">
        <f>VLOOKUP(A841,Sheet3!$A$2:$E$61,4,FALSE)</f>
        <v>jiǎchén (甲辰)</v>
      </c>
      <c r="C841" s="391" t="str">
        <f>VLOOKUP(A841,Sheet3!$A$2:$E$61,5,FALSE)</f>
        <v>Wood Dragon</v>
      </c>
      <c r="D841" s="399">
        <f t="shared" si="449"/>
        <v>1924</v>
      </c>
      <c r="E841" s="399">
        <f t="shared" si="450"/>
        <v>1863</v>
      </c>
      <c r="F841" s="12">
        <f t="shared" si="494"/>
        <v>97.428571428571431</v>
      </c>
      <c r="G841" s="410"/>
      <c r="H841" s="187">
        <f t="shared" si="495"/>
        <v>677</v>
      </c>
      <c r="I841" s="1">
        <f t="shared" si="495"/>
        <v>676</v>
      </c>
      <c r="J841" s="187">
        <f t="shared" si="496"/>
        <v>-676</v>
      </c>
      <c r="K841" s="1">
        <f t="shared" si="496"/>
        <v>-675</v>
      </c>
      <c r="L841">
        <f t="shared" si="451"/>
        <v>26</v>
      </c>
      <c r="M841" s="3">
        <f t="shared" si="497"/>
        <v>3</v>
      </c>
      <c r="N841" s="245">
        <f t="shared" si="497"/>
        <v>4</v>
      </c>
      <c r="AZ841" s="210">
        <f t="shared" si="490"/>
        <v>5</v>
      </c>
      <c r="BA841" s="210">
        <f t="shared" si="491"/>
        <v>5</v>
      </c>
      <c r="BB841" s="210">
        <f t="shared" si="485"/>
        <v>4</v>
      </c>
      <c r="BC841" s="210">
        <f t="shared" si="485"/>
        <v>3</v>
      </c>
      <c r="BD841" s="152">
        <f t="shared" si="498"/>
        <v>8</v>
      </c>
      <c r="BE841" s="152">
        <f>BD841+2</f>
        <v>10</v>
      </c>
      <c r="BF841" s="152">
        <f t="shared" si="486"/>
        <v>9</v>
      </c>
      <c r="BG841" s="152">
        <f t="shared" si="487"/>
        <v>9</v>
      </c>
      <c r="BH841" s="152">
        <f t="shared" si="488"/>
        <v>8</v>
      </c>
      <c r="BI841" s="152">
        <f t="shared" si="489"/>
        <v>8</v>
      </c>
      <c r="BJ841" s="152">
        <f t="shared" si="481"/>
        <v>7</v>
      </c>
      <c r="BK841" s="152">
        <f t="shared" si="481"/>
        <v>6</v>
      </c>
      <c r="BL841" s="152">
        <f t="shared" si="492"/>
        <v>6</v>
      </c>
      <c r="BM841" s="152">
        <f t="shared" ref="BM841:BM860" si="499">AZ842</f>
        <v>5</v>
      </c>
      <c r="BN841" s="152">
        <f t="shared" ref="BN841:BN860" si="500">BA842</f>
        <v>5</v>
      </c>
      <c r="BO841" s="97">
        <f t="shared" si="493"/>
        <v>72</v>
      </c>
    </row>
    <row r="842" spans="1:67" ht="13.5" thickBot="1">
      <c r="A842" s="390">
        <f t="shared" si="448"/>
        <v>42</v>
      </c>
      <c r="B842" s="391" t="str">
        <f>VLOOKUP(A842,Sheet3!$A$2:$E$61,4,FALSE)</f>
        <v>yǐsì (乙巳)</v>
      </c>
      <c r="C842" s="391" t="str">
        <f>VLOOKUP(A842,Sheet3!$A$2:$E$61,5,FALSE)</f>
        <v>Wood Snake</v>
      </c>
      <c r="D842" s="399">
        <f t="shared" si="449"/>
        <v>1925</v>
      </c>
      <c r="E842" s="399">
        <f t="shared" si="450"/>
        <v>1864</v>
      </c>
      <c r="F842" s="12">
        <f t="shared" si="494"/>
        <v>97.285714285714292</v>
      </c>
      <c r="G842" s="410"/>
      <c r="H842" s="187">
        <f t="shared" si="495"/>
        <v>676</v>
      </c>
      <c r="I842" s="1">
        <f t="shared" si="495"/>
        <v>675</v>
      </c>
      <c r="J842" s="187">
        <f t="shared" si="496"/>
        <v>-675</v>
      </c>
      <c r="K842" s="1">
        <f t="shared" si="496"/>
        <v>-674</v>
      </c>
      <c r="L842">
        <f t="shared" si="451"/>
        <v>26</v>
      </c>
      <c r="M842" s="3">
        <f t="shared" si="497"/>
        <v>4</v>
      </c>
      <c r="N842" s="245">
        <f t="shared" si="497"/>
        <v>1</v>
      </c>
      <c r="AZ842" s="210">
        <f t="shared" si="490"/>
        <v>5</v>
      </c>
      <c r="BA842" s="210">
        <f t="shared" si="491"/>
        <v>5</v>
      </c>
      <c r="BB842" s="210">
        <f t="shared" si="485"/>
        <v>4</v>
      </c>
      <c r="BC842" s="210">
        <f t="shared" si="485"/>
        <v>3</v>
      </c>
      <c r="BD842" s="152">
        <f t="shared" si="498"/>
        <v>8</v>
      </c>
      <c r="BE842" s="152">
        <f>BD842+2</f>
        <v>10</v>
      </c>
      <c r="BF842" s="152">
        <f t="shared" si="486"/>
        <v>9</v>
      </c>
      <c r="BG842" s="152">
        <f t="shared" si="487"/>
        <v>9</v>
      </c>
      <c r="BH842" s="152">
        <f t="shared" si="488"/>
        <v>8</v>
      </c>
      <c r="BI842" s="152">
        <f t="shared" si="489"/>
        <v>8</v>
      </c>
      <c r="BJ842" s="152">
        <f t="shared" si="481"/>
        <v>7</v>
      </c>
      <c r="BK842" s="152">
        <f t="shared" si="481"/>
        <v>6</v>
      </c>
      <c r="BL842" s="152">
        <f t="shared" si="492"/>
        <v>6</v>
      </c>
      <c r="BM842" s="152">
        <f t="shared" si="499"/>
        <v>5</v>
      </c>
      <c r="BN842" s="152">
        <f t="shared" si="500"/>
        <v>5</v>
      </c>
      <c r="BO842" s="97">
        <f t="shared" si="493"/>
        <v>73</v>
      </c>
    </row>
    <row r="843" spans="1:67" ht="13.5" thickBot="1">
      <c r="A843" s="390">
        <f t="shared" si="448"/>
        <v>43</v>
      </c>
      <c r="B843" s="391" t="str">
        <f>VLOOKUP(A843,Sheet3!$A$2:$E$61,4,FALSE)</f>
        <v>bǐngwǔ (丙午)</v>
      </c>
      <c r="C843" s="391" t="str">
        <f>VLOOKUP(A843,Sheet3!$A$2:$E$61,5,FALSE)</f>
        <v>Fire Horse</v>
      </c>
      <c r="D843" s="399">
        <f t="shared" si="449"/>
        <v>1926</v>
      </c>
      <c r="E843" s="399">
        <f t="shared" si="450"/>
        <v>1865</v>
      </c>
      <c r="F843" s="12">
        <f t="shared" si="494"/>
        <v>97.142857142857139</v>
      </c>
      <c r="G843" s="410"/>
      <c r="H843" s="187">
        <f t="shared" si="495"/>
        <v>675</v>
      </c>
      <c r="I843" s="1">
        <f t="shared" si="495"/>
        <v>674</v>
      </c>
      <c r="J843" s="187">
        <f t="shared" si="496"/>
        <v>-674</v>
      </c>
      <c r="K843" s="1">
        <f t="shared" si="496"/>
        <v>-673</v>
      </c>
      <c r="L843">
        <f t="shared" si="451"/>
        <v>27</v>
      </c>
      <c r="M843" s="3">
        <f t="shared" si="497"/>
        <v>1</v>
      </c>
      <c r="N843" s="245">
        <f t="shared" si="497"/>
        <v>2</v>
      </c>
      <c r="AZ843" s="210">
        <f t="shared" si="490"/>
        <v>5</v>
      </c>
      <c r="BA843" s="210">
        <f t="shared" si="491"/>
        <v>5</v>
      </c>
      <c r="BB843" s="210">
        <f t="shared" si="485"/>
        <v>4</v>
      </c>
      <c r="BC843" s="210">
        <f t="shared" si="485"/>
        <v>3</v>
      </c>
      <c r="BD843" s="152">
        <f t="shared" si="498"/>
        <v>8</v>
      </c>
      <c r="BE843" s="152">
        <f>BD843+2</f>
        <v>10</v>
      </c>
      <c r="BF843" s="152">
        <f t="shared" si="486"/>
        <v>9</v>
      </c>
      <c r="BG843" s="152">
        <f t="shared" si="487"/>
        <v>9</v>
      </c>
      <c r="BH843" s="152">
        <f t="shared" si="488"/>
        <v>8</v>
      </c>
      <c r="BI843" s="152">
        <f t="shared" si="489"/>
        <v>8</v>
      </c>
      <c r="BJ843" s="152">
        <f t="shared" si="481"/>
        <v>7</v>
      </c>
      <c r="BK843" s="152">
        <f t="shared" si="481"/>
        <v>6</v>
      </c>
      <c r="BL843" s="152">
        <f t="shared" si="492"/>
        <v>6</v>
      </c>
      <c r="BM843" s="152">
        <f t="shared" si="499"/>
        <v>5</v>
      </c>
      <c r="BN843" s="152">
        <f t="shared" si="500"/>
        <v>5</v>
      </c>
      <c r="BO843" s="97">
        <f t="shared" si="493"/>
        <v>74</v>
      </c>
    </row>
    <row r="844" spans="1:67" ht="13.5" thickBot="1">
      <c r="A844" s="390">
        <f t="shared" si="448"/>
        <v>44</v>
      </c>
      <c r="B844" s="391" t="str">
        <f>VLOOKUP(A844,Sheet3!$A$2:$E$61,4,FALSE)</f>
        <v>dīngwèi (丁未)</v>
      </c>
      <c r="C844" s="391" t="str">
        <f>VLOOKUP(A844,Sheet3!$A$2:$E$61,5,FALSE)</f>
        <v>Fire Sheep</v>
      </c>
      <c r="D844" s="399">
        <f t="shared" si="449"/>
        <v>1927</v>
      </c>
      <c r="E844" s="399">
        <f t="shared" si="450"/>
        <v>1866</v>
      </c>
      <c r="F844" s="14">
        <f t="shared" ref="F844:F850" si="501">(5+H844)/7</f>
        <v>97</v>
      </c>
      <c r="G844" s="409"/>
      <c r="H844" s="270">
        <f t="shared" ref="H844:I850" si="502">H845+1</f>
        <v>674</v>
      </c>
      <c r="I844" s="16">
        <f t="shared" si="502"/>
        <v>673</v>
      </c>
      <c r="J844" s="270">
        <f t="shared" ref="J844:K850" si="503">J845-1</f>
        <v>-673</v>
      </c>
      <c r="K844" s="16">
        <f t="shared" si="503"/>
        <v>-672</v>
      </c>
      <c r="L844" s="20">
        <f t="shared" si="451"/>
        <v>27</v>
      </c>
      <c r="M844" s="3">
        <f t="shared" si="497"/>
        <v>2</v>
      </c>
      <c r="N844" s="245">
        <f t="shared" si="497"/>
        <v>3</v>
      </c>
      <c r="AZ844" s="210">
        <f t="shared" si="490"/>
        <v>5</v>
      </c>
      <c r="BA844" s="210">
        <f t="shared" si="491"/>
        <v>5</v>
      </c>
      <c r="BB844" s="210">
        <f t="shared" si="485"/>
        <v>4</v>
      </c>
      <c r="BC844" s="210">
        <f t="shared" si="485"/>
        <v>3</v>
      </c>
      <c r="BD844" s="152">
        <f t="shared" si="498"/>
        <v>8</v>
      </c>
      <c r="BE844" s="152">
        <f>BD844+1</f>
        <v>9</v>
      </c>
      <c r="BF844" s="152">
        <f t="shared" si="486"/>
        <v>8</v>
      </c>
      <c r="BG844" s="152">
        <f t="shared" si="487"/>
        <v>8</v>
      </c>
      <c r="BH844" s="152">
        <f t="shared" si="488"/>
        <v>7</v>
      </c>
      <c r="BI844" s="152">
        <f t="shared" si="489"/>
        <v>7</v>
      </c>
      <c r="BJ844" s="152">
        <f t="shared" si="481"/>
        <v>6</v>
      </c>
      <c r="BK844" s="152">
        <f t="shared" si="481"/>
        <v>5</v>
      </c>
      <c r="BL844" s="152">
        <f t="shared" si="492"/>
        <v>5</v>
      </c>
      <c r="BM844" s="152">
        <f t="shared" si="499"/>
        <v>4</v>
      </c>
      <c r="BN844" s="152">
        <f t="shared" si="500"/>
        <v>4</v>
      </c>
      <c r="BO844" s="97">
        <f t="shared" si="493"/>
        <v>75</v>
      </c>
    </row>
    <row r="845" spans="1:67" ht="13.5" thickBot="1">
      <c r="A845" s="390">
        <f t="shared" si="448"/>
        <v>45</v>
      </c>
      <c r="B845" s="391" t="str">
        <f>VLOOKUP(A845,Sheet3!$A$2:$E$61,4,FALSE)</f>
        <v>wùshēn (戊申)</v>
      </c>
      <c r="C845" s="391" t="str">
        <f>VLOOKUP(A845,Sheet3!$A$2:$E$61,5,FALSE)</f>
        <v>Earth Monkey</v>
      </c>
      <c r="D845" s="399">
        <f t="shared" si="449"/>
        <v>1928</v>
      </c>
      <c r="E845" s="399">
        <f t="shared" si="450"/>
        <v>1867</v>
      </c>
      <c r="F845" s="12">
        <f t="shared" si="501"/>
        <v>96.857142857142861</v>
      </c>
      <c r="G845" s="410"/>
      <c r="H845" s="187">
        <f t="shared" si="502"/>
        <v>673</v>
      </c>
      <c r="I845" s="1">
        <f t="shared" si="502"/>
        <v>672</v>
      </c>
      <c r="J845" s="187">
        <f t="shared" si="503"/>
        <v>-672</v>
      </c>
      <c r="K845" s="1">
        <f t="shared" si="503"/>
        <v>-671</v>
      </c>
      <c r="L845">
        <f t="shared" si="451"/>
        <v>27</v>
      </c>
      <c r="M845" s="3">
        <f t="shared" si="497"/>
        <v>3</v>
      </c>
      <c r="N845" s="245">
        <f t="shared" si="497"/>
        <v>4</v>
      </c>
      <c r="AZ845" s="210">
        <f t="shared" si="490"/>
        <v>4</v>
      </c>
      <c r="BA845" s="210">
        <f t="shared" si="491"/>
        <v>4</v>
      </c>
      <c r="BB845" s="210">
        <f t="shared" si="485"/>
        <v>3</v>
      </c>
      <c r="BC845" s="210">
        <f t="shared" si="485"/>
        <v>2</v>
      </c>
      <c r="BD845" s="152">
        <f t="shared" si="498"/>
        <v>7</v>
      </c>
      <c r="BE845" s="152">
        <f>BD845+2</f>
        <v>9</v>
      </c>
      <c r="BF845" s="152">
        <f t="shared" si="486"/>
        <v>8</v>
      </c>
      <c r="BG845" s="152">
        <f t="shared" si="487"/>
        <v>8</v>
      </c>
      <c r="BH845" s="152">
        <f t="shared" si="488"/>
        <v>7</v>
      </c>
      <c r="BI845" s="152">
        <f t="shared" si="489"/>
        <v>7</v>
      </c>
      <c r="BJ845" s="152">
        <f t="shared" si="481"/>
        <v>6</v>
      </c>
      <c r="BK845" s="152">
        <f t="shared" si="481"/>
        <v>5</v>
      </c>
      <c r="BL845" s="152">
        <f t="shared" si="492"/>
        <v>5</v>
      </c>
      <c r="BM845" s="152">
        <f t="shared" si="499"/>
        <v>4</v>
      </c>
      <c r="BN845" s="152">
        <f t="shared" si="500"/>
        <v>4</v>
      </c>
      <c r="BO845" s="97">
        <f t="shared" si="493"/>
        <v>76</v>
      </c>
    </row>
    <row r="846" spans="1:67" ht="13.5" thickBot="1">
      <c r="A846" s="390">
        <f t="shared" si="448"/>
        <v>46</v>
      </c>
      <c r="B846" s="391" t="str">
        <f>VLOOKUP(A846,Sheet3!$A$2:$E$61,4,FALSE)</f>
        <v>jǐyǒu (己酉)</v>
      </c>
      <c r="C846" s="391" t="str">
        <f>VLOOKUP(A846,Sheet3!$A$2:$E$61,5,FALSE)</f>
        <v>Earth Rooster</v>
      </c>
      <c r="D846" s="399">
        <f t="shared" si="449"/>
        <v>1929</v>
      </c>
      <c r="E846" s="399">
        <f t="shared" si="450"/>
        <v>1868</v>
      </c>
      <c r="F846" s="12">
        <f t="shared" si="501"/>
        <v>96.714285714285708</v>
      </c>
      <c r="G846" s="410"/>
      <c r="H846" s="187">
        <f t="shared" si="502"/>
        <v>672</v>
      </c>
      <c r="I846" s="1">
        <f t="shared" si="502"/>
        <v>671</v>
      </c>
      <c r="J846" s="187">
        <f t="shared" si="503"/>
        <v>-671</v>
      </c>
      <c r="K846" s="1">
        <f t="shared" si="503"/>
        <v>-670</v>
      </c>
      <c r="L846">
        <f t="shared" si="451"/>
        <v>27</v>
      </c>
      <c r="M846" s="3">
        <f t="shared" si="497"/>
        <v>4</v>
      </c>
      <c r="N846" s="245">
        <f t="shared" si="497"/>
        <v>1</v>
      </c>
      <c r="AZ846" s="210">
        <f t="shared" si="490"/>
        <v>4</v>
      </c>
      <c r="BA846" s="210">
        <f t="shared" si="491"/>
        <v>4</v>
      </c>
      <c r="BB846" s="210">
        <f t="shared" si="485"/>
        <v>3</v>
      </c>
      <c r="BC846" s="210">
        <f t="shared" si="485"/>
        <v>2</v>
      </c>
      <c r="BD846" s="152">
        <f t="shared" si="498"/>
        <v>7</v>
      </c>
      <c r="BE846" s="152">
        <f>BD846+2</f>
        <v>9</v>
      </c>
      <c r="BF846" s="152">
        <f t="shared" si="486"/>
        <v>8</v>
      </c>
      <c r="BG846" s="152">
        <f t="shared" si="487"/>
        <v>8</v>
      </c>
      <c r="BH846" s="152">
        <f t="shared" si="488"/>
        <v>7</v>
      </c>
      <c r="BI846" s="152">
        <f t="shared" si="489"/>
        <v>7</v>
      </c>
      <c r="BJ846" s="152">
        <f t="shared" si="481"/>
        <v>6</v>
      </c>
      <c r="BK846" s="152">
        <f t="shared" si="481"/>
        <v>5</v>
      </c>
      <c r="BL846" s="152">
        <f t="shared" si="492"/>
        <v>5</v>
      </c>
      <c r="BM846" s="152">
        <f t="shared" si="499"/>
        <v>4</v>
      </c>
      <c r="BN846" s="152">
        <f t="shared" si="500"/>
        <v>4</v>
      </c>
      <c r="BO846" s="97">
        <f t="shared" si="493"/>
        <v>77</v>
      </c>
    </row>
    <row r="847" spans="1:67" ht="13.5" thickBot="1">
      <c r="A847" s="390">
        <f t="shared" si="448"/>
        <v>47</v>
      </c>
      <c r="B847" s="391" t="str">
        <f>VLOOKUP(A847,Sheet3!$A$2:$E$61,4,FALSE)</f>
        <v>gēngxū (庚戌)</v>
      </c>
      <c r="C847" s="391" t="str">
        <f>VLOOKUP(A847,Sheet3!$A$2:$E$61,5,FALSE)</f>
        <v>Metal Dog</v>
      </c>
      <c r="D847" s="399">
        <f t="shared" si="449"/>
        <v>1930</v>
      </c>
      <c r="E847" s="399">
        <f t="shared" si="450"/>
        <v>1869</v>
      </c>
      <c r="F847" s="12">
        <f t="shared" si="501"/>
        <v>96.571428571428569</v>
      </c>
      <c r="G847" s="410"/>
      <c r="H847" s="187">
        <f t="shared" si="502"/>
        <v>671</v>
      </c>
      <c r="I847" s="1">
        <f t="shared" si="502"/>
        <v>670</v>
      </c>
      <c r="J847" s="187">
        <f t="shared" si="503"/>
        <v>-670</v>
      </c>
      <c r="K847" s="1">
        <f t="shared" si="503"/>
        <v>-669</v>
      </c>
      <c r="L847">
        <f t="shared" si="451"/>
        <v>28</v>
      </c>
      <c r="M847" s="3">
        <f t="shared" si="497"/>
        <v>1</v>
      </c>
      <c r="N847" s="245">
        <f t="shared" si="497"/>
        <v>2</v>
      </c>
      <c r="AZ847" s="210">
        <f t="shared" si="490"/>
        <v>4</v>
      </c>
      <c r="BA847" s="210">
        <f t="shared" si="491"/>
        <v>4</v>
      </c>
      <c r="BB847" s="210">
        <f t="shared" si="485"/>
        <v>3</v>
      </c>
      <c r="BC847" s="210">
        <f t="shared" si="485"/>
        <v>2</v>
      </c>
      <c r="BD847" s="152">
        <f t="shared" si="498"/>
        <v>7</v>
      </c>
      <c r="BE847" s="152">
        <f>BD847+2</f>
        <v>9</v>
      </c>
      <c r="BF847" s="152">
        <f t="shared" si="486"/>
        <v>8</v>
      </c>
      <c r="BG847" s="152">
        <f t="shared" si="487"/>
        <v>8</v>
      </c>
      <c r="BH847" s="152">
        <f t="shared" si="488"/>
        <v>7</v>
      </c>
      <c r="BI847" s="152">
        <f t="shared" si="489"/>
        <v>7</v>
      </c>
      <c r="BJ847" s="152">
        <f t="shared" si="481"/>
        <v>6</v>
      </c>
      <c r="BK847" s="152">
        <f t="shared" si="481"/>
        <v>5</v>
      </c>
      <c r="BL847" s="152">
        <f t="shared" si="492"/>
        <v>5</v>
      </c>
      <c r="BM847" s="152">
        <f t="shared" si="499"/>
        <v>4</v>
      </c>
      <c r="BN847" s="152">
        <f t="shared" si="500"/>
        <v>4</v>
      </c>
      <c r="BO847" s="97">
        <f t="shared" si="493"/>
        <v>78</v>
      </c>
    </row>
    <row r="848" spans="1:67" ht="13.5" thickBot="1">
      <c r="A848" s="390">
        <f t="shared" si="448"/>
        <v>48</v>
      </c>
      <c r="B848" s="391" t="str">
        <f>VLOOKUP(A848,Sheet3!$A$2:$E$61,4,FALSE)</f>
        <v>xīnhài (辛亥)</v>
      </c>
      <c r="C848" s="391" t="str">
        <f>VLOOKUP(A848,Sheet3!$A$2:$E$61,5,FALSE)</f>
        <v>Metal Pig</v>
      </c>
      <c r="D848" s="399">
        <f t="shared" si="449"/>
        <v>1931</v>
      </c>
      <c r="E848" s="399">
        <f t="shared" si="450"/>
        <v>1870</v>
      </c>
      <c r="F848" s="12">
        <f t="shared" si="501"/>
        <v>96.428571428571431</v>
      </c>
      <c r="G848" s="410"/>
      <c r="H848" s="187">
        <f t="shared" si="502"/>
        <v>670</v>
      </c>
      <c r="I848" s="1">
        <f t="shared" si="502"/>
        <v>669</v>
      </c>
      <c r="J848" s="187">
        <f t="shared" si="503"/>
        <v>-669</v>
      </c>
      <c r="K848" s="1">
        <f t="shared" si="503"/>
        <v>-668</v>
      </c>
      <c r="L848">
        <f t="shared" si="451"/>
        <v>28</v>
      </c>
      <c r="M848" s="3">
        <f t="shared" si="497"/>
        <v>2</v>
      </c>
      <c r="N848" s="245">
        <f t="shared" si="497"/>
        <v>3</v>
      </c>
      <c r="AZ848" s="210">
        <f t="shared" si="490"/>
        <v>4</v>
      </c>
      <c r="BA848" s="210">
        <f t="shared" si="491"/>
        <v>4</v>
      </c>
      <c r="BB848" s="210">
        <f t="shared" si="485"/>
        <v>3</v>
      </c>
      <c r="BC848" s="210">
        <f t="shared" si="485"/>
        <v>2</v>
      </c>
      <c r="BD848" s="152">
        <f t="shared" si="498"/>
        <v>7</v>
      </c>
      <c r="BE848" s="152">
        <f>BD848+1</f>
        <v>8</v>
      </c>
      <c r="BF848" s="152">
        <f t="shared" si="486"/>
        <v>7</v>
      </c>
      <c r="BG848" s="152">
        <f t="shared" si="487"/>
        <v>7</v>
      </c>
      <c r="BH848" s="152">
        <f t="shared" si="488"/>
        <v>6</v>
      </c>
      <c r="BI848" s="152">
        <f t="shared" si="489"/>
        <v>6</v>
      </c>
      <c r="BJ848" s="152">
        <f t="shared" si="481"/>
        <v>5</v>
      </c>
      <c r="BK848" s="152">
        <f t="shared" si="481"/>
        <v>4</v>
      </c>
      <c r="BL848" s="152">
        <f t="shared" si="492"/>
        <v>4</v>
      </c>
      <c r="BM848" s="152">
        <f t="shared" si="499"/>
        <v>3</v>
      </c>
      <c r="BN848" s="152">
        <f t="shared" si="500"/>
        <v>3</v>
      </c>
      <c r="BO848" s="97">
        <f t="shared" si="493"/>
        <v>79</v>
      </c>
    </row>
    <row r="849" spans="1:67" ht="13.5" thickBot="1">
      <c r="A849" s="390">
        <f t="shared" si="448"/>
        <v>49</v>
      </c>
      <c r="B849" s="391" t="str">
        <f>VLOOKUP(A849,Sheet3!$A$2:$E$61,4,FALSE)</f>
        <v>rénzǐ (壬子)</v>
      </c>
      <c r="C849" s="391" t="str">
        <f>VLOOKUP(A849,Sheet3!$A$2:$E$61,5,FALSE)</f>
        <v>Water Rat</v>
      </c>
      <c r="D849" s="399">
        <f t="shared" si="449"/>
        <v>1932</v>
      </c>
      <c r="E849" s="399">
        <f t="shared" si="450"/>
        <v>1871</v>
      </c>
      <c r="F849" s="12">
        <f t="shared" si="501"/>
        <v>96.285714285714292</v>
      </c>
      <c r="G849" s="410"/>
      <c r="H849" s="187">
        <f t="shared" si="502"/>
        <v>669</v>
      </c>
      <c r="I849" s="1">
        <f t="shared" si="502"/>
        <v>668</v>
      </c>
      <c r="J849" s="187">
        <f t="shared" si="503"/>
        <v>-668</v>
      </c>
      <c r="K849" s="1">
        <f t="shared" si="503"/>
        <v>-667</v>
      </c>
      <c r="L849">
        <f t="shared" si="451"/>
        <v>28</v>
      </c>
      <c r="M849" s="3">
        <f t="shared" si="497"/>
        <v>3</v>
      </c>
      <c r="N849" s="245">
        <f t="shared" si="497"/>
        <v>4</v>
      </c>
      <c r="AZ849" s="210">
        <f t="shared" si="490"/>
        <v>3</v>
      </c>
      <c r="BA849" s="210">
        <f t="shared" si="491"/>
        <v>3</v>
      </c>
      <c r="BB849" s="210">
        <f t="shared" si="485"/>
        <v>2</v>
      </c>
      <c r="BC849" s="210">
        <f t="shared" si="485"/>
        <v>1</v>
      </c>
      <c r="BD849" s="152">
        <f t="shared" si="498"/>
        <v>6</v>
      </c>
      <c r="BE849" s="152">
        <f>BD849+2</f>
        <v>8</v>
      </c>
      <c r="BF849" s="152">
        <f t="shared" si="486"/>
        <v>7</v>
      </c>
      <c r="BG849" s="152">
        <f t="shared" si="487"/>
        <v>7</v>
      </c>
      <c r="BH849" s="152">
        <f t="shared" si="488"/>
        <v>6</v>
      </c>
      <c r="BI849" s="152">
        <f t="shared" si="489"/>
        <v>6</v>
      </c>
      <c r="BJ849" s="152">
        <f t="shared" ref="BJ849:BK863" si="504">BI849-1</f>
        <v>5</v>
      </c>
      <c r="BK849" s="152">
        <f t="shared" si="504"/>
        <v>4</v>
      </c>
      <c r="BL849" s="152">
        <f t="shared" si="492"/>
        <v>4</v>
      </c>
      <c r="BM849" s="152">
        <f t="shared" si="499"/>
        <v>3</v>
      </c>
      <c r="BN849" s="152">
        <f t="shared" si="500"/>
        <v>3</v>
      </c>
      <c r="BO849" s="97">
        <f t="shared" si="493"/>
        <v>80</v>
      </c>
    </row>
    <row r="850" spans="1:67" ht="13.5" thickBot="1">
      <c r="A850" s="390">
        <f t="shared" ref="A850:A913" si="505">IF(A851&gt;1,A851-1,60)</f>
        <v>50</v>
      </c>
      <c r="B850" s="391" t="str">
        <f>VLOOKUP(A850,Sheet3!$A$2:$E$61,4,FALSE)</f>
        <v>guǐchǒu (癸丑)</v>
      </c>
      <c r="C850" s="391" t="str">
        <f>VLOOKUP(A850,Sheet3!$A$2:$E$61,5,FALSE)</f>
        <v>Water Ox</v>
      </c>
      <c r="D850" s="399">
        <f t="shared" ref="D850:D913" si="506">D851-1</f>
        <v>1933</v>
      </c>
      <c r="E850" s="399">
        <f t="shared" ref="E850:E913" si="507">E851-1</f>
        <v>1872</v>
      </c>
      <c r="F850" s="12">
        <f t="shared" si="501"/>
        <v>96.142857142857139</v>
      </c>
      <c r="G850" s="410"/>
      <c r="H850" s="187">
        <f t="shared" si="502"/>
        <v>668</v>
      </c>
      <c r="I850" s="1">
        <f t="shared" si="502"/>
        <v>667</v>
      </c>
      <c r="J850" s="187">
        <f t="shared" si="503"/>
        <v>-667</v>
      </c>
      <c r="K850" s="1">
        <f t="shared" si="503"/>
        <v>-666</v>
      </c>
      <c r="L850">
        <f t="shared" ref="L850:L913" si="508">INT(L$1543-($J$1543-$J850)/4)</f>
        <v>28</v>
      </c>
      <c r="M850" s="3">
        <f t="shared" si="497"/>
        <v>4</v>
      </c>
      <c r="N850" s="245">
        <f t="shared" si="497"/>
        <v>1</v>
      </c>
      <c r="AZ850" s="210">
        <f t="shared" si="490"/>
        <v>3</v>
      </c>
      <c r="BA850" s="210">
        <f t="shared" si="491"/>
        <v>3</v>
      </c>
      <c r="BB850" s="210">
        <f t="shared" ref="BB850:BC852" si="509">BA850-1</f>
        <v>2</v>
      </c>
      <c r="BC850" s="210">
        <f t="shared" si="509"/>
        <v>1</v>
      </c>
      <c r="BD850" s="152">
        <f t="shared" si="498"/>
        <v>6</v>
      </c>
      <c r="BE850" s="152">
        <f>BD850+2</f>
        <v>8</v>
      </c>
      <c r="BF850" s="152">
        <f t="shared" si="486"/>
        <v>7</v>
      </c>
      <c r="BG850" s="152">
        <f t="shared" si="487"/>
        <v>7</v>
      </c>
      <c r="BH850" s="152">
        <f t="shared" si="488"/>
        <v>6</v>
      </c>
      <c r="BI850" s="152">
        <f t="shared" si="489"/>
        <v>6</v>
      </c>
      <c r="BJ850" s="152">
        <f t="shared" si="504"/>
        <v>5</v>
      </c>
      <c r="BK850" s="152">
        <f t="shared" si="504"/>
        <v>4</v>
      </c>
      <c r="BL850" s="152">
        <f t="shared" si="492"/>
        <v>4</v>
      </c>
      <c r="BM850" s="152">
        <f t="shared" si="499"/>
        <v>3</v>
      </c>
      <c r="BN850" s="152">
        <f t="shared" si="500"/>
        <v>3</v>
      </c>
      <c r="BO850" s="97">
        <f t="shared" si="493"/>
        <v>81</v>
      </c>
    </row>
    <row r="851" spans="1:67" ht="13.5" thickBot="1">
      <c r="A851" s="390">
        <f t="shared" si="505"/>
        <v>51</v>
      </c>
      <c r="B851" s="391" t="str">
        <f>VLOOKUP(A851,Sheet3!$A$2:$E$61,4,FALSE)</f>
        <v>jiǎyín (甲寅)</v>
      </c>
      <c r="C851" s="391" t="str">
        <f>VLOOKUP(A851,Sheet3!$A$2:$E$61,5,FALSE)</f>
        <v>Wood Tiger</v>
      </c>
      <c r="D851" s="399">
        <f t="shared" si="506"/>
        <v>1934</v>
      </c>
      <c r="E851" s="399">
        <f t="shared" si="507"/>
        <v>1873</v>
      </c>
      <c r="F851" s="14">
        <f t="shared" ref="F851:F857" si="510">(5+H851)/7</f>
        <v>96</v>
      </c>
      <c r="G851" s="409"/>
      <c r="H851" s="270">
        <f t="shared" ref="H851:I857" si="511">H852+1</f>
        <v>667</v>
      </c>
      <c r="I851" s="16">
        <f t="shared" si="511"/>
        <v>666</v>
      </c>
      <c r="J851" s="270">
        <f t="shared" ref="J851:K857" si="512">J852-1</f>
        <v>-666</v>
      </c>
      <c r="K851" s="16">
        <f t="shared" si="512"/>
        <v>-665</v>
      </c>
      <c r="L851" s="20">
        <f t="shared" si="508"/>
        <v>29</v>
      </c>
      <c r="M851" s="3">
        <f t="shared" si="497"/>
        <v>1</v>
      </c>
      <c r="N851" s="245">
        <f t="shared" si="497"/>
        <v>2</v>
      </c>
      <c r="AZ851" s="210">
        <f t="shared" si="490"/>
        <v>3</v>
      </c>
      <c r="BA851" s="210">
        <f t="shared" si="491"/>
        <v>3</v>
      </c>
      <c r="BB851" s="210">
        <f t="shared" si="509"/>
        <v>2</v>
      </c>
      <c r="BC851" s="210">
        <f t="shared" si="509"/>
        <v>1</v>
      </c>
      <c r="BD851" s="152">
        <f t="shared" si="498"/>
        <v>6</v>
      </c>
      <c r="BE851" s="152">
        <f>BD851+2</f>
        <v>8</v>
      </c>
      <c r="BF851" s="152">
        <f t="shared" si="486"/>
        <v>7</v>
      </c>
      <c r="BG851" s="152">
        <f t="shared" si="487"/>
        <v>7</v>
      </c>
      <c r="BH851" s="152">
        <f t="shared" si="488"/>
        <v>6</v>
      </c>
      <c r="BI851" s="152">
        <f t="shared" si="489"/>
        <v>6</v>
      </c>
      <c r="BJ851" s="152">
        <f t="shared" si="504"/>
        <v>5</v>
      </c>
      <c r="BK851" s="152">
        <f t="shared" si="504"/>
        <v>4</v>
      </c>
      <c r="BL851" s="152">
        <f t="shared" si="492"/>
        <v>4</v>
      </c>
      <c r="BM851" s="152">
        <f t="shared" si="499"/>
        <v>3</v>
      </c>
      <c r="BN851" s="152">
        <f t="shared" si="500"/>
        <v>3</v>
      </c>
      <c r="BO851" s="97">
        <f t="shared" si="493"/>
        <v>82</v>
      </c>
    </row>
    <row r="852" spans="1:67" ht="13.5" thickBot="1">
      <c r="A852" s="390">
        <f t="shared" si="505"/>
        <v>52</v>
      </c>
      <c r="B852" s="391" t="str">
        <f>VLOOKUP(A852,Sheet3!$A$2:$E$61,4,FALSE)</f>
        <v>yǐmǎo (乙卯)</v>
      </c>
      <c r="C852" s="391" t="str">
        <f>VLOOKUP(A852,Sheet3!$A$2:$E$61,5,FALSE)</f>
        <v>Wood Hare</v>
      </c>
      <c r="D852" s="399">
        <f t="shared" si="506"/>
        <v>1935</v>
      </c>
      <c r="E852" s="399">
        <f t="shared" si="507"/>
        <v>1874</v>
      </c>
      <c r="F852" s="12">
        <f t="shared" si="510"/>
        <v>95.857142857142861</v>
      </c>
      <c r="G852" s="410"/>
      <c r="H852" s="187">
        <f t="shared" si="511"/>
        <v>666</v>
      </c>
      <c r="I852" s="1">
        <f t="shared" si="511"/>
        <v>665</v>
      </c>
      <c r="J852" s="187">
        <f t="shared" si="512"/>
        <v>-665</v>
      </c>
      <c r="K852" s="1">
        <f t="shared" si="512"/>
        <v>-664</v>
      </c>
      <c r="L852">
        <f t="shared" si="508"/>
        <v>29</v>
      </c>
      <c r="M852" s="3">
        <f t="shared" si="497"/>
        <v>2</v>
      </c>
      <c r="N852" s="245">
        <f t="shared" si="497"/>
        <v>3</v>
      </c>
      <c r="AZ852" s="210">
        <f t="shared" si="490"/>
        <v>3</v>
      </c>
      <c r="BA852" s="210">
        <f t="shared" si="491"/>
        <v>3</v>
      </c>
      <c r="BB852" s="210">
        <f t="shared" si="509"/>
        <v>2</v>
      </c>
      <c r="BC852" s="210">
        <f t="shared" si="509"/>
        <v>1</v>
      </c>
      <c r="BD852" s="152">
        <f t="shared" si="498"/>
        <v>6</v>
      </c>
      <c r="BE852" s="152">
        <f>BD852+1</f>
        <v>7</v>
      </c>
      <c r="BF852" s="152">
        <f t="shared" si="486"/>
        <v>6</v>
      </c>
      <c r="BG852" s="152">
        <f t="shared" si="487"/>
        <v>6</v>
      </c>
      <c r="BH852" s="152">
        <f t="shared" si="488"/>
        <v>5</v>
      </c>
      <c r="BI852" s="152">
        <f t="shared" si="489"/>
        <v>5</v>
      </c>
      <c r="BJ852" s="152">
        <f t="shared" si="504"/>
        <v>4</v>
      </c>
      <c r="BK852" s="152">
        <f t="shared" si="504"/>
        <v>3</v>
      </c>
      <c r="BL852" s="152">
        <f t="shared" si="492"/>
        <v>3</v>
      </c>
      <c r="BM852" s="152">
        <f t="shared" si="499"/>
        <v>2</v>
      </c>
      <c r="BN852" s="152">
        <f t="shared" si="500"/>
        <v>2</v>
      </c>
      <c r="BO852" s="97">
        <f t="shared" si="493"/>
        <v>83</v>
      </c>
    </row>
    <row r="853" spans="1:67" ht="13.5" thickBot="1">
      <c r="A853" s="390">
        <f t="shared" si="505"/>
        <v>53</v>
      </c>
      <c r="B853" s="391" t="str">
        <f>VLOOKUP(A853,Sheet3!$A$2:$E$61,4,FALSE)</f>
        <v>bǐngchén (丙辰)</v>
      </c>
      <c r="C853" s="391" t="str">
        <f>VLOOKUP(A853,Sheet3!$A$2:$E$61,5,FALSE)</f>
        <v>Fire Dragon</v>
      </c>
      <c r="D853" s="399">
        <f t="shared" si="506"/>
        <v>1936</v>
      </c>
      <c r="E853" s="399">
        <f t="shared" si="507"/>
        <v>1875</v>
      </c>
      <c r="F853" s="12">
        <f t="shared" si="510"/>
        <v>95.714285714285708</v>
      </c>
      <c r="G853" s="410"/>
      <c r="H853" s="187">
        <f t="shared" si="511"/>
        <v>665</v>
      </c>
      <c r="I853" s="1">
        <f t="shared" si="511"/>
        <v>664</v>
      </c>
      <c r="J853" s="187">
        <f t="shared" si="512"/>
        <v>-664</v>
      </c>
      <c r="K853" s="1">
        <f t="shared" si="512"/>
        <v>-663</v>
      </c>
      <c r="L853">
        <f t="shared" si="508"/>
        <v>29</v>
      </c>
      <c r="M853" s="3">
        <f t="shared" si="497"/>
        <v>3</v>
      </c>
      <c r="N853" s="245">
        <f t="shared" si="497"/>
        <v>4</v>
      </c>
      <c r="AZ853" s="210">
        <f t="shared" si="490"/>
        <v>2</v>
      </c>
      <c r="BA853" s="210">
        <f t="shared" si="491"/>
        <v>2</v>
      </c>
      <c r="BB853" s="210">
        <f>BA853-1</f>
        <v>1</v>
      </c>
      <c r="BC853" s="89">
        <f>BB853+30</f>
        <v>31</v>
      </c>
      <c r="BD853" s="152">
        <f>BC853-26</f>
        <v>5</v>
      </c>
      <c r="BE853" s="152">
        <f>BD853+2</f>
        <v>7</v>
      </c>
      <c r="BF853" s="152">
        <f t="shared" si="486"/>
        <v>6</v>
      </c>
      <c r="BG853" s="152">
        <f t="shared" si="487"/>
        <v>6</v>
      </c>
      <c r="BH853" s="152">
        <f t="shared" si="488"/>
        <v>5</v>
      </c>
      <c r="BI853" s="152">
        <f t="shared" si="489"/>
        <v>5</v>
      </c>
      <c r="BJ853" s="152">
        <f t="shared" si="504"/>
        <v>4</v>
      </c>
      <c r="BK853" s="152">
        <f t="shared" si="504"/>
        <v>3</v>
      </c>
      <c r="BL853" s="152">
        <f t="shared" si="492"/>
        <v>3</v>
      </c>
      <c r="BM853" s="152">
        <f t="shared" si="499"/>
        <v>2</v>
      </c>
      <c r="BN853" s="152">
        <f t="shared" si="500"/>
        <v>2</v>
      </c>
      <c r="BO853" s="97">
        <f t="shared" si="493"/>
        <v>84</v>
      </c>
    </row>
    <row r="854" spans="1:67" ht="13.5" thickBot="1">
      <c r="A854" s="390">
        <f t="shared" si="505"/>
        <v>54</v>
      </c>
      <c r="B854" s="391" t="str">
        <f>VLOOKUP(A854,Sheet3!$A$2:$E$61,4,FALSE)</f>
        <v>dīngsì (丁巳)</v>
      </c>
      <c r="C854" s="391" t="str">
        <f>VLOOKUP(A854,Sheet3!$A$2:$E$61,5,FALSE)</f>
        <v>Fire Snake</v>
      </c>
      <c r="D854" s="399">
        <f t="shared" si="506"/>
        <v>1937</v>
      </c>
      <c r="E854" s="399">
        <f t="shared" si="507"/>
        <v>1876</v>
      </c>
      <c r="F854" s="12">
        <f t="shared" si="510"/>
        <v>95.571428571428569</v>
      </c>
      <c r="G854" s="410"/>
      <c r="H854" s="187">
        <f t="shared" si="511"/>
        <v>664</v>
      </c>
      <c r="I854" s="1">
        <f t="shared" si="511"/>
        <v>663</v>
      </c>
      <c r="J854" s="187">
        <f t="shared" si="512"/>
        <v>-663</v>
      </c>
      <c r="K854" s="1">
        <f t="shared" si="512"/>
        <v>-662</v>
      </c>
      <c r="L854">
        <f t="shared" si="508"/>
        <v>29</v>
      </c>
      <c r="M854" s="3">
        <f t="shared" si="497"/>
        <v>4</v>
      </c>
      <c r="N854" s="245">
        <f t="shared" si="497"/>
        <v>1</v>
      </c>
      <c r="AZ854" s="210">
        <f t="shared" si="490"/>
        <v>2</v>
      </c>
      <c r="BA854" s="210">
        <f t="shared" si="491"/>
        <v>2</v>
      </c>
      <c r="BB854" s="210">
        <f>BA854-1</f>
        <v>1</v>
      </c>
      <c r="BC854" s="89">
        <f>BB854+30</f>
        <v>31</v>
      </c>
      <c r="BD854" s="152">
        <f t="shared" ref="BD854:BD872" si="513">BC854-26</f>
        <v>5</v>
      </c>
      <c r="BE854" s="152">
        <f>BD854+2</f>
        <v>7</v>
      </c>
      <c r="BF854" s="152">
        <f t="shared" si="486"/>
        <v>6</v>
      </c>
      <c r="BG854" s="152">
        <f t="shared" si="487"/>
        <v>6</v>
      </c>
      <c r="BH854" s="152">
        <f t="shared" si="488"/>
        <v>5</v>
      </c>
      <c r="BI854" s="152">
        <f t="shared" si="489"/>
        <v>5</v>
      </c>
      <c r="BJ854" s="152">
        <f t="shared" si="504"/>
        <v>4</v>
      </c>
      <c r="BK854" s="152">
        <f t="shared" si="504"/>
        <v>3</v>
      </c>
      <c r="BL854" s="152">
        <f t="shared" si="492"/>
        <v>3</v>
      </c>
      <c r="BM854" s="152">
        <f t="shared" si="499"/>
        <v>2</v>
      </c>
      <c r="BN854" s="152">
        <f t="shared" si="500"/>
        <v>2</v>
      </c>
      <c r="BO854" s="97">
        <f t="shared" si="493"/>
        <v>85</v>
      </c>
    </row>
    <row r="855" spans="1:67" ht="13.5" thickBot="1">
      <c r="A855" s="390">
        <f t="shared" si="505"/>
        <v>55</v>
      </c>
      <c r="B855" s="391" t="str">
        <f>VLOOKUP(A855,Sheet3!$A$2:$E$61,4,FALSE)</f>
        <v>wùwǔ (戊午)</v>
      </c>
      <c r="C855" s="391" t="str">
        <f>VLOOKUP(A855,Sheet3!$A$2:$E$61,5,FALSE)</f>
        <v>Earth Horse</v>
      </c>
      <c r="D855" s="399">
        <f t="shared" si="506"/>
        <v>1938</v>
      </c>
      <c r="E855" s="399">
        <f t="shared" si="507"/>
        <v>1877</v>
      </c>
      <c r="F855" s="12">
        <f t="shared" si="510"/>
        <v>95.428571428571431</v>
      </c>
      <c r="G855" s="410"/>
      <c r="H855" s="187">
        <f t="shared" si="511"/>
        <v>663</v>
      </c>
      <c r="I855" s="1">
        <f t="shared" si="511"/>
        <v>662</v>
      </c>
      <c r="J855" s="187">
        <f t="shared" si="512"/>
        <v>-662</v>
      </c>
      <c r="K855" s="1">
        <f t="shared" si="512"/>
        <v>-661</v>
      </c>
      <c r="L855">
        <f t="shared" si="508"/>
        <v>30</v>
      </c>
      <c r="M855" s="3">
        <f t="shared" si="497"/>
        <v>1</v>
      </c>
      <c r="N855" s="245">
        <f t="shared" si="497"/>
        <v>2</v>
      </c>
      <c r="AZ855" s="210">
        <f t="shared" si="490"/>
        <v>2</v>
      </c>
      <c r="BA855" s="210">
        <f t="shared" si="491"/>
        <v>2</v>
      </c>
      <c r="BB855" s="210">
        <f>BA855-1</f>
        <v>1</v>
      </c>
      <c r="BC855" s="89">
        <f>BB855+30</f>
        <v>31</v>
      </c>
      <c r="BD855" s="152">
        <f t="shared" si="513"/>
        <v>5</v>
      </c>
      <c r="BE855" s="152">
        <f>BD855+2</f>
        <v>7</v>
      </c>
      <c r="BF855" s="152">
        <f t="shared" si="486"/>
        <v>6</v>
      </c>
      <c r="BG855" s="152">
        <f t="shared" si="487"/>
        <v>6</v>
      </c>
      <c r="BH855" s="152">
        <f t="shared" si="488"/>
        <v>5</v>
      </c>
      <c r="BI855" s="152">
        <f t="shared" si="489"/>
        <v>5</v>
      </c>
      <c r="BJ855" s="152">
        <f t="shared" si="504"/>
        <v>4</v>
      </c>
      <c r="BK855" s="152">
        <f t="shared" si="504"/>
        <v>3</v>
      </c>
      <c r="BL855" s="152">
        <f t="shared" si="492"/>
        <v>3</v>
      </c>
      <c r="BM855" s="152">
        <f t="shared" si="499"/>
        <v>2</v>
      </c>
      <c r="BN855" s="152">
        <f t="shared" si="500"/>
        <v>2</v>
      </c>
      <c r="BO855" s="97">
        <f t="shared" si="493"/>
        <v>86</v>
      </c>
    </row>
    <row r="856" spans="1:67" ht="13.5" thickBot="1">
      <c r="A856" s="390">
        <f t="shared" si="505"/>
        <v>56</v>
      </c>
      <c r="B856" s="391" t="str">
        <f>VLOOKUP(A856,Sheet3!$A$2:$E$61,4,FALSE)</f>
        <v>jǐwèi (己未)</v>
      </c>
      <c r="C856" s="391" t="str">
        <f>VLOOKUP(A856,Sheet3!$A$2:$E$61,5,FALSE)</f>
        <v>Earth Sheep</v>
      </c>
      <c r="D856" s="399">
        <f t="shared" si="506"/>
        <v>1939</v>
      </c>
      <c r="E856" s="399">
        <f t="shared" si="507"/>
        <v>1878</v>
      </c>
      <c r="F856" s="12">
        <f t="shared" si="510"/>
        <v>95.285714285714292</v>
      </c>
      <c r="G856" s="410"/>
      <c r="H856" s="187">
        <f t="shared" si="511"/>
        <v>662</v>
      </c>
      <c r="I856" s="1">
        <f t="shared" si="511"/>
        <v>661</v>
      </c>
      <c r="J856" s="187">
        <f t="shared" si="512"/>
        <v>-661</v>
      </c>
      <c r="K856" s="1">
        <f t="shared" si="512"/>
        <v>-660</v>
      </c>
      <c r="L856">
        <f t="shared" si="508"/>
        <v>30</v>
      </c>
      <c r="M856" s="3">
        <f t="shared" si="497"/>
        <v>2</v>
      </c>
      <c r="N856" s="245">
        <f t="shared" si="497"/>
        <v>3</v>
      </c>
      <c r="AZ856" s="210">
        <f t="shared" si="490"/>
        <v>2</v>
      </c>
      <c r="BA856" s="210">
        <f t="shared" si="491"/>
        <v>2</v>
      </c>
      <c r="BB856" s="210">
        <f>BA856-1</f>
        <v>1</v>
      </c>
      <c r="BC856" s="89">
        <f>BB856+30</f>
        <v>31</v>
      </c>
      <c r="BD856" s="152">
        <f t="shared" si="513"/>
        <v>5</v>
      </c>
      <c r="BE856" s="152">
        <f>BD856+1</f>
        <v>6</v>
      </c>
      <c r="BF856" s="152">
        <f t="shared" si="486"/>
        <v>5</v>
      </c>
      <c r="BG856" s="152">
        <f t="shared" si="487"/>
        <v>5</v>
      </c>
      <c r="BH856" s="152">
        <f t="shared" si="488"/>
        <v>4</v>
      </c>
      <c r="BI856" s="152">
        <f t="shared" si="489"/>
        <v>4</v>
      </c>
      <c r="BJ856" s="152">
        <f t="shared" si="504"/>
        <v>3</v>
      </c>
      <c r="BK856" s="152">
        <f t="shared" si="504"/>
        <v>2</v>
      </c>
      <c r="BL856" s="152">
        <f t="shared" si="492"/>
        <v>2</v>
      </c>
      <c r="BM856" s="152">
        <f t="shared" si="499"/>
        <v>1</v>
      </c>
      <c r="BN856" s="152">
        <f t="shared" si="500"/>
        <v>1</v>
      </c>
      <c r="BO856" s="97">
        <f t="shared" si="493"/>
        <v>87</v>
      </c>
    </row>
    <row r="857" spans="1:67" ht="23.25" thickBot="1">
      <c r="A857" s="390">
        <f t="shared" si="505"/>
        <v>57</v>
      </c>
      <c r="B857" s="391" t="str">
        <f>VLOOKUP(A857,Sheet3!$A$2:$E$61,4,FALSE)</f>
        <v>gēngshēn (庚申)</v>
      </c>
      <c r="C857" s="391" t="str">
        <f>VLOOKUP(A857,Sheet3!$A$2:$E$61,5,FALSE)</f>
        <v>Metal Monkey</v>
      </c>
      <c r="D857" s="399">
        <f t="shared" si="506"/>
        <v>1940</v>
      </c>
      <c r="E857" s="399">
        <f t="shared" si="507"/>
        <v>1879</v>
      </c>
      <c r="F857" s="12">
        <f t="shared" si="510"/>
        <v>95.142857142857139</v>
      </c>
      <c r="G857" s="410"/>
      <c r="H857" s="187">
        <f t="shared" si="511"/>
        <v>661</v>
      </c>
      <c r="I857" s="1">
        <f t="shared" si="511"/>
        <v>660</v>
      </c>
      <c r="J857" s="187">
        <f t="shared" si="512"/>
        <v>-660</v>
      </c>
      <c r="K857" s="1">
        <f t="shared" si="512"/>
        <v>-659</v>
      </c>
      <c r="L857">
        <f t="shared" si="508"/>
        <v>30</v>
      </c>
      <c r="M857" s="3">
        <f t="shared" si="497"/>
        <v>3</v>
      </c>
      <c r="N857" s="245">
        <f t="shared" si="497"/>
        <v>4</v>
      </c>
      <c r="AZ857" s="210">
        <f t="shared" si="490"/>
        <v>1</v>
      </c>
      <c r="BA857" s="210">
        <f t="shared" si="491"/>
        <v>1</v>
      </c>
      <c r="BB857" s="89">
        <f>BA857+30</f>
        <v>31</v>
      </c>
      <c r="BC857" s="89">
        <f t="shared" ref="BC857:BC864" si="514">BB857-1</f>
        <v>30</v>
      </c>
      <c r="BD857" s="152">
        <f t="shared" si="513"/>
        <v>4</v>
      </c>
      <c r="BE857" s="152">
        <f>BD857+2</f>
        <v>6</v>
      </c>
      <c r="BF857" s="152">
        <f t="shared" si="486"/>
        <v>5</v>
      </c>
      <c r="BG857" s="152">
        <f t="shared" si="487"/>
        <v>5</v>
      </c>
      <c r="BH857" s="152">
        <f t="shared" si="488"/>
        <v>4</v>
      </c>
      <c r="BI857" s="152">
        <f t="shared" si="489"/>
        <v>4</v>
      </c>
      <c r="BJ857" s="152">
        <f t="shared" si="504"/>
        <v>3</v>
      </c>
      <c r="BK857" s="152">
        <f t="shared" si="504"/>
        <v>2</v>
      </c>
      <c r="BL857" s="152">
        <f t="shared" si="492"/>
        <v>2</v>
      </c>
      <c r="BM857" s="152">
        <f t="shared" si="499"/>
        <v>1</v>
      </c>
      <c r="BN857" s="152">
        <f t="shared" si="500"/>
        <v>1</v>
      </c>
      <c r="BO857" s="97">
        <f t="shared" si="493"/>
        <v>88</v>
      </c>
    </row>
    <row r="858" spans="1:67" ht="13.5" thickBot="1">
      <c r="A858" s="390">
        <f t="shared" si="505"/>
        <v>58</v>
      </c>
      <c r="B858" s="391" t="str">
        <f>VLOOKUP(A858,Sheet3!$A$2:$E$61,4,FALSE)</f>
        <v>xīnyǒu (辛酉)</v>
      </c>
      <c r="C858" s="391" t="str">
        <f>VLOOKUP(A858,Sheet3!$A$2:$E$61,5,FALSE)</f>
        <v>Metal Rooster</v>
      </c>
      <c r="D858" s="399">
        <f t="shared" si="506"/>
        <v>1941</v>
      </c>
      <c r="E858" s="399">
        <f t="shared" si="507"/>
        <v>1880</v>
      </c>
      <c r="F858" s="14">
        <f t="shared" ref="F858:F864" si="515">(5+H858)/7</f>
        <v>95</v>
      </c>
      <c r="G858" s="409"/>
      <c r="H858" s="270">
        <f t="shared" ref="H858:I864" si="516">H859+1</f>
        <v>660</v>
      </c>
      <c r="I858" s="16">
        <f t="shared" si="516"/>
        <v>659</v>
      </c>
      <c r="J858" s="270">
        <f t="shared" ref="J858:K864" si="517">J859-1</f>
        <v>-659</v>
      </c>
      <c r="K858" s="16">
        <f t="shared" si="517"/>
        <v>-658</v>
      </c>
      <c r="L858" s="20">
        <f t="shared" si="508"/>
        <v>30</v>
      </c>
      <c r="M858" s="3">
        <f t="shared" ref="M858:N877" si="518">M862</f>
        <v>4</v>
      </c>
      <c r="N858" s="245">
        <f t="shared" si="518"/>
        <v>1</v>
      </c>
      <c r="AZ858" s="210">
        <f t="shared" si="490"/>
        <v>1</v>
      </c>
      <c r="BA858" s="210">
        <f t="shared" si="491"/>
        <v>1</v>
      </c>
      <c r="BB858" s="89">
        <f>BA858+30</f>
        <v>31</v>
      </c>
      <c r="BC858" s="89">
        <f t="shared" si="514"/>
        <v>30</v>
      </c>
      <c r="BD858" s="152">
        <f t="shared" si="513"/>
        <v>4</v>
      </c>
      <c r="BE858" s="152">
        <f>BD858+2</f>
        <v>6</v>
      </c>
      <c r="BF858" s="152">
        <f t="shared" si="486"/>
        <v>5</v>
      </c>
      <c r="BG858" s="152">
        <f t="shared" si="487"/>
        <v>5</v>
      </c>
      <c r="BH858" s="152">
        <f t="shared" si="488"/>
        <v>4</v>
      </c>
      <c r="BI858" s="152">
        <f t="shared" si="489"/>
        <v>4</v>
      </c>
      <c r="BJ858" s="152">
        <f t="shared" si="504"/>
        <v>3</v>
      </c>
      <c r="BK858" s="152">
        <f t="shared" si="504"/>
        <v>2</v>
      </c>
      <c r="BL858" s="152">
        <f t="shared" ref="BL858:BL863" si="519">BK858</f>
        <v>2</v>
      </c>
      <c r="BM858" s="152">
        <f t="shared" si="499"/>
        <v>1</v>
      </c>
      <c r="BN858" s="152">
        <f t="shared" si="500"/>
        <v>1</v>
      </c>
      <c r="BO858" s="97">
        <f t="shared" si="493"/>
        <v>89</v>
      </c>
    </row>
    <row r="859" spans="1:67" ht="13.5" thickBot="1">
      <c r="A859" s="390">
        <f t="shared" si="505"/>
        <v>59</v>
      </c>
      <c r="B859" s="391" t="str">
        <f>VLOOKUP(A859,Sheet3!$A$2:$E$61,4,FALSE)</f>
        <v>rénxū (壬戌)</v>
      </c>
      <c r="C859" s="391" t="str">
        <f>VLOOKUP(A859,Sheet3!$A$2:$E$61,5,FALSE)</f>
        <v>Water Dog</v>
      </c>
      <c r="D859" s="399">
        <f t="shared" si="506"/>
        <v>1942</v>
      </c>
      <c r="E859" s="399">
        <f t="shared" si="507"/>
        <v>1881</v>
      </c>
      <c r="F859" s="12">
        <f t="shared" si="515"/>
        <v>94.857142857142861</v>
      </c>
      <c r="G859" s="410"/>
      <c r="H859" s="187">
        <f t="shared" si="516"/>
        <v>659</v>
      </c>
      <c r="I859" s="1">
        <f t="shared" si="516"/>
        <v>658</v>
      </c>
      <c r="J859" s="187">
        <f t="shared" si="517"/>
        <v>-658</v>
      </c>
      <c r="K859" s="1">
        <f t="shared" si="517"/>
        <v>-657</v>
      </c>
      <c r="L859">
        <f t="shared" si="508"/>
        <v>31</v>
      </c>
      <c r="M859" s="3">
        <f t="shared" si="518"/>
        <v>1</v>
      </c>
      <c r="N859" s="245">
        <f t="shared" si="518"/>
        <v>2</v>
      </c>
      <c r="AZ859" s="210">
        <f t="shared" si="490"/>
        <v>1</v>
      </c>
      <c r="BA859" s="210">
        <f t="shared" si="491"/>
        <v>1</v>
      </c>
      <c r="BB859" s="89">
        <f>BA859+30</f>
        <v>31</v>
      </c>
      <c r="BC859" s="89">
        <f t="shared" si="514"/>
        <v>30</v>
      </c>
      <c r="BD859" s="152">
        <f t="shared" si="513"/>
        <v>4</v>
      </c>
      <c r="BE859" s="152">
        <f>BD859+2</f>
        <v>6</v>
      </c>
      <c r="BF859" s="152">
        <f t="shared" si="486"/>
        <v>5</v>
      </c>
      <c r="BG859" s="152">
        <f t="shared" si="487"/>
        <v>5</v>
      </c>
      <c r="BH859" s="152">
        <f t="shared" si="488"/>
        <v>4</v>
      </c>
      <c r="BI859" s="152">
        <f t="shared" si="489"/>
        <v>4</v>
      </c>
      <c r="BJ859" s="152">
        <f t="shared" si="504"/>
        <v>3</v>
      </c>
      <c r="BK859" s="152">
        <f t="shared" si="504"/>
        <v>2</v>
      </c>
      <c r="BL859" s="152">
        <f t="shared" si="519"/>
        <v>2</v>
      </c>
      <c r="BM859" s="152">
        <f t="shared" si="499"/>
        <v>1</v>
      </c>
      <c r="BN859" s="152">
        <f t="shared" si="500"/>
        <v>1</v>
      </c>
      <c r="BO859" s="97">
        <f t="shared" si="493"/>
        <v>90</v>
      </c>
    </row>
    <row r="860" spans="1:67" ht="13.5" thickBot="1">
      <c r="A860" s="390">
        <f t="shared" si="505"/>
        <v>60</v>
      </c>
      <c r="B860" s="391" t="str">
        <f>VLOOKUP(A860,Sheet3!$A$2:$E$61,4,FALSE)</f>
        <v>guǐhài (癸亥)</v>
      </c>
      <c r="C860" s="391" t="str">
        <f>VLOOKUP(A860,Sheet3!$A$2:$E$61,5,FALSE)</f>
        <v>Water Pig</v>
      </c>
      <c r="D860" s="399">
        <f t="shared" si="506"/>
        <v>1943</v>
      </c>
      <c r="E860" s="399">
        <f t="shared" si="507"/>
        <v>1882</v>
      </c>
      <c r="F860" s="12">
        <f t="shared" si="515"/>
        <v>94.714285714285708</v>
      </c>
      <c r="G860" s="410"/>
      <c r="H860" s="187">
        <f t="shared" si="516"/>
        <v>658</v>
      </c>
      <c r="I860" s="1">
        <f t="shared" si="516"/>
        <v>657</v>
      </c>
      <c r="J860" s="187">
        <f t="shared" si="517"/>
        <v>-657</v>
      </c>
      <c r="K860" s="1">
        <f t="shared" si="517"/>
        <v>-656</v>
      </c>
      <c r="L860">
        <f t="shared" si="508"/>
        <v>31</v>
      </c>
      <c r="M860" s="3">
        <f t="shared" si="518"/>
        <v>2</v>
      </c>
      <c r="N860" s="245">
        <f t="shared" si="518"/>
        <v>3</v>
      </c>
      <c r="AZ860" s="210">
        <f t="shared" si="490"/>
        <v>1</v>
      </c>
      <c r="BA860" s="210">
        <f t="shared" si="491"/>
        <v>1</v>
      </c>
      <c r="BB860" s="89">
        <f>BA860+30</f>
        <v>31</v>
      </c>
      <c r="BC860" s="89">
        <f t="shared" si="514"/>
        <v>30</v>
      </c>
      <c r="BD860" s="152">
        <f t="shared" si="513"/>
        <v>4</v>
      </c>
      <c r="BE860" s="152">
        <f>BD860+1</f>
        <v>5</v>
      </c>
      <c r="BF860" s="152">
        <f t="shared" si="486"/>
        <v>4</v>
      </c>
      <c r="BG860" s="152">
        <f t="shared" si="487"/>
        <v>4</v>
      </c>
      <c r="BH860" s="152">
        <f t="shared" si="488"/>
        <v>3</v>
      </c>
      <c r="BI860" s="152">
        <f t="shared" si="489"/>
        <v>3</v>
      </c>
      <c r="BJ860" s="152">
        <f t="shared" si="504"/>
        <v>2</v>
      </c>
      <c r="BK860" s="152">
        <f t="shared" si="504"/>
        <v>1</v>
      </c>
      <c r="BL860" s="152">
        <f t="shared" si="519"/>
        <v>1</v>
      </c>
      <c r="BM860" s="17">
        <f t="shared" si="499"/>
        <v>31</v>
      </c>
      <c r="BN860" s="17">
        <f t="shared" si="500"/>
        <v>30</v>
      </c>
      <c r="BO860" s="97">
        <f t="shared" si="493"/>
        <v>91</v>
      </c>
    </row>
    <row r="861" spans="1:67" ht="13.5" thickBot="1">
      <c r="A861" s="390">
        <f t="shared" si="505"/>
        <v>1</v>
      </c>
      <c r="B861" s="391" t="str">
        <f>VLOOKUP(A861,Sheet3!$A$2:$E$61,4,FALSE)</f>
        <v>jiǎzǐ (甲子)</v>
      </c>
      <c r="C861" s="391" t="str">
        <f>VLOOKUP(A861,Sheet3!$A$2:$E$61,5,FALSE)</f>
        <v>Wood Rat</v>
      </c>
      <c r="D861" s="399">
        <f t="shared" si="506"/>
        <v>1944</v>
      </c>
      <c r="E861" s="399">
        <f t="shared" si="507"/>
        <v>1883</v>
      </c>
      <c r="F861" s="12">
        <f t="shared" si="515"/>
        <v>94.571428571428569</v>
      </c>
      <c r="G861" s="410"/>
      <c r="H861" s="187">
        <f t="shared" si="516"/>
        <v>657</v>
      </c>
      <c r="I861" s="1">
        <f t="shared" si="516"/>
        <v>656</v>
      </c>
      <c r="J861" s="187">
        <f t="shared" si="517"/>
        <v>-656</v>
      </c>
      <c r="K861" s="1">
        <f t="shared" si="517"/>
        <v>-655</v>
      </c>
      <c r="L861">
        <f t="shared" si="508"/>
        <v>31</v>
      </c>
      <c r="M861" s="3">
        <f t="shared" si="518"/>
        <v>3</v>
      </c>
      <c r="N861" s="245">
        <f t="shared" si="518"/>
        <v>4</v>
      </c>
      <c r="AZ861" s="89">
        <f>BL860+30</f>
        <v>31</v>
      </c>
      <c r="BA861" s="89">
        <f>AZ861-1</f>
        <v>30</v>
      </c>
      <c r="BB861" s="89">
        <f>BA861</f>
        <v>30</v>
      </c>
      <c r="BC861" s="89">
        <f t="shared" si="514"/>
        <v>29</v>
      </c>
      <c r="BD861" s="152">
        <f t="shared" si="513"/>
        <v>3</v>
      </c>
      <c r="BE861" s="152">
        <f>BD861+2</f>
        <v>5</v>
      </c>
      <c r="BF861" s="152">
        <f t="shared" si="486"/>
        <v>4</v>
      </c>
      <c r="BG861" s="152">
        <f t="shared" si="487"/>
        <v>4</v>
      </c>
      <c r="BH861" s="152">
        <f t="shared" si="488"/>
        <v>3</v>
      </c>
      <c r="BI861" s="152">
        <f t="shared" si="489"/>
        <v>3</v>
      </c>
      <c r="BJ861" s="152">
        <f t="shared" si="504"/>
        <v>2</v>
      </c>
      <c r="BK861" s="152">
        <f t="shared" si="504"/>
        <v>1</v>
      </c>
      <c r="BL861" s="152">
        <f>BK861</f>
        <v>1</v>
      </c>
      <c r="BM861" s="17">
        <f t="shared" ref="BM861:BM888" si="520">AZ862</f>
        <v>31</v>
      </c>
      <c r="BN861" s="17">
        <f t="shared" ref="BN861:BN888" si="521">BA862</f>
        <v>30</v>
      </c>
      <c r="BO861" s="97">
        <f t="shared" si="493"/>
        <v>92</v>
      </c>
    </row>
    <row r="862" spans="1:67" ht="13.5" thickBot="1">
      <c r="A862" s="390">
        <f t="shared" si="505"/>
        <v>2</v>
      </c>
      <c r="B862" s="391" t="str">
        <f>VLOOKUP(A862,Sheet3!$A$2:$E$61,4,FALSE)</f>
        <v>yǐchǒu (乙丑)</v>
      </c>
      <c r="C862" s="391" t="str">
        <f>VLOOKUP(A862,Sheet3!$A$2:$E$61,5,FALSE)</f>
        <v>Wood Ox</v>
      </c>
      <c r="D862" s="399">
        <f t="shared" si="506"/>
        <v>1945</v>
      </c>
      <c r="E862" s="399">
        <f t="shared" si="507"/>
        <v>1884</v>
      </c>
      <c r="F862" s="12">
        <f t="shared" si="515"/>
        <v>94.428571428571431</v>
      </c>
      <c r="G862" s="410"/>
      <c r="H862" s="187">
        <f t="shared" si="516"/>
        <v>656</v>
      </c>
      <c r="I862" s="1">
        <f t="shared" si="516"/>
        <v>655</v>
      </c>
      <c r="J862" s="187">
        <f t="shared" si="517"/>
        <v>-655</v>
      </c>
      <c r="K862" s="1">
        <f t="shared" si="517"/>
        <v>-654</v>
      </c>
      <c r="L862">
        <f t="shared" si="508"/>
        <v>31</v>
      </c>
      <c r="M862" s="3">
        <f t="shared" si="518"/>
        <v>4</v>
      </c>
      <c r="N862" s="245">
        <f t="shared" si="518"/>
        <v>1</v>
      </c>
      <c r="AZ862" s="89">
        <f>BL861+30</f>
        <v>31</v>
      </c>
      <c r="BA862" s="89">
        <f t="shared" ref="BA862:BA924" si="522">AZ862-1</f>
        <v>30</v>
      </c>
      <c r="BB862" s="89">
        <f t="shared" ref="BB862:BB924" si="523">BA862</f>
        <v>30</v>
      </c>
      <c r="BC862" s="89">
        <f t="shared" si="514"/>
        <v>29</v>
      </c>
      <c r="BD862" s="152">
        <f t="shared" si="513"/>
        <v>3</v>
      </c>
      <c r="BE862" s="152">
        <f>BD862+2</f>
        <v>5</v>
      </c>
      <c r="BF862" s="152">
        <f t="shared" si="486"/>
        <v>4</v>
      </c>
      <c r="BG862" s="152">
        <f t="shared" si="487"/>
        <v>4</v>
      </c>
      <c r="BH862" s="152">
        <f t="shared" si="488"/>
        <v>3</v>
      </c>
      <c r="BI862" s="152">
        <f t="shared" si="489"/>
        <v>3</v>
      </c>
      <c r="BJ862" s="152">
        <f t="shared" si="504"/>
        <v>2</v>
      </c>
      <c r="BK862" s="152">
        <f t="shared" si="504"/>
        <v>1</v>
      </c>
      <c r="BL862" s="152">
        <f t="shared" si="519"/>
        <v>1</v>
      </c>
      <c r="BM862" s="17">
        <f t="shared" si="520"/>
        <v>31</v>
      </c>
      <c r="BN862" s="17">
        <f t="shared" si="521"/>
        <v>30</v>
      </c>
      <c r="BO862" s="97">
        <f t="shared" si="493"/>
        <v>93</v>
      </c>
    </row>
    <row r="863" spans="1:67" ht="13.5" thickBot="1">
      <c r="A863" s="390">
        <f t="shared" si="505"/>
        <v>3</v>
      </c>
      <c r="B863" s="391" t="str">
        <f>VLOOKUP(A863,Sheet3!$A$2:$E$61,4,FALSE)</f>
        <v>bǐngyín (丙寅)</v>
      </c>
      <c r="C863" s="391" t="str">
        <f>VLOOKUP(A863,Sheet3!$A$2:$E$61,5,FALSE)</f>
        <v>Fire Tiger</v>
      </c>
      <c r="D863" s="399">
        <f t="shared" si="506"/>
        <v>1946</v>
      </c>
      <c r="E863" s="399">
        <f t="shared" si="507"/>
        <v>1885</v>
      </c>
      <c r="F863" s="12">
        <f t="shared" si="515"/>
        <v>94.285714285714292</v>
      </c>
      <c r="G863" s="410"/>
      <c r="H863" s="187">
        <f t="shared" si="516"/>
        <v>655</v>
      </c>
      <c r="I863" s="1">
        <f t="shared" si="516"/>
        <v>654</v>
      </c>
      <c r="J863" s="187">
        <f t="shared" si="517"/>
        <v>-654</v>
      </c>
      <c r="K863" s="1">
        <f t="shared" si="517"/>
        <v>-653</v>
      </c>
      <c r="L863">
        <f t="shared" si="508"/>
        <v>32</v>
      </c>
      <c r="M863" s="3">
        <f t="shared" si="518"/>
        <v>1</v>
      </c>
      <c r="N863" s="245">
        <f t="shared" si="518"/>
        <v>2</v>
      </c>
      <c r="AZ863" s="89">
        <f>BL862+30</f>
        <v>31</v>
      </c>
      <c r="BA863" s="89">
        <f t="shared" si="522"/>
        <v>30</v>
      </c>
      <c r="BB863" s="89">
        <f t="shared" si="523"/>
        <v>30</v>
      </c>
      <c r="BC863" s="89">
        <f t="shared" si="514"/>
        <v>29</v>
      </c>
      <c r="BD863" s="152">
        <f t="shared" si="513"/>
        <v>3</v>
      </c>
      <c r="BE863" s="152">
        <f>BD863+2</f>
        <v>5</v>
      </c>
      <c r="BF863" s="152">
        <f t="shared" si="486"/>
        <v>4</v>
      </c>
      <c r="BG863" s="152">
        <f t="shared" si="487"/>
        <v>4</v>
      </c>
      <c r="BH863" s="152">
        <f t="shared" si="488"/>
        <v>3</v>
      </c>
      <c r="BI863" s="152">
        <f t="shared" si="489"/>
        <v>3</v>
      </c>
      <c r="BJ863" s="152">
        <f t="shared" si="504"/>
        <v>2</v>
      </c>
      <c r="BK863" s="152">
        <f t="shared" si="504"/>
        <v>1</v>
      </c>
      <c r="BL863" s="152">
        <f t="shared" si="519"/>
        <v>1</v>
      </c>
      <c r="BM863" s="17">
        <f t="shared" si="520"/>
        <v>31</v>
      </c>
      <c r="BN863" s="17">
        <f t="shared" si="521"/>
        <v>30</v>
      </c>
      <c r="BO863" s="97">
        <f t="shared" si="493"/>
        <v>94</v>
      </c>
    </row>
    <row r="864" spans="1:67" ht="13.5" thickBot="1">
      <c r="A864" s="390">
        <f t="shared" si="505"/>
        <v>4</v>
      </c>
      <c r="B864" s="391" t="str">
        <f>VLOOKUP(A864,Sheet3!$A$2:$E$61,4,FALSE)</f>
        <v>dīngmǎo (丁卯)</v>
      </c>
      <c r="C864" s="391" t="str">
        <f>VLOOKUP(A864,Sheet3!$A$2:$E$61,5,FALSE)</f>
        <v>Fire Hare</v>
      </c>
      <c r="D864" s="399">
        <f t="shared" si="506"/>
        <v>1947</v>
      </c>
      <c r="E864" s="399">
        <f t="shared" si="507"/>
        <v>1886</v>
      </c>
      <c r="F864" s="12">
        <f t="shared" si="515"/>
        <v>94.142857142857139</v>
      </c>
      <c r="G864" s="410"/>
      <c r="H864" s="187">
        <f t="shared" si="516"/>
        <v>654</v>
      </c>
      <c r="I864" s="1">
        <f t="shared" si="516"/>
        <v>653</v>
      </c>
      <c r="J864" s="187">
        <f t="shared" si="517"/>
        <v>-653</v>
      </c>
      <c r="K864" s="1">
        <f t="shared" si="517"/>
        <v>-652</v>
      </c>
      <c r="L864">
        <f t="shared" si="508"/>
        <v>32</v>
      </c>
      <c r="M864" s="3">
        <f t="shared" si="518"/>
        <v>2</v>
      </c>
      <c r="N864" s="245">
        <f t="shared" si="518"/>
        <v>3</v>
      </c>
      <c r="AZ864" s="89">
        <f>BL863+30</f>
        <v>31</v>
      </c>
      <c r="BA864" s="89">
        <f t="shared" si="522"/>
        <v>30</v>
      </c>
      <c r="BB864" s="89">
        <f t="shared" si="523"/>
        <v>30</v>
      </c>
      <c r="BC864" s="89">
        <f t="shared" si="514"/>
        <v>29</v>
      </c>
      <c r="BD864" s="152">
        <f t="shared" si="513"/>
        <v>3</v>
      </c>
      <c r="BE864" s="152">
        <f>BD864+1</f>
        <v>4</v>
      </c>
      <c r="BF864" s="152">
        <f t="shared" si="486"/>
        <v>3</v>
      </c>
      <c r="BG864" s="152">
        <f t="shared" si="487"/>
        <v>3</v>
      </c>
      <c r="BH864" s="152">
        <f t="shared" si="488"/>
        <v>2</v>
      </c>
      <c r="BI864" s="152">
        <f t="shared" si="489"/>
        <v>2</v>
      </c>
      <c r="BJ864" s="152">
        <f>BI864-1</f>
        <v>1</v>
      </c>
      <c r="BK864" s="17">
        <f>BJ864+30</f>
        <v>31</v>
      </c>
      <c r="BL864" s="17">
        <f t="shared" ref="BL864:BL895" si="524">BK864-1</f>
        <v>30</v>
      </c>
      <c r="BM864" s="17">
        <f t="shared" si="520"/>
        <v>30</v>
      </c>
      <c r="BN864" s="17">
        <f t="shared" si="521"/>
        <v>29</v>
      </c>
      <c r="BO864" s="97">
        <f t="shared" si="493"/>
        <v>95</v>
      </c>
    </row>
    <row r="865" spans="1:67" ht="13.5" thickBot="1">
      <c r="A865" s="390">
        <f t="shared" si="505"/>
        <v>5</v>
      </c>
      <c r="B865" s="391" t="str">
        <f>VLOOKUP(A865,Sheet3!$A$2:$E$61,4,FALSE)</f>
        <v>wùchén (戊辰)</v>
      </c>
      <c r="C865" s="391" t="str">
        <f>VLOOKUP(A865,Sheet3!$A$2:$E$61,5,FALSE)</f>
        <v>Earth Dragon</v>
      </c>
      <c r="D865" s="399">
        <f t="shared" si="506"/>
        <v>1948</v>
      </c>
      <c r="E865" s="399">
        <f t="shared" si="507"/>
        <v>1887</v>
      </c>
      <c r="F865" s="14">
        <f t="shared" ref="F865:F871" si="525">(5+H865)/7</f>
        <v>94</v>
      </c>
      <c r="G865" s="409"/>
      <c r="H865" s="270">
        <f t="shared" ref="H865:I871" si="526">H866+1</f>
        <v>653</v>
      </c>
      <c r="I865" s="16">
        <f t="shared" si="526"/>
        <v>652</v>
      </c>
      <c r="J865" s="270">
        <f t="shared" ref="J865:K871" si="527">J866-1</f>
        <v>-652</v>
      </c>
      <c r="K865" s="16">
        <f t="shared" si="527"/>
        <v>-651</v>
      </c>
      <c r="L865" s="20">
        <f t="shared" si="508"/>
        <v>32</v>
      </c>
      <c r="M865" s="3">
        <f t="shared" si="518"/>
        <v>3</v>
      </c>
      <c r="N865" s="245">
        <f t="shared" si="518"/>
        <v>4</v>
      </c>
      <c r="AZ865" s="89">
        <f t="shared" ref="AZ865:AZ896" si="528">BL864</f>
        <v>30</v>
      </c>
      <c r="BA865" s="89">
        <f>AZ865-1</f>
        <v>29</v>
      </c>
      <c r="BB865" s="89">
        <f>BA865</f>
        <v>29</v>
      </c>
      <c r="BC865" s="89">
        <f>BB865-1</f>
        <v>28</v>
      </c>
      <c r="BD865" s="152">
        <f t="shared" si="513"/>
        <v>2</v>
      </c>
      <c r="BE865" s="152">
        <f>BD865+2</f>
        <v>4</v>
      </c>
      <c r="BF865" s="152">
        <f>BE865-1</f>
        <v>3</v>
      </c>
      <c r="BG865" s="152">
        <f>BF865</f>
        <v>3</v>
      </c>
      <c r="BH865" s="152">
        <f t="shared" ref="BH865:BH871" si="529">BG865-1</f>
        <v>2</v>
      </c>
      <c r="BI865" s="152">
        <f t="shared" ref="BI865:BI871" si="530">BH865</f>
        <v>2</v>
      </c>
      <c r="BJ865" s="152">
        <f>BI865-1</f>
        <v>1</v>
      </c>
      <c r="BK865" s="17">
        <f>BJ865+30</f>
        <v>31</v>
      </c>
      <c r="BL865" s="17">
        <f t="shared" si="524"/>
        <v>30</v>
      </c>
      <c r="BM865" s="17">
        <f t="shared" si="520"/>
        <v>30</v>
      </c>
      <c r="BN865" s="17">
        <f t="shared" si="521"/>
        <v>29</v>
      </c>
      <c r="BO865" s="97">
        <f t="shared" si="493"/>
        <v>96</v>
      </c>
    </row>
    <row r="866" spans="1:67" ht="13.5" thickBot="1">
      <c r="A866" s="390">
        <f t="shared" si="505"/>
        <v>6</v>
      </c>
      <c r="B866" s="391" t="str">
        <f>VLOOKUP(A866,Sheet3!$A$2:$E$61,4,FALSE)</f>
        <v>jǐsì (己巳)</v>
      </c>
      <c r="C866" s="391" t="str">
        <f>VLOOKUP(A866,Sheet3!$A$2:$E$61,5,FALSE)</f>
        <v>Earth Snake</v>
      </c>
      <c r="D866" s="399">
        <f t="shared" si="506"/>
        <v>1949</v>
      </c>
      <c r="E866" s="399">
        <f t="shared" si="507"/>
        <v>1888</v>
      </c>
      <c r="F866" s="12">
        <f t="shared" si="525"/>
        <v>93.857142857142861</v>
      </c>
      <c r="G866" s="410"/>
      <c r="H866" s="187">
        <f t="shared" si="526"/>
        <v>652</v>
      </c>
      <c r="I866" s="1">
        <f t="shared" si="526"/>
        <v>651</v>
      </c>
      <c r="J866" s="187">
        <f t="shared" si="527"/>
        <v>-651</v>
      </c>
      <c r="K866" s="1">
        <f t="shared" si="527"/>
        <v>-650</v>
      </c>
      <c r="L866">
        <f t="shared" si="508"/>
        <v>32</v>
      </c>
      <c r="M866" s="3">
        <f t="shared" si="518"/>
        <v>4</v>
      </c>
      <c r="N866" s="245">
        <f t="shared" si="518"/>
        <v>1</v>
      </c>
      <c r="AZ866" s="89">
        <f t="shared" si="528"/>
        <v>30</v>
      </c>
      <c r="BA866" s="89">
        <f t="shared" si="522"/>
        <v>29</v>
      </c>
      <c r="BB866" s="89">
        <f t="shared" si="523"/>
        <v>29</v>
      </c>
      <c r="BC866" s="89">
        <f>BB866-1</f>
        <v>28</v>
      </c>
      <c r="BD866" s="152">
        <f t="shared" si="513"/>
        <v>2</v>
      </c>
      <c r="BE866" s="152">
        <f>BD866+2</f>
        <v>4</v>
      </c>
      <c r="BF866" s="152">
        <f>BE866-1</f>
        <v>3</v>
      </c>
      <c r="BG866" s="152">
        <f>BF866</f>
        <v>3</v>
      </c>
      <c r="BH866" s="152">
        <f t="shared" si="529"/>
        <v>2</v>
      </c>
      <c r="BI866" s="152">
        <f t="shared" si="530"/>
        <v>2</v>
      </c>
      <c r="BJ866" s="152">
        <f>BI866-1</f>
        <v>1</v>
      </c>
      <c r="BK866" s="17">
        <f>BJ866+30</f>
        <v>31</v>
      </c>
      <c r="BL866" s="17">
        <f t="shared" si="524"/>
        <v>30</v>
      </c>
      <c r="BM866" s="17">
        <f t="shared" si="520"/>
        <v>30</v>
      </c>
      <c r="BN866" s="17">
        <f t="shared" si="521"/>
        <v>29</v>
      </c>
      <c r="BO866" s="97">
        <f t="shared" si="493"/>
        <v>97</v>
      </c>
    </row>
    <row r="867" spans="1:67" ht="13.5" thickBot="1">
      <c r="A867" s="390">
        <f t="shared" si="505"/>
        <v>7</v>
      </c>
      <c r="B867" s="391" t="str">
        <f>VLOOKUP(A867,Sheet3!$A$2:$E$61,4,FALSE)</f>
        <v>gēngwǔ (庚午)</v>
      </c>
      <c r="C867" s="391" t="str">
        <f>VLOOKUP(A867,Sheet3!$A$2:$E$61,5,FALSE)</f>
        <v>Metal Horse</v>
      </c>
      <c r="D867" s="399">
        <f t="shared" si="506"/>
        <v>1950</v>
      </c>
      <c r="E867" s="399">
        <f t="shared" si="507"/>
        <v>1889</v>
      </c>
      <c r="F867" s="12">
        <f t="shared" si="525"/>
        <v>93.714285714285708</v>
      </c>
      <c r="G867" s="410"/>
      <c r="H867" s="187">
        <f t="shared" si="526"/>
        <v>651</v>
      </c>
      <c r="I867" s="1">
        <f t="shared" si="526"/>
        <v>650</v>
      </c>
      <c r="J867" s="187">
        <f t="shared" si="527"/>
        <v>-650</v>
      </c>
      <c r="K867" s="1">
        <f t="shared" si="527"/>
        <v>-649</v>
      </c>
      <c r="L867">
        <f t="shared" si="508"/>
        <v>33</v>
      </c>
      <c r="M867" s="3">
        <f t="shared" si="518"/>
        <v>1</v>
      </c>
      <c r="N867" s="245">
        <f t="shared" si="518"/>
        <v>2</v>
      </c>
      <c r="AZ867" s="89">
        <f t="shared" si="528"/>
        <v>30</v>
      </c>
      <c r="BA867" s="89">
        <f t="shared" si="522"/>
        <v>29</v>
      </c>
      <c r="BB867" s="89">
        <f t="shared" si="523"/>
        <v>29</v>
      </c>
      <c r="BC867" s="89">
        <f>BB867-1</f>
        <v>28</v>
      </c>
      <c r="BD867" s="152">
        <f t="shared" si="513"/>
        <v>2</v>
      </c>
      <c r="BE867" s="152">
        <f>BD867+2</f>
        <v>4</v>
      </c>
      <c r="BF867" s="152">
        <f>BE867-1</f>
        <v>3</v>
      </c>
      <c r="BG867" s="152">
        <f>BF867</f>
        <v>3</v>
      </c>
      <c r="BH867" s="152">
        <f t="shared" si="529"/>
        <v>2</v>
      </c>
      <c r="BI867" s="152">
        <f t="shared" si="530"/>
        <v>2</v>
      </c>
      <c r="BJ867" s="152">
        <f>BI867-1</f>
        <v>1</v>
      </c>
      <c r="BK867" s="17">
        <f>BJ867+30</f>
        <v>31</v>
      </c>
      <c r="BL867" s="17">
        <f t="shared" si="524"/>
        <v>30</v>
      </c>
      <c r="BM867" s="17">
        <f t="shared" si="520"/>
        <v>30</v>
      </c>
      <c r="BN867" s="17">
        <f t="shared" si="521"/>
        <v>29</v>
      </c>
      <c r="BO867" s="97">
        <f t="shared" si="493"/>
        <v>98</v>
      </c>
    </row>
    <row r="868" spans="1:67" ht="13.5" thickBot="1">
      <c r="A868" s="390">
        <f t="shared" si="505"/>
        <v>8</v>
      </c>
      <c r="B868" s="391" t="str">
        <f>VLOOKUP(A868,Sheet3!$A$2:$E$61,4,FALSE)</f>
        <v>xīnwèi (辛未)</v>
      </c>
      <c r="C868" s="391" t="str">
        <f>VLOOKUP(A868,Sheet3!$A$2:$E$61,5,FALSE)</f>
        <v>Metal Sheep</v>
      </c>
      <c r="D868" s="399">
        <f t="shared" si="506"/>
        <v>1951</v>
      </c>
      <c r="E868" s="399">
        <f t="shared" si="507"/>
        <v>1890</v>
      </c>
      <c r="F868" s="12">
        <f t="shared" si="525"/>
        <v>93.571428571428569</v>
      </c>
      <c r="G868" s="410"/>
      <c r="H868" s="187">
        <f t="shared" si="526"/>
        <v>650</v>
      </c>
      <c r="I868" s="1">
        <f t="shared" si="526"/>
        <v>649</v>
      </c>
      <c r="J868" s="187">
        <f t="shared" si="527"/>
        <v>-649</v>
      </c>
      <c r="K868" s="1">
        <f t="shared" si="527"/>
        <v>-648</v>
      </c>
      <c r="L868">
        <f t="shared" si="508"/>
        <v>33</v>
      </c>
      <c r="M868" s="3">
        <f t="shared" si="518"/>
        <v>2</v>
      </c>
      <c r="N868" s="245">
        <f t="shared" si="518"/>
        <v>3</v>
      </c>
      <c r="AZ868" s="89">
        <f t="shared" si="528"/>
        <v>30</v>
      </c>
      <c r="BA868" s="89">
        <f t="shared" si="522"/>
        <v>29</v>
      </c>
      <c r="BB868" s="89">
        <f t="shared" si="523"/>
        <v>29</v>
      </c>
      <c r="BC868" s="89">
        <f>BB868-1</f>
        <v>28</v>
      </c>
      <c r="BD868" s="152">
        <f t="shared" si="513"/>
        <v>2</v>
      </c>
      <c r="BE868" s="152">
        <f>BD868+1</f>
        <v>3</v>
      </c>
      <c r="BF868" s="152">
        <f>BE868-1</f>
        <v>2</v>
      </c>
      <c r="BG868" s="152">
        <f>BF868</f>
        <v>2</v>
      </c>
      <c r="BH868" s="152">
        <f t="shared" si="529"/>
        <v>1</v>
      </c>
      <c r="BI868" s="152">
        <f t="shared" si="530"/>
        <v>1</v>
      </c>
      <c r="BJ868" s="17">
        <f>BI868+30</f>
        <v>31</v>
      </c>
      <c r="BK868" s="17">
        <f t="shared" ref="BK868:BK899" si="531">BJ868-1</f>
        <v>30</v>
      </c>
      <c r="BL868" s="17">
        <f t="shared" si="524"/>
        <v>29</v>
      </c>
      <c r="BM868" s="17">
        <f t="shared" si="520"/>
        <v>29</v>
      </c>
      <c r="BN868" s="17">
        <f t="shared" si="521"/>
        <v>28</v>
      </c>
      <c r="BO868" s="97">
        <f t="shared" si="493"/>
        <v>99</v>
      </c>
    </row>
    <row r="869" spans="1:67" ht="23.25" thickBot="1">
      <c r="A869" s="390">
        <f t="shared" si="505"/>
        <v>9</v>
      </c>
      <c r="B869" s="391" t="str">
        <f>VLOOKUP(A869,Sheet3!$A$2:$E$61,4,FALSE)</f>
        <v>rénshēn (壬申)</v>
      </c>
      <c r="C869" s="391" t="str">
        <f>VLOOKUP(A869,Sheet3!$A$2:$E$61,5,FALSE)</f>
        <v>Water Monkey</v>
      </c>
      <c r="D869" s="399">
        <f t="shared" si="506"/>
        <v>1952</v>
      </c>
      <c r="E869" s="399">
        <f t="shared" si="507"/>
        <v>1891</v>
      </c>
      <c r="F869" s="12">
        <f t="shared" si="525"/>
        <v>93.428571428571431</v>
      </c>
      <c r="G869" s="410"/>
      <c r="H869" s="187">
        <f t="shared" si="526"/>
        <v>649</v>
      </c>
      <c r="I869" s="1">
        <f t="shared" si="526"/>
        <v>648</v>
      </c>
      <c r="J869" s="187">
        <f t="shared" si="527"/>
        <v>-648</v>
      </c>
      <c r="K869" s="1">
        <f t="shared" si="527"/>
        <v>-647</v>
      </c>
      <c r="L869">
        <f t="shared" si="508"/>
        <v>33</v>
      </c>
      <c r="M869" s="3">
        <f t="shared" si="518"/>
        <v>3</v>
      </c>
      <c r="N869" s="245">
        <f t="shared" si="518"/>
        <v>4</v>
      </c>
      <c r="AZ869" s="89">
        <f t="shared" si="528"/>
        <v>29</v>
      </c>
      <c r="BA869" s="89">
        <f>AZ869-1</f>
        <v>28</v>
      </c>
      <c r="BB869" s="89">
        <f>BA869</f>
        <v>28</v>
      </c>
      <c r="BC869" s="89">
        <f t="shared" ref="BC869:BC900" si="532">BB869-1</f>
        <v>27</v>
      </c>
      <c r="BD869" s="152">
        <f t="shared" si="513"/>
        <v>1</v>
      </c>
      <c r="BE869" s="152">
        <f>BD869+2</f>
        <v>3</v>
      </c>
      <c r="BF869" s="152">
        <f>BE869-1</f>
        <v>2</v>
      </c>
      <c r="BG869" s="152">
        <f>BF869</f>
        <v>2</v>
      </c>
      <c r="BH869" s="152">
        <f t="shared" si="529"/>
        <v>1</v>
      </c>
      <c r="BI869" s="152">
        <f t="shared" si="530"/>
        <v>1</v>
      </c>
      <c r="BJ869" s="17">
        <f>BI869+30</f>
        <v>31</v>
      </c>
      <c r="BK869" s="17">
        <f t="shared" si="531"/>
        <v>30</v>
      </c>
      <c r="BL869" s="17">
        <f t="shared" si="524"/>
        <v>29</v>
      </c>
      <c r="BM869" s="17">
        <f t="shared" si="520"/>
        <v>29</v>
      </c>
      <c r="BN869" s="17">
        <f t="shared" si="521"/>
        <v>28</v>
      </c>
      <c r="BO869" s="97">
        <f t="shared" si="493"/>
        <v>100</v>
      </c>
    </row>
    <row r="870" spans="1:67" ht="23.25" thickBot="1">
      <c r="A870" s="390">
        <f t="shared" si="505"/>
        <v>10</v>
      </c>
      <c r="B870" s="391" t="str">
        <f>VLOOKUP(A870,Sheet3!$A$2:$E$61,4,FALSE)</f>
        <v>guǐyǒu (癸酉)</v>
      </c>
      <c r="C870" s="391" t="str">
        <f>VLOOKUP(A870,Sheet3!$A$2:$E$61,5,FALSE)</f>
        <v>Water Rooster</v>
      </c>
      <c r="D870" s="399">
        <f t="shared" si="506"/>
        <v>1953</v>
      </c>
      <c r="E870" s="399">
        <f t="shared" si="507"/>
        <v>1892</v>
      </c>
      <c r="F870" s="12">
        <f t="shared" si="525"/>
        <v>93.285714285714292</v>
      </c>
      <c r="G870" s="410"/>
      <c r="H870" s="187">
        <f t="shared" si="526"/>
        <v>648</v>
      </c>
      <c r="I870" s="1">
        <f t="shared" si="526"/>
        <v>647</v>
      </c>
      <c r="J870" s="187">
        <f t="shared" si="527"/>
        <v>-647</v>
      </c>
      <c r="K870" s="1">
        <f t="shared" si="527"/>
        <v>-646</v>
      </c>
      <c r="L870">
        <f t="shared" si="508"/>
        <v>33</v>
      </c>
      <c r="M870" s="3">
        <f t="shared" si="518"/>
        <v>4</v>
      </c>
      <c r="N870" s="245">
        <f t="shared" si="518"/>
        <v>1</v>
      </c>
      <c r="AZ870" s="89">
        <f t="shared" si="528"/>
        <v>29</v>
      </c>
      <c r="BA870" s="89">
        <f t="shared" si="522"/>
        <v>28</v>
      </c>
      <c r="BB870" s="89">
        <f t="shared" si="523"/>
        <v>28</v>
      </c>
      <c r="BC870" s="89">
        <f t="shared" si="532"/>
        <v>27</v>
      </c>
      <c r="BD870" s="152">
        <f t="shared" si="513"/>
        <v>1</v>
      </c>
      <c r="BE870" s="152">
        <f>BD870+2</f>
        <v>3</v>
      </c>
      <c r="BF870" s="152">
        <f t="shared" ref="BF870:BF875" si="533">BE870-1</f>
        <v>2</v>
      </c>
      <c r="BG870" s="152">
        <f t="shared" ref="BG870:BG875" si="534">BF870</f>
        <v>2</v>
      </c>
      <c r="BH870" s="152">
        <f t="shared" si="529"/>
        <v>1</v>
      </c>
      <c r="BI870" s="152">
        <f t="shared" si="530"/>
        <v>1</v>
      </c>
      <c r="BJ870" s="17">
        <f>BI870+30</f>
        <v>31</v>
      </c>
      <c r="BK870" s="17">
        <f t="shared" si="531"/>
        <v>30</v>
      </c>
      <c r="BL870" s="17">
        <f t="shared" si="524"/>
        <v>29</v>
      </c>
      <c r="BM870" s="17">
        <f t="shared" si="520"/>
        <v>29</v>
      </c>
      <c r="BN870" s="17">
        <f t="shared" si="521"/>
        <v>28</v>
      </c>
      <c r="BO870" s="97">
        <f t="shared" si="493"/>
        <v>101</v>
      </c>
    </row>
    <row r="871" spans="1:67" ht="13.5" thickBot="1">
      <c r="A871" s="390">
        <f t="shared" si="505"/>
        <v>11</v>
      </c>
      <c r="B871" s="391" t="str">
        <f>VLOOKUP(A871,Sheet3!$A$2:$E$61,4,FALSE)</f>
        <v>jiǎxū (甲戌)</v>
      </c>
      <c r="C871" s="391" t="str">
        <f>VLOOKUP(A871,Sheet3!$A$2:$E$61,5,FALSE)</f>
        <v>Wood Dog</v>
      </c>
      <c r="D871" s="399">
        <f t="shared" si="506"/>
        <v>1954</v>
      </c>
      <c r="E871" s="399">
        <f t="shared" si="507"/>
        <v>1893</v>
      </c>
      <c r="F871" s="12">
        <f t="shared" si="525"/>
        <v>93.142857142857139</v>
      </c>
      <c r="G871" s="410"/>
      <c r="H871" s="187">
        <f t="shared" si="526"/>
        <v>647</v>
      </c>
      <c r="I871" s="1">
        <f t="shared" si="526"/>
        <v>646</v>
      </c>
      <c r="J871" s="187">
        <f t="shared" si="527"/>
        <v>-646</v>
      </c>
      <c r="K871" s="1">
        <f t="shared" si="527"/>
        <v>-645</v>
      </c>
      <c r="L871">
        <f t="shared" si="508"/>
        <v>34</v>
      </c>
      <c r="M871" s="3">
        <f t="shared" si="518"/>
        <v>1</v>
      </c>
      <c r="N871" s="245">
        <f t="shared" si="518"/>
        <v>2</v>
      </c>
      <c r="AZ871" s="89">
        <f t="shared" si="528"/>
        <v>29</v>
      </c>
      <c r="BA871" s="89">
        <f t="shared" si="522"/>
        <v>28</v>
      </c>
      <c r="BB871" s="89">
        <f t="shared" si="523"/>
        <v>28</v>
      </c>
      <c r="BC871" s="89">
        <f t="shared" si="532"/>
        <v>27</v>
      </c>
      <c r="BD871" s="152">
        <f t="shared" si="513"/>
        <v>1</v>
      </c>
      <c r="BE871" s="152">
        <f>BD871+2</f>
        <v>3</v>
      </c>
      <c r="BF871" s="152">
        <f t="shared" si="533"/>
        <v>2</v>
      </c>
      <c r="BG871" s="152">
        <f t="shared" si="534"/>
        <v>2</v>
      </c>
      <c r="BH871" s="152">
        <f t="shared" si="529"/>
        <v>1</v>
      </c>
      <c r="BI871" s="152">
        <f t="shared" si="530"/>
        <v>1</v>
      </c>
      <c r="BJ871" s="17">
        <f>BI871+30</f>
        <v>31</v>
      </c>
      <c r="BK871" s="17">
        <f t="shared" si="531"/>
        <v>30</v>
      </c>
      <c r="BL871" s="17">
        <f t="shared" si="524"/>
        <v>29</v>
      </c>
      <c r="BM871" s="17">
        <f t="shared" si="520"/>
        <v>29</v>
      </c>
      <c r="BN871" s="17">
        <f t="shared" si="521"/>
        <v>28</v>
      </c>
      <c r="BO871" s="97">
        <f t="shared" si="493"/>
        <v>102</v>
      </c>
    </row>
    <row r="872" spans="1:67" ht="13.5" thickBot="1">
      <c r="A872" s="390">
        <f t="shared" si="505"/>
        <v>12</v>
      </c>
      <c r="B872" s="391" t="str">
        <f>VLOOKUP(A872,Sheet3!$A$2:$E$61,4,FALSE)</f>
        <v>yǐhài (乙亥)</v>
      </c>
      <c r="C872" s="391" t="str">
        <f>VLOOKUP(A872,Sheet3!$A$2:$E$61,5,FALSE)</f>
        <v>Wood Pig</v>
      </c>
      <c r="D872" s="399">
        <f t="shared" si="506"/>
        <v>1955</v>
      </c>
      <c r="E872" s="399">
        <f t="shared" si="507"/>
        <v>1894</v>
      </c>
      <c r="F872" s="14">
        <f t="shared" ref="F872:F878" si="535">(5+H872)/7</f>
        <v>93</v>
      </c>
      <c r="G872" s="409"/>
      <c r="H872" s="270">
        <f t="shared" ref="H872:I878" si="536">H873+1</f>
        <v>646</v>
      </c>
      <c r="I872" s="16">
        <f t="shared" si="536"/>
        <v>645</v>
      </c>
      <c r="J872" s="270">
        <f t="shared" ref="J872:K878" si="537">J873-1</f>
        <v>-645</v>
      </c>
      <c r="K872" s="16">
        <f t="shared" si="537"/>
        <v>-644</v>
      </c>
      <c r="L872" s="20">
        <f t="shared" si="508"/>
        <v>34</v>
      </c>
      <c r="M872" s="3">
        <f t="shared" si="518"/>
        <v>2</v>
      </c>
      <c r="N872" s="245">
        <f t="shared" si="518"/>
        <v>3</v>
      </c>
      <c r="AZ872" s="89">
        <f t="shared" si="528"/>
        <v>29</v>
      </c>
      <c r="BA872" s="89">
        <f t="shared" si="522"/>
        <v>28</v>
      </c>
      <c r="BB872" s="89">
        <f t="shared" si="523"/>
        <v>28</v>
      </c>
      <c r="BC872" s="89">
        <f t="shared" si="532"/>
        <v>27</v>
      </c>
      <c r="BD872" s="152">
        <f t="shared" si="513"/>
        <v>1</v>
      </c>
      <c r="BE872" s="152">
        <f>BD872+1</f>
        <v>2</v>
      </c>
      <c r="BF872" s="152">
        <f t="shared" si="533"/>
        <v>1</v>
      </c>
      <c r="BG872" s="152">
        <f t="shared" si="534"/>
        <v>1</v>
      </c>
      <c r="BH872" s="17">
        <f>BG872+30</f>
        <v>31</v>
      </c>
      <c r="BI872" s="17">
        <f t="shared" ref="BI872:BI903" si="538">BH872-1</f>
        <v>30</v>
      </c>
      <c r="BJ872" s="17">
        <f>BI872</f>
        <v>30</v>
      </c>
      <c r="BK872" s="17">
        <f t="shared" si="531"/>
        <v>29</v>
      </c>
      <c r="BL872" s="17">
        <f t="shared" si="524"/>
        <v>28</v>
      </c>
      <c r="BM872" s="17">
        <f t="shared" si="520"/>
        <v>28</v>
      </c>
      <c r="BN872" s="17">
        <f t="shared" si="521"/>
        <v>27</v>
      </c>
      <c r="BO872" s="97">
        <f t="shared" si="493"/>
        <v>103</v>
      </c>
    </row>
    <row r="873" spans="1:67" ht="13.5" thickBot="1">
      <c r="A873" s="390">
        <f t="shared" si="505"/>
        <v>13</v>
      </c>
      <c r="B873" s="391" t="str">
        <f>VLOOKUP(A873,Sheet3!$A$2:$E$61,4,FALSE)</f>
        <v>bǐngzǐ (丙子)</v>
      </c>
      <c r="C873" s="391" t="str">
        <f>VLOOKUP(A873,Sheet3!$A$2:$E$61,5,FALSE)</f>
        <v>Fire Rat</v>
      </c>
      <c r="D873" s="399">
        <f t="shared" si="506"/>
        <v>1956</v>
      </c>
      <c r="E873" s="399">
        <f t="shared" si="507"/>
        <v>1895</v>
      </c>
      <c r="F873" s="12">
        <f t="shared" si="535"/>
        <v>92.857142857142861</v>
      </c>
      <c r="G873" s="410"/>
      <c r="H873" s="187">
        <f t="shared" si="536"/>
        <v>645</v>
      </c>
      <c r="I873" s="1">
        <f t="shared" si="536"/>
        <v>644</v>
      </c>
      <c r="J873" s="187">
        <f t="shared" si="537"/>
        <v>-644</v>
      </c>
      <c r="K873" s="1">
        <f t="shared" si="537"/>
        <v>-643</v>
      </c>
      <c r="L873">
        <f t="shared" si="508"/>
        <v>34</v>
      </c>
      <c r="M873" s="3">
        <f t="shared" si="518"/>
        <v>3</v>
      </c>
      <c r="N873" s="245">
        <f t="shared" si="518"/>
        <v>4</v>
      </c>
      <c r="AZ873" s="89">
        <f t="shared" si="528"/>
        <v>28</v>
      </c>
      <c r="BA873" s="89">
        <f>AZ873-1</f>
        <v>27</v>
      </c>
      <c r="BB873" s="89">
        <f>BA873</f>
        <v>27</v>
      </c>
      <c r="BC873" s="89">
        <f t="shared" si="532"/>
        <v>26</v>
      </c>
      <c r="BD873" s="17">
        <f>BC873+5</f>
        <v>31</v>
      </c>
      <c r="BE873" s="152">
        <f>BD873-29</f>
        <v>2</v>
      </c>
      <c r="BF873" s="152">
        <f>BE873-1</f>
        <v>1</v>
      </c>
      <c r="BG873" s="152">
        <f>BF873</f>
        <v>1</v>
      </c>
      <c r="BH873" s="17">
        <f>BG873+30</f>
        <v>31</v>
      </c>
      <c r="BI873" s="17">
        <f t="shared" si="538"/>
        <v>30</v>
      </c>
      <c r="BJ873" s="17">
        <f>BI873</f>
        <v>30</v>
      </c>
      <c r="BK873" s="17">
        <f t="shared" si="531"/>
        <v>29</v>
      </c>
      <c r="BL873" s="17">
        <f t="shared" si="524"/>
        <v>28</v>
      </c>
      <c r="BM873" s="17">
        <f t="shared" si="520"/>
        <v>28</v>
      </c>
      <c r="BN873" s="17">
        <f t="shared" si="521"/>
        <v>27</v>
      </c>
      <c r="BO873" s="97">
        <f t="shared" si="493"/>
        <v>104</v>
      </c>
    </row>
    <row r="874" spans="1:67" ht="13.5" thickBot="1">
      <c r="A874" s="390">
        <f t="shared" si="505"/>
        <v>14</v>
      </c>
      <c r="B874" s="391" t="str">
        <f>VLOOKUP(A874,Sheet3!$A$2:$E$61,4,FALSE)</f>
        <v>dīngchǒu (丁丑)</v>
      </c>
      <c r="C874" s="391" t="str">
        <f>VLOOKUP(A874,Sheet3!$A$2:$E$61,5,FALSE)</f>
        <v>Fire Ox</v>
      </c>
      <c r="D874" s="399">
        <f t="shared" si="506"/>
        <v>1957</v>
      </c>
      <c r="E874" s="399">
        <f t="shared" si="507"/>
        <v>1896</v>
      </c>
      <c r="F874" s="12">
        <f t="shared" si="535"/>
        <v>92.714285714285708</v>
      </c>
      <c r="G874" s="410"/>
      <c r="H874" s="187">
        <f t="shared" si="536"/>
        <v>644</v>
      </c>
      <c r="I874" s="1">
        <f t="shared" si="536"/>
        <v>643</v>
      </c>
      <c r="J874" s="187">
        <f t="shared" si="537"/>
        <v>-643</v>
      </c>
      <c r="K874" s="1">
        <f t="shared" si="537"/>
        <v>-642</v>
      </c>
      <c r="L874">
        <f t="shared" si="508"/>
        <v>34</v>
      </c>
      <c r="M874" s="3">
        <f t="shared" si="518"/>
        <v>4</v>
      </c>
      <c r="N874" s="245">
        <f t="shared" si="518"/>
        <v>1</v>
      </c>
      <c r="AZ874" s="89">
        <f t="shared" si="528"/>
        <v>28</v>
      </c>
      <c r="BA874" s="89">
        <f t="shared" si="522"/>
        <v>27</v>
      </c>
      <c r="BB874" s="89">
        <f t="shared" si="523"/>
        <v>27</v>
      </c>
      <c r="BC874" s="89">
        <f t="shared" si="532"/>
        <v>26</v>
      </c>
      <c r="BD874" s="17">
        <f t="shared" ref="BD874:BD936" si="539">BC874+5</f>
        <v>31</v>
      </c>
      <c r="BE874" s="152">
        <f t="shared" ref="BE874:BE879" si="540">BD874-29</f>
        <v>2</v>
      </c>
      <c r="BF874" s="152">
        <f t="shared" si="533"/>
        <v>1</v>
      </c>
      <c r="BG874" s="152">
        <f t="shared" si="534"/>
        <v>1</v>
      </c>
      <c r="BH874" s="17">
        <f>BG874+30</f>
        <v>31</v>
      </c>
      <c r="BI874" s="17">
        <f t="shared" si="538"/>
        <v>30</v>
      </c>
      <c r="BJ874" s="17">
        <f t="shared" ref="BJ874:BJ936" si="541">BI874</f>
        <v>30</v>
      </c>
      <c r="BK874" s="17">
        <f t="shared" si="531"/>
        <v>29</v>
      </c>
      <c r="BL874" s="17">
        <f t="shared" si="524"/>
        <v>28</v>
      </c>
      <c r="BM874" s="17">
        <f t="shared" si="520"/>
        <v>28</v>
      </c>
      <c r="BN874" s="17">
        <f t="shared" si="521"/>
        <v>27</v>
      </c>
      <c r="BO874" s="97">
        <f t="shared" si="493"/>
        <v>105</v>
      </c>
    </row>
    <row r="875" spans="1:67" ht="13.5" thickBot="1">
      <c r="A875" s="390">
        <f t="shared" si="505"/>
        <v>15</v>
      </c>
      <c r="B875" s="391" t="str">
        <f>VLOOKUP(A875,Sheet3!$A$2:$E$61,4,FALSE)</f>
        <v>wùyín (戊寅)</v>
      </c>
      <c r="C875" s="391" t="str">
        <f>VLOOKUP(A875,Sheet3!$A$2:$E$61,5,FALSE)</f>
        <v>Earth Tiger</v>
      </c>
      <c r="D875" s="399">
        <f t="shared" si="506"/>
        <v>1958</v>
      </c>
      <c r="E875" s="399">
        <f t="shared" si="507"/>
        <v>1897</v>
      </c>
      <c r="F875" s="12">
        <f t="shared" si="535"/>
        <v>92.571428571428569</v>
      </c>
      <c r="G875" s="410"/>
      <c r="H875" s="187">
        <f t="shared" si="536"/>
        <v>643</v>
      </c>
      <c r="I875" s="1">
        <f t="shared" si="536"/>
        <v>642</v>
      </c>
      <c r="J875" s="187">
        <f t="shared" si="537"/>
        <v>-642</v>
      </c>
      <c r="K875" s="1">
        <f t="shared" si="537"/>
        <v>-641</v>
      </c>
      <c r="L875">
        <f t="shared" si="508"/>
        <v>35</v>
      </c>
      <c r="M875" s="3">
        <f t="shared" si="518"/>
        <v>1</v>
      </c>
      <c r="N875" s="245">
        <f t="shared" si="518"/>
        <v>2</v>
      </c>
      <c r="AZ875" s="89">
        <f t="shared" si="528"/>
        <v>28</v>
      </c>
      <c r="BA875" s="89">
        <f t="shared" si="522"/>
        <v>27</v>
      </c>
      <c r="BB875" s="89">
        <f t="shared" si="523"/>
        <v>27</v>
      </c>
      <c r="BC875" s="89">
        <f t="shared" si="532"/>
        <v>26</v>
      </c>
      <c r="BD875" s="17">
        <f t="shared" si="539"/>
        <v>31</v>
      </c>
      <c r="BE875" s="152">
        <f t="shared" si="540"/>
        <v>2</v>
      </c>
      <c r="BF875" s="152">
        <f t="shared" si="533"/>
        <v>1</v>
      </c>
      <c r="BG875" s="152">
        <f t="shared" si="534"/>
        <v>1</v>
      </c>
      <c r="BH875" s="17">
        <f>BG875+30</f>
        <v>31</v>
      </c>
      <c r="BI875" s="17">
        <f t="shared" si="538"/>
        <v>30</v>
      </c>
      <c r="BJ875" s="17">
        <f t="shared" si="541"/>
        <v>30</v>
      </c>
      <c r="BK875" s="17">
        <f t="shared" si="531"/>
        <v>29</v>
      </c>
      <c r="BL875" s="17">
        <f t="shared" si="524"/>
        <v>28</v>
      </c>
      <c r="BM875" s="17">
        <f t="shared" si="520"/>
        <v>28</v>
      </c>
      <c r="BN875" s="17">
        <f t="shared" si="521"/>
        <v>27</v>
      </c>
      <c r="BO875" s="97">
        <f t="shared" si="493"/>
        <v>106</v>
      </c>
    </row>
    <row r="876" spans="1:67" ht="13.5" thickBot="1">
      <c r="A876" s="390">
        <f t="shared" si="505"/>
        <v>16</v>
      </c>
      <c r="B876" s="391" t="str">
        <f>VLOOKUP(A876,Sheet3!$A$2:$E$61,4,FALSE)</f>
        <v>jǐmǎo (己卯)</v>
      </c>
      <c r="C876" s="391" t="str">
        <f>VLOOKUP(A876,Sheet3!$A$2:$E$61,5,FALSE)</f>
        <v>Earth Hare</v>
      </c>
      <c r="D876" s="399">
        <f t="shared" si="506"/>
        <v>1959</v>
      </c>
      <c r="E876" s="399">
        <f t="shared" si="507"/>
        <v>1898</v>
      </c>
      <c r="F876" s="12">
        <f t="shared" si="535"/>
        <v>92.428571428571431</v>
      </c>
      <c r="G876" s="410"/>
      <c r="H876" s="187">
        <f t="shared" si="536"/>
        <v>642</v>
      </c>
      <c r="I876" s="1">
        <f t="shared" si="536"/>
        <v>641</v>
      </c>
      <c r="J876" s="187">
        <f t="shared" si="537"/>
        <v>-641</v>
      </c>
      <c r="K876" s="1">
        <f t="shared" si="537"/>
        <v>-640</v>
      </c>
      <c r="L876">
        <f t="shared" si="508"/>
        <v>35</v>
      </c>
      <c r="M876" s="3">
        <f t="shared" si="518"/>
        <v>2</v>
      </c>
      <c r="N876" s="245">
        <f t="shared" si="518"/>
        <v>3</v>
      </c>
      <c r="AZ876" s="89">
        <f t="shared" si="528"/>
        <v>28</v>
      </c>
      <c r="BA876" s="89">
        <f t="shared" si="522"/>
        <v>27</v>
      </c>
      <c r="BB876" s="89">
        <f t="shared" si="523"/>
        <v>27</v>
      </c>
      <c r="BC876" s="89">
        <f t="shared" si="532"/>
        <v>26</v>
      </c>
      <c r="BD876" s="17">
        <f t="shared" si="539"/>
        <v>31</v>
      </c>
      <c r="BE876" s="152">
        <f>BD876-30</f>
        <v>1</v>
      </c>
      <c r="BF876" s="17">
        <f>BE876+30</f>
        <v>31</v>
      </c>
      <c r="BG876" s="17">
        <f>BF876-1</f>
        <v>30</v>
      </c>
      <c r="BH876" s="17">
        <f>BG876</f>
        <v>30</v>
      </c>
      <c r="BI876" s="17">
        <f t="shared" si="538"/>
        <v>29</v>
      </c>
      <c r="BJ876" s="17">
        <f t="shared" si="541"/>
        <v>29</v>
      </c>
      <c r="BK876" s="17">
        <f t="shared" si="531"/>
        <v>28</v>
      </c>
      <c r="BL876" s="17">
        <f t="shared" si="524"/>
        <v>27</v>
      </c>
      <c r="BM876" s="17">
        <f t="shared" si="520"/>
        <v>27</v>
      </c>
      <c r="BN876" s="17">
        <f t="shared" si="521"/>
        <v>26</v>
      </c>
      <c r="BO876" s="97">
        <f t="shared" si="493"/>
        <v>107</v>
      </c>
    </row>
    <row r="877" spans="1:67" ht="23.25" thickBot="1">
      <c r="A877" s="390">
        <f t="shared" si="505"/>
        <v>17</v>
      </c>
      <c r="B877" s="391" t="str">
        <f>VLOOKUP(A877,Sheet3!$A$2:$E$61,4,FALSE)</f>
        <v>gēngchén (庚辰)</v>
      </c>
      <c r="C877" s="391" t="str">
        <f>VLOOKUP(A877,Sheet3!$A$2:$E$61,5,FALSE)</f>
        <v>Metal Dragon</v>
      </c>
      <c r="D877" s="399">
        <f t="shared" si="506"/>
        <v>1960</v>
      </c>
      <c r="E877" s="399">
        <f t="shared" si="507"/>
        <v>1899</v>
      </c>
      <c r="F877" s="12">
        <f t="shared" si="535"/>
        <v>92.285714285714292</v>
      </c>
      <c r="G877" s="410"/>
      <c r="H877" s="187">
        <f t="shared" si="536"/>
        <v>641</v>
      </c>
      <c r="I877" s="1">
        <f t="shared" si="536"/>
        <v>640</v>
      </c>
      <c r="J877" s="187">
        <f t="shared" si="537"/>
        <v>-640</v>
      </c>
      <c r="K877" s="1">
        <f t="shared" si="537"/>
        <v>-639</v>
      </c>
      <c r="L877">
        <f t="shared" si="508"/>
        <v>35</v>
      </c>
      <c r="M877" s="3">
        <f t="shared" si="518"/>
        <v>3</v>
      </c>
      <c r="N877" s="245">
        <f t="shared" si="518"/>
        <v>4</v>
      </c>
      <c r="AZ877" s="89">
        <f t="shared" si="528"/>
        <v>27</v>
      </c>
      <c r="BA877" s="89">
        <f>AZ877-1</f>
        <v>26</v>
      </c>
      <c r="BB877" s="89">
        <f>BA877</f>
        <v>26</v>
      </c>
      <c r="BC877" s="89">
        <f t="shared" si="532"/>
        <v>25</v>
      </c>
      <c r="BD877" s="17">
        <f>BC877+5</f>
        <v>30</v>
      </c>
      <c r="BE877" s="152">
        <f>BD877-29</f>
        <v>1</v>
      </c>
      <c r="BF877" s="17">
        <f>BE877+30</f>
        <v>31</v>
      </c>
      <c r="BG877" s="17">
        <f t="shared" ref="BG877:BG940" si="542">BF877-1</f>
        <v>30</v>
      </c>
      <c r="BH877" s="17">
        <f>BG877</f>
        <v>30</v>
      </c>
      <c r="BI877" s="17">
        <f t="shared" si="538"/>
        <v>29</v>
      </c>
      <c r="BJ877" s="17">
        <f>BI877</f>
        <v>29</v>
      </c>
      <c r="BK877" s="17">
        <f t="shared" si="531"/>
        <v>28</v>
      </c>
      <c r="BL877" s="17">
        <f t="shared" si="524"/>
        <v>27</v>
      </c>
      <c r="BM877" s="17">
        <f t="shared" si="520"/>
        <v>27</v>
      </c>
      <c r="BN877" s="17">
        <f t="shared" si="521"/>
        <v>26</v>
      </c>
      <c r="BO877" s="97">
        <f t="shared" si="493"/>
        <v>108</v>
      </c>
    </row>
    <row r="878" spans="1:67" ht="13.5" thickBot="1">
      <c r="A878" s="390">
        <f t="shared" si="505"/>
        <v>18</v>
      </c>
      <c r="B878" s="391" t="str">
        <f>VLOOKUP(A878,Sheet3!$A$2:$E$61,4,FALSE)</f>
        <v>xīnsì (辛巳)</v>
      </c>
      <c r="C878" s="391" t="str">
        <f>VLOOKUP(A878,Sheet3!$A$2:$E$61,5,FALSE)</f>
        <v>Metal Snake</v>
      </c>
      <c r="D878" s="399">
        <f t="shared" si="506"/>
        <v>1961</v>
      </c>
      <c r="E878" s="399">
        <f t="shared" si="507"/>
        <v>1900</v>
      </c>
      <c r="F878" s="12">
        <f t="shared" si="535"/>
        <v>92.142857142857139</v>
      </c>
      <c r="G878" s="410"/>
      <c r="H878" s="187">
        <f t="shared" si="536"/>
        <v>640</v>
      </c>
      <c r="I878" s="1">
        <f t="shared" si="536"/>
        <v>639</v>
      </c>
      <c r="J878" s="187">
        <f t="shared" si="537"/>
        <v>-639</v>
      </c>
      <c r="K878" s="1">
        <f t="shared" si="537"/>
        <v>-638</v>
      </c>
      <c r="L878">
        <f t="shared" si="508"/>
        <v>35</v>
      </c>
      <c r="M878" s="3">
        <f t="shared" ref="M878:N897" si="543">M882</f>
        <v>4</v>
      </c>
      <c r="N878" s="245">
        <f t="shared" si="543"/>
        <v>1</v>
      </c>
      <c r="AZ878" s="89">
        <f t="shared" si="528"/>
        <v>27</v>
      </c>
      <c r="BA878" s="89">
        <f t="shared" si="522"/>
        <v>26</v>
      </c>
      <c r="BB878" s="89">
        <f t="shared" si="523"/>
        <v>26</v>
      </c>
      <c r="BC878" s="89">
        <f t="shared" si="532"/>
        <v>25</v>
      </c>
      <c r="BD878" s="17">
        <f t="shared" si="539"/>
        <v>30</v>
      </c>
      <c r="BE878" s="152">
        <f t="shared" si="540"/>
        <v>1</v>
      </c>
      <c r="BF878" s="17">
        <f>BE878+30</f>
        <v>31</v>
      </c>
      <c r="BG878" s="17">
        <f t="shared" si="542"/>
        <v>30</v>
      </c>
      <c r="BH878" s="17">
        <f t="shared" ref="BH878:BH940" si="544">BG878</f>
        <v>30</v>
      </c>
      <c r="BI878" s="17">
        <f t="shared" si="538"/>
        <v>29</v>
      </c>
      <c r="BJ878" s="17">
        <f t="shared" si="541"/>
        <v>29</v>
      </c>
      <c r="BK878" s="17">
        <f t="shared" si="531"/>
        <v>28</v>
      </c>
      <c r="BL878" s="17">
        <f t="shared" si="524"/>
        <v>27</v>
      </c>
      <c r="BM878" s="17">
        <f t="shared" si="520"/>
        <v>27</v>
      </c>
      <c r="BN878" s="17">
        <f t="shared" si="521"/>
        <v>26</v>
      </c>
      <c r="BO878" s="97">
        <f t="shared" si="493"/>
        <v>109</v>
      </c>
    </row>
    <row r="879" spans="1:67" ht="13.5" thickBot="1">
      <c r="A879" s="390">
        <f t="shared" si="505"/>
        <v>19</v>
      </c>
      <c r="B879" s="391" t="str">
        <f>VLOOKUP(A879,Sheet3!$A$2:$E$61,4,FALSE)</f>
        <v>rénwǔ (壬午)</v>
      </c>
      <c r="C879" s="391" t="str">
        <f>VLOOKUP(A879,Sheet3!$A$2:$E$61,5,FALSE)</f>
        <v>Water Horse</v>
      </c>
      <c r="D879" s="399">
        <f t="shared" si="506"/>
        <v>1962</v>
      </c>
      <c r="E879" s="399">
        <f t="shared" si="507"/>
        <v>1901</v>
      </c>
      <c r="F879" s="14">
        <f t="shared" ref="F879:F885" si="545">(5+H879)/7</f>
        <v>92</v>
      </c>
      <c r="G879" s="409"/>
      <c r="H879" s="270">
        <f t="shared" ref="H879:I885" si="546">H880+1</f>
        <v>639</v>
      </c>
      <c r="I879" s="16">
        <f t="shared" si="546"/>
        <v>638</v>
      </c>
      <c r="J879" s="270">
        <f t="shared" ref="J879:K885" si="547">J880-1</f>
        <v>-638</v>
      </c>
      <c r="K879" s="16">
        <f t="shared" si="547"/>
        <v>-637</v>
      </c>
      <c r="L879" s="20">
        <f t="shared" si="508"/>
        <v>36</v>
      </c>
      <c r="M879" s="15">
        <f t="shared" si="543"/>
        <v>1</v>
      </c>
      <c r="N879" s="271">
        <f t="shared" si="543"/>
        <v>2</v>
      </c>
      <c r="O879" s="20"/>
      <c r="P879" s="20"/>
      <c r="Q879" s="30"/>
      <c r="R879" s="20"/>
      <c r="S879" s="20"/>
      <c r="T879" s="17"/>
      <c r="U879" s="17"/>
      <c r="V879" s="20"/>
      <c r="W879" s="20"/>
      <c r="X879" s="20"/>
      <c r="Y879" s="20"/>
      <c r="Z879" s="20"/>
      <c r="AA879" s="20"/>
      <c r="AB879" s="20"/>
      <c r="AC879" s="20"/>
      <c r="AD879" s="20"/>
      <c r="AE879" s="20"/>
      <c r="AF879" s="20"/>
      <c r="AG879" s="20"/>
      <c r="AH879" s="17"/>
      <c r="AZ879" s="89">
        <f t="shared" si="528"/>
        <v>27</v>
      </c>
      <c r="BA879" s="89">
        <f t="shared" si="522"/>
        <v>26</v>
      </c>
      <c r="BB879" s="89">
        <f t="shared" si="523"/>
        <v>26</v>
      </c>
      <c r="BC879" s="89">
        <f t="shared" si="532"/>
        <v>25</v>
      </c>
      <c r="BD879" s="17">
        <f t="shared" si="539"/>
        <v>30</v>
      </c>
      <c r="BE879" s="152">
        <f t="shared" si="540"/>
        <v>1</v>
      </c>
      <c r="BF879" s="17">
        <f>BE879+30</f>
        <v>31</v>
      </c>
      <c r="BG879" s="17">
        <f t="shared" si="542"/>
        <v>30</v>
      </c>
      <c r="BH879" s="17">
        <f t="shared" si="544"/>
        <v>30</v>
      </c>
      <c r="BI879" s="17">
        <f t="shared" si="538"/>
        <v>29</v>
      </c>
      <c r="BJ879" s="17">
        <f t="shared" si="541"/>
        <v>29</v>
      </c>
      <c r="BK879" s="17">
        <f t="shared" si="531"/>
        <v>28</v>
      </c>
      <c r="BL879" s="17">
        <f t="shared" si="524"/>
        <v>27</v>
      </c>
      <c r="BM879" s="17">
        <f t="shared" si="520"/>
        <v>27</v>
      </c>
      <c r="BN879" s="17">
        <f t="shared" si="521"/>
        <v>26</v>
      </c>
      <c r="BO879" s="97">
        <f t="shared" si="493"/>
        <v>110</v>
      </c>
    </row>
    <row r="880" spans="1:67" ht="13.5" thickBot="1">
      <c r="A880" s="390">
        <f t="shared" si="505"/>
        <v>20</v>
      </c>
      <c r="B880" s="391" t="str">
        <f>VLOOKUP(A880,Sheet3!$A$2:$E$61,4,FALSE)</f>
        <v>guǐwèi (癸未)</v>
      </c>
      <c r="C880" s="391" t="str">
        <f>VLOOKUP(A880,Sheet3!$A$2:$E$61,5,FALSE)</f>
        <v>Water Sheep</v>
      </c>
      <c r="D880" s="399">
        <f t="shared" si="506"/>
        <v>1963</v>
      </c>
      <c r="E880" s="399">
        <f t="shared" si="507"/>
        <v>1902</v>
      </c>
      <c r="F880" s="12">
        <f t="shared" si="545"/>
        <v>91.857142857142861</v>
      </c>
      <c r="G880" s="410"/>
      <c r="H880" s="187">
        <f t="shared" si="546"/>
        <v>638</v>
      </c>
      <c r="I880" s="1">
        <f t="shared" si="546"/>
        <v>637</v>
      </c>
      <c r="J880" s="187">
        <f t="shared" si="547"/>
        <v>-637</v>
      </c>
      <c r="K880" s="1">
        <f t="shared" si="547"/>
        <v>-636</v>
      </c>
      <c r="L880">
        <f t="shared" si="508"/>
        <v>36</v>
      </c>
      <c r="M880" s="3">
        <f t="shared" si="543"/>
        <v>2</v>
      </c>
      <c r="N880" s="245">
        <f t="shared" si="543"/>
        <v>3</v>
      </c>
      <c r="AZ880" s="89">
        <f t="shared" si="528"/>
        <v>27</v>
      </c>
      <c r="BA880" s="89">
        <f t="shared" si="522"/>
        <v>26</v>
      </c>
      <c r="BB880" s="89">
        <f t="shared" si="523"/>
        <v>26</v>
      </c>
      <c r="BC880" s="89">
        <f t="shared" si="532"/>
        <v>25</v>
      </c>
      <c r="BD880" s="17">
        <f t="shared" si="539"/>
        <v>30</v>
      </c>
      <c r="BE880" s="17">
        <f>BD880-1</f>
        <v>29</v>
      </c>
      <c r="BF880" s="17">
        <f>BE880+1</f>
        <v>30</v>
      </c>
      <c r="BG880" s="17">
        <f t="shared" si="542"/>
        <v>29</v>
      </c>
      <c r="BH880" s="17">
        <f t="shared" si="544"/>
        <v>29</v>
      </c>
      <c r="BI880" s="17">
        <f t="shared" si="538"/>
        <v>28</v>
      </c>
      <c r="BJ880" s="17">
        <f t="shared" si="541"/>
        <v>28</v>
      </c>
      <c r="BK880" s="17">
        <f t="shared" si="531"/>
        <v>27</v>
      </c>
      <c r="BL880" s="17">
        <f t="shared" si="524"/>
        <v>26</v>
      </c>
      <c r="BM880" s="17">
        <f t="shared" si="520"/>
        <v>26</v>
      </c>
      <c r="BN880" s="17">
        <f t="shared" si="521"/>
        <v>25</v>
      </c>
      <c r="BO880" s="97">
        <f t="shared" si="493"/>
        <v>111</v>
      </c>
    </row>
    <row r="881" spans="1:67" ht="23.25" thickBot="1">
      <c r="A881" s="390">
        <f t="shared" si="505"/>
        <v>21</v>
      </c>
      <c r="B881" s="391" t="str">
        <f>VLOOKUP(A881,Sheet3!$A$2:$E$61,4,FALSE)</f>
        <v>jiǎshēn (甲申)</v>
      </c>
      <c r="C881" s="391" t="str">
        <f>VLOOKUP(A881,Sheet3!$A$2:$E$61,5,FALSE)</f>
        <v>Wood Monkey</v>
      </c>
      <c r="D881" s="399">
        <f t="shared" si="506"/>
        <v>1964</v>
      </c>
      <c r="E881" s="399">
        <f t="shared" si="507"/>
        <v>1903</v>
      </c>
      <c r="F881" s="12">
        <f t="shared" si="545"/>
        <v>91.714285714285708</v>
      </c>
      <c r="G881" s="410"/>
      <c r="H881" s="187">
        <f t="shared" si="546"/>
        <v>637</v>
      </c>
      <c r="I881" s="1">
        <f t="shared" si="546"/>
        <v>636</v>
      </c>
      <c r="J881" s="187">
        <f t="shared" si="547"/>
        <v>-636</v>
      </c>
      <c r="K881" s="1">
        <f t="shared" si="547"/>
        <v>-635</v>
      </c>
      <c r="L881">
        <f t="shared" si="508"/>
        <v>36</v>
      </c>
      <c r="M881" s="3">
        <f t="shared" si="543"/>
        <v>3</v>
      </c>
      <c r="N881" s="245">
        <f t="shared" si="543"/>
        <v>4</v>
      </c>
      <c r="V881" s="433" t="s">
        <v>220</v>
      </c>
      <c r="W881" s="281"/>
      <c r="AZ881" s="89">
        <f t="shared" si="528"/>
        <v>26</v>
      </c>
      <c r="BA881" s="89">
        <f>AZ881-1</f>
        <v>25</v>
      </c>
      <c r="BB881" s="89">
        <f>BA881</f>
        <v>25</v>
      </c>
      <c r="BC881" s="89">
        <f t="shared" si="532"/>
        <v>24</v>
      </c>
      <c r="BD881" s="17">
        <f>BC881+5</f>
        <v>29</v>
      </c>
      <c r="BE881" s="17">
        <f t="shared" ref="BE881:BE944" si="548">BD881-1</f>
        <v>28</v>
      </c>
      <c r="BF881" s="17">
        <f>BE881+2</f>
        <v>30</v>
      </c>
      <c r="BG881" s="17">
        <f t="shared" si="542"/>
        <v>29</v>
      </c>
      <c r="BH881" s="17">
        <f>BG881</f>
        <v>29</v>
      </c>
      <c r="BI881" s="17">
        <f t="shared" si="538"/>
        <v>28</v>
      </c>
      <c r="BJ881" s="17">
        <f>BI881</f>
        <v>28</v>
      </c>
      <c r="BK881" s="17">
        <f t="shared" si="531"/>
        <v>27</v>
      </c>
      <c r="BL881" s="17">
        <f t="shared" si="524"/>
        <v>26</v>
      </c>
      <c r="BM881" s="17">
        <f t="shared" si="520"/>
        <v>26</v>
      </c>
      <c r="BN881" s="17">
        <f t="shared" si="521"/>
        <v>25</v>
      </c>
      <c r="BO881" s="97">
        <f t="shared" si="493"/>
        <v>112</v>
      </c>
    </row>
    <row r="882" spans="1:67" ht="12.75" customHeight="1" thickBot="1">
      <c r="A882" s="390">
        <f t="shared" si="505"/>
        <v>22</v>
      </c>
      <c r="B882" s="391" t="str">
        <f>VLOOKUP(A882,Sheet3!$A$2:$E$61,4,FALSE)</f>
        <v>yǐyǒu (乙酉)</v>
      </c>
      <c r="C882" s="391" t="str">
        <f>VLOOKUP(A882,Sheet3!$A$2:$E$61,5,FALSE)</f>
        <v>Wood Rooster</v>
      </c>
      <c r="D882" s="399">
        <f t="shared" si="506"/>
        <v>1965</v>
      </c>
      <c r="E882" s="399">
        <f t="shared" si="507"/>
        <v>1904</v>
      </c>
      <c r="F882" s="12">
        <f t="shared" si="545"/>
        <v>91.571428571428569</v>
      </c>
      <c r="G882" s="410"/>
      <c r="H882" s="187">
        <f t="shared" si="546"/>
        <v>636</v>
      </c>
      <c r="I882" s="1">
        <f t="shared" si="546"/>
        <v>635</v>
      </c>
      <c r="J882" s="187">
        <f t="shared" si="547"/>
        <v>-635</v>
      </c>
      <c r="K882" s="1">
        <f t="shared" si="547"/>
        <v>-634</v>
      </c>
      <c r="L882">
        <f t="shared" si="508"/>
        <v>36</v>
      </c>
      <c r="M882" s="3">
        <f t="shared" si="543"/>
        <v>4</v>
      </c>
      <c r="N882" s="245">
        <f t="shared" si="543"/>
        <v>1</v>
      </c>
      <c r="T882" s="433" t="s">
        <v>29</v>
      </c>
      <c r="U882" s="303"/>
      <c r="V882" s="436"/>
      <c r="W882" s="281"/>
      <c r="AZ882" s="89">
        <f t="shared" si="528"/>
        <v>26</v>
      </c>
      <c r="BA882" s="89">
        <f t="shared" si="522"/>
        <v>25</v>
      </c>
      <c r="BB882" s="89">
        <f t="shared" si="523"/>
        <v>25</v>
      </c>
      <c r="BC882" s="89">
        <f t="shared" si="532"/>
        <v>24</v>
      </c>
      <c r="BD882" s="17">
        <f t="shared" si="539"/>
        <v>29</v>
      </c>
      <c r="BE882" s="17">
        <f t="shared" si="548"/>
        <v>28</v>
      </c>
      <c r="BF882" s="17">
        <f t="shared" ref="BF882:BF887" si="549">BE882+2</f>
        <v>30</v>
      </c>
      <c r="BG882" s="17">
        <f t="shared" si="542"/>
        <v>29</v>
      </c>
      <c r="BH882" s="17">
        <f t="shared" si="544"/>
        <v>29</v>
      </c>
      <c r="BI882" s="17">
        <f t="shared" si="538"/>
        <v>28</v>
      </c>
      <c r="BJ882" s="17">
        <f t="shared" si="541"/>
        <v>28</v>
      </c>
      <c r="BK882" s="17">
        <f t="shared" si="531"/>
        <v>27</v>
      </c>
      <c r="BL882" s="17">
        <f t="shared" si="524"/>
        <v>26</v>
      </c>
      <c r="BM882" s="17">
        <f t="shared" si="520"/>
        <v>26</v>
      </c>
      <c r="BN882" s="17">
        <f t="shared" si="521"/>
        <v>25</v>
      </c>
      <c r="BO882" s="97">
        <f t="shared" si="493"/>
        <v>113</v>
      </c>
    </row>
    <row r="883" spans="1:67" ht="13.5" thickBot="1">
      <c r="A883" s="390">
        <f t="shared" si="505"/>
        <v>23</v>
      </c>
      <c r="B883" s="391" t="str">
        <f>VLOOKUP(A883,Sheet3!$A$2:$E$61,4,FALSE)</f>
        <v>bǐngxū (丙戌)</v>
      </c>
      <c r="C883" s="391" t="str">
        <f>VLOOKUP(A883,Sheet3!$A$2:$E$61,5,FALSE)</f>
        <v>Fire Dog</v>
      </c>
      <c r="D883" s="399">
        <f t="shared" si="506"/>
        <v>1966</v>
      </c>
      <c r="E883" s="399">
        <f t="shared" si="507"/>
        <v>1905</v>
      </c>
      <c r="F883" s="12">
        <f t="shared" si="545"/>
        <v>91.428571428571431</v>
      </c>
      <c r="G883" s="410"/>
      <c r="H883" s="187">
        <f t="shared" si="546"/>
        <v>635</v>
      </c>
      <c r="I883" s="1">
        <f t="shared" si="546"/>
        <v>634</v>
      </c>
      <c r="J883" s="187">
        <f t="shared" si="547"/>
        <v>-634</v>
      </c>
      <c r="K883" s="1">
        <f t="shared" si="547"/>
        <v>-633</v>
      </c>
      <c r="L883">
        <f t="shared" si="508"/>
        <v>37</v>
      </c>
      <c r="M883" s="3">
        <f t="shared" si="543"/>
        <v>1</v>
      </c>
      <c r="N883" s="245">
        <f t="shared" si="543"/>
        <v>2</v>
      </c>
      <c r="T883" s="434"/>
      <c r="U883" s="303"/>
      <c r="V883" s="436"/>
      <c r="W883" s="281"/>
      <c r="AZ883" s="89">
        <f t="shared" si="528"/>
        <v>26</v>
      </c>
      <c r="BA883" s="89">
        <f t="shared" si="522"/>
        <v>25</v>
      </c>
      <c r="BB883" s="89">
        <f t="shared" si="523"/>
        <v>25</v>
      </c>
      <c r="BC883" s="89">
        <f t="shared" si="532"/>
        <v>24</v>
      </c>
      <c r="BD883" s="17">
        <f t="shared" si="539"/>
        <v>29</v>
      </c>
      <c r="BE883" s="17">
        <f t="shared" si="548"/>
        <v>28</v>
      </c>
      <c r="BF883" s="17">
        <f t="shared" si="549"/>
        <v>30</v>
      </c>
      <c r="BG883" s="17">
        <f t="shared" si="542"/>
        <v>29</v>
      </c>
      <c r="BH883" s="17">
        <f t="shared" si="544"/>
        <v>29</v>
      </c>
      <c r="BI883" s="17">
        <f t="shared" si="538"/>
        <v>28</v>
      </c>
      <c r="BJ883" s="17">
        <f t="shared" si="541"/>
        <v>28</v>
      </c>
      <c r="BK883" s="17">
        <f t="shared" si="531"/>
        <v>27</v>
      </c>
      <c r="BL883" s="17">
        <f t="shared" si="524"/>
        <v>26</v>
      </c>
      <c r="BM883" s="17">
        <f t="shared" si="520"/>
        <v>26</v>
      </c>
      <c r="BN883" s="17">
        <f t="shared" si="521"/>
        <v>25</v>
      </c>
      <c r="BO883" s="97">
        <f t="shared" si="493"/>
        <v>114</v>
      </c>
    </row>
    <row r="884" spans="1:67" ht="13.5" thickBot="1">
      <c r="A884" s="390">
        <f t="shared" si="505"/>
        <v>24</v>
      </c>
      <c r="B884" s="391" t="str">
        <f>VLOOKUP(A884,Sheet3!$A$2:$E$61,4,FALSE)</f>
        <v>dīnghài (丁亥)</v>
      </c>
      <c r="C884" s="391" t="str">
        <f>VLOOKUP(A884,Sheet3!$A$2:$E$61,5,FALSE)</f>
        <v>Fire Pig</v>
      </c>
      <c r="D884" s="399">
        <f t="shared" si="506"/>
        <v>1967</v>
      </c>
      <c r="E884" s="399">
        <f t="shared" si="507"/>
        <v>1906</v>
      </c>
      <c r="F884" s="12">
        <f t="shared" si="545"/>
        <v>91.285714285714292</v>
      </c>
      <c r="G884" s="410"/>
      <c r="H884" s="187">
        <f t="shared" si="546"/>
        <v>634</v>
      </c>
      <c r="I884" s="1">
        <f t="shared" si="546"/>
        <v>633</v>
      </c>
      <c r="J884" s="187">
        <f t="shared" si="547"/>
        <v>-633</v>
      </c>
      <c r="K884" s="1">
        <f t="shared" si="547"/>
        <v>-632</v>
      </c>
      <c r="L884">
        <f t="shared" si="508"/>
        <v>37</v>
      </c>
      <c r="M884" s="3">
        <f t="shared" si="543"/>
        <v>2</v>
      </c>
      <c r="N884" s="245">
        <f t="shared" si="543"/>
        <v>3</v>
      </c>
      <c r="T884" s="434"/>
      <c r="U884" s="303"/>
      <c r="V884" s="436"/>
      <c r="W884" s="281"/>
      <c r="AZ884" s="89">
        <f t="shared" si="528"/>
        <v>26</v>
      </c>
      <c r="BA884" s="89">
        <f t="shared" si="522"/>
        <v>25</v>
      </c>
      <c r="BB884" s="89">
        <f t="shared" si="523"/>
        <v>25</v>
      </c>
      <c r="BC884" s="89">
        <f t="shared" si="532"/>
        <v>24</v>
      </c>
      <c r="BD884" s="17">
        <f t="shared" si="539"/>
        <v>29</v>
      </c>
      <c r="BE884" s="17">
        <f t="shared" si="548"/>
        <v>28</v>
      </c>
      <c r="BF884" s="17">
        <f>BE884+1</f>
        <v>29</v>
      </c>
      <c r="BG884" s="17">
        <f t="shared" si="542"/>
        <v>28</v>
      </c>
      <c r="BH884" s="17">
        <f t="shared" si="544"/>
        <v>28</v>
      </c>
      <c r="BI884" s="17">
        <f t="shared" si="538"/>
        <v>27</v>
      </c>
      <c r="BJ884" s="17">
        <f t="shared" si="541"/>
        <v>27</v>
      </c>
      <c r="BK884" s="17">
        <f t="shared" si="531"/>
        <v>26</v>
      </c>
      <c r="BL884" s="17">
        <f t="shared" si="524"/>
        <v>25</v>
      </c>
      <c r="BM884" s="17">
        <f t="shared" si="520"/>
        <v>25</v>
      </c>
      <c r="BN884" s="17">
        <f t="shared" si="521"/>
        <v>24</v>
      </c>
      <c r="BO884" s="97">
        <f t="shared" si="493"/>
        <v>115</v>
      </c>
    </row>
    <row r="885" spans="1:67" ht="13.5" thickBot="1">
      <c r="A885" s="390">
        <f t="shared" si="505"/>
        <v>25</v>
      </c>
      <c r="B885" s="391" t="str">
        <f>VLOOKUP(A885,Sheet3!$A$2:$E$61,4,FALSE)</f>
        <v>wùzǐ (戊子)</v>
      </c>
      <c r="C885" s="391" t="str">
        <f>VLOOKUP(A885,Sheet3!$A$2:$E$61,5,FALSE)</f>
        <v>Earth Rat</v>
      </c>
      <c r="D885" s="399">
        <f t="shared" si="506"/>
        <v>1968</v>
      </c>
      <c r="E885" s="399">
        <f t="shared" si="507"/>
        <v>1907</v>
      </c>
      <c r="F885" s="12">
        <f t="shared" si="545"/>
        <v>91.142857142857139</v>
      </c>
      <c r="G885" s="410"/>
      <c r="H885" s="187">
        <f t="shared" si="546"/>
        <v>633</v>
      </c>
      <c r="I885" s="1">
        <f t="shared" si="546"/>
        <v>632</v>
      </c>
      <c r="J885" s="187">
        <f t="shared" si="547"/>
        <v>-632</v>
      </c>
      <c r="K885" s="1">
        <f t="shared" si="547"/>
        <v>-631</v>
      </c>
      <c r="L885">
        <f t="shared" si="508"/>
        <v>37</v>
      </c>
      <c r="M885" s="3">
        <f t="shared" si="543"/>
        <v>3</v>
      </c>
      <c r="N885" s="245">
        <f t="shared" si="543"/>
        <v>4</v>
      </c>
      <c r="T885" s="434"/>
      <c r="U885" s="303"/>
      <c r="V885" s="436"/>
      <c r="W885" s="281"/>
      <c r="AZ885" s="89">
        <f t="shared" si="528"/>
        <v>25</v>
      </c>
      <c r="BA885" s="89">
        <f>AZ885-1</f>
        <v>24</v>
      </c>
      <c r="BB885" s="89">
        <f>BA885</f>
        <v>24</v>
      </c>
      <c r="BC885" s="89">
        <f t="shared" si="532"/>
        <v>23</v>
      </c>
      <c r="BD885" s="17">
        <f>BC885+5</f>
        <v>28</v>
      </c>
      <c r="BE885" s="17">
        <f t="shared" si="548"/>
        <v>27</v>
      </c>
      <c r="BF885" s="17">
        <f>BE885+2</f>
        <v>29</v>
      </c>
      <c r="BG885" s="17">
        <f t="shared" si="542"/>
        <v>28</v>
      </c>
      <c r="BH885" s="17">
        <f>BG885</f>
        <v>28</v>
      </c>
      <c r="BI885" s="17">
        <f t="shared" si="538"/>
        <v>27</v>
      </c>
      <c r="BJ885" s="17">
        <f>BI885</f>
        <v>27</v>
      </c>
      <c r="BK885" s="17">
        <f t="shared" si="531"/>
        <v>26</v>
      </c>
      <c r="BL885" s="17">
        <f t="shared" si="524"/>
        <v>25</v>
      </c>
      <c r="BM885" s="17">
        <f t="shared" si="520"/>
        <v>25</v>
      </c>
      <c r="BN885" s="17">
        <f t="shared" si="521"/>
        <v>24</v>
      </c>
      <c r="BO885" s="97">
        <f t="shared" si="493"/>
        <v>116</v>
      </c>
    </row>
    <row r="886" spans="1:67" ht="13.5" thickBot="1">
      <c r="A886" s="390">
        <f t="shared" si="505"/>
        <v>26</v>
      </c>
      <c r="B886" s="391" t="str">
        <f>VLOOKUP(A886,Sheet3!$A$2:$E$61,4,FALSE)</f>
        <v>jǐchǒu (己丑)</v>
      </c>
      <c r="C886" s="391" t="str">
        <f>VLOOKUP(A886,Sheet3!$A$2:$E$61,5,FALSE)</f>
        <v>Earth Ox</v>
      </c>
      <c r="D886" s="399">
        <f t="shared" si="506"/>
        <v>1969</v>
      </c>
      <c r="E886" s="399">
        <f t="shared" si="507"/>
        <v>1908</v>
      </c>
      <c r="F886" s="14">
        <f t="shared" ref="F886:F892" si="550">(5+H886)/7</f>
        <v>91</v>
      </c>
      <c r="G886" s="409"/>
      <c r="H886" s="270">
        <f t="shared" ref="H886:I892" si="551">H887+1</f>
        <v>632</v>
      </c>
      <c r="I886" s="16">
        <f t="shared" si="551"/>
        <v>631</v>
      </c>
      <c r="J886" s="270">
        <f t="shared" ref="J886:K892" si="552">J887-1</f>
        <v>-631</v>
      </c>
      <c r="K886" s="16">
        <f t="shared" si="552"/>
        <v>-630</v>
      </c>
      <c r="L886" s="20">
        <f t="shared" si="508"/>
        <v>37</v>
      </c>
      <c r="M886" s="15">
        <f t="shared" si="543"/>
        <v>4</v>
      </c>
      <c r="N886" s="271">
        <f t="shared" si="543"/>
        <v>1</v>
      </c>
      <c r="O886" s="20"/>
      <c r="P886" s="20"/>
      <c r="Q886" s="30"/>
      <c r="R886" s="20"/>
      <c r="S886" s="20"/>
      <c r="T886" s="434"/>
      <c r="U886" s="303"/>
      <c r="V886" s="436"/>
      <c r="W886" s="281"/>
      <c r="X886" s="20"/>
      <c r="Y886" s="20"/>
      <c r="Z886" s="20"/>
      <c r="AA886" s="20"/>
      <c r="AB886" s="20"/>
      <c r="AC886" s="20"/>
      <c r="AD886" s="20"/>
      <c r="AE886" s="20"/>
      <c r="AF886" s="20"/>
      <c r="AG886" s="20"/>
      <c r="AH886" s="17"/>
      <c r="AZ886" s="89">
        <f t="shared" si="528"/>
        <v>25</v>
      </c>
      <c r="BA886" s="89">
        <f t="shared" si="522"/>
        <v>24</v>
      </c>
      <c r="BB886" s="89">
        <f t="shared" si="523"/>
        <v>24</v>
      </c>
      <c r="BC886" s="89">
        <f t="shared" si="532"/>
        <v>23</v>
      </c>
      <c r="BD886" s="17">
        <f t="shared" si="539"/>
        <v>28</v>
      </c>
      <c r="BE886" s="17">
        <f t="shared" si="548"/>
        <v>27</v>
      </c>
      <c r="BF886" s="17">
        <f t="shared" si="549"/>
        <v>29</v>
      </c>
      <c r="BG886" s="17">
        <f t="shared" si="542"/>
        <v>28</v>
      </c>
      <c r="BH886" s="17">
        <f t="shared" si="544"/>
        <v>28</v>
      </c>
      <c r="BI886" s="17">
        <f t="shared" si="538"/>
        <v>27</v>
      </c>
      <c r="BJ886" s="17">
        <f t="shared" si="541"/>
        <v>27</v>
      </c>
      <c r="BK886" s="17">
        <f t="shared" si="531"/>
        <v>26</v>
      </c>
      <c r="BL886" s="17">
        <f t="shared" si="524"/>
        <v>25</v>
      </c>
      <c r="BM886" s="17">
        <f t="shared" si="520"/>
        <v>25</v>
      </c>
      <c r="BN886" s="17">
        <f t="shared" si="521"/>
        <v>24</v>
      </c>
      <c r="BO886" s="97">
        <f t="shared" si="493"/>
        <v>117</v>
      </c>
    </row>
    <row r="887" spans="1:67" ht="13.5" thickBot="1">
      <c r="A887" s="390">
        <f t="shared" si="505"/>
        <v>27</v>
      </c>
      <c r="B887" s="391" t="str">
        <f>VLOOKUP(A887,Sheet3!$A$2:$E$61,4,FALSE)</f>
        <v>gēngyín (庚寅)</v>
      </c>
      <c r="C887" s="391" t="str">
        <f>VLOOKUP(A887,Sheet3!$A$2:$E$61,5,FALSE)</f>
        <v>Metal Tiger</v>
      </c>
      <c r="D887" s="399">
        <f t="shared" si="506"/>
        <v>1970</v>
      </c>
      <c r="E887" s="399">
        <f t="shared" si="507"/>
        <v>1909</v>
      </c>
      <c r="F887" s="12">
        <f t="shared" si="550"/>
        <v>90.857142857142861</v>
      </c>
      <c r="G887" s="410"/>
      <c r="H887" s="187">
        <f t="shared" si="551"/>
        <v>631</v>
      </c>
      <c r="I887" s="1">
        <f t="shared" si="551"/>
        <v>630</v>
      </c>
      <c r="J887" s="187">
        <f t="shared" si="552"/>
        <v>-630</v>
      </c>
      <c r="K887" s="1">
        <f t="shared" si="552"/>
        <v>-629</v>
      </c>
      <c r="L887">
        <f t="shared" si="508"/>
        <v>38</v>
      </c>
      <c r="M887" s="3">
        <f t="shared" si="543"/>
        <v>1</v>
      </c>
      <c r="N887" s="245">
        <f t="shared" si="543"/>
        <v>2</v>
      </c>
      <c r="T887" s="434"/>
      <c r="U887" s="303"/>
      <c r="V887" s="436"/>
      <c r="W887" s="281"/>
      <c r="AZ887" s="89">
        <f t="shared" si="528"/>
        <v>25</v>
      </c>
      <c r="BA887" s="89">
        <f t="shared" si="522"/>
        <v>24</v>
      </c>
      <c r="BB887" s="89">
        <f t="shared" si="523"/>
        <v>24</v>
      </c>
      <c r="BC887" s="89">
        <f t="shared" si="532"/>
        <v>23</v>
      </c>
      <c r="BD887" s="17">
        <f t="shared" si="539"/>
        <v>28</v>
      </c>
      <c r="BE887" s="17">
        <f t="shared" si="548"/>
        <v>27</v>
      </c>
      <c r="BF887" s="17">
        <f t="shared" si="549"/>
        <v>29</v>
      </c>
      <c r="BG887" s="17">
        <f t="shared" si="542"/>
        <v>28</v>
      </c>
      <c r="BH887" s="17">
        <f t="shared" si="544"/>
        <v>28</v>
      </c>
      <c r="BI887" s="17">
        <f t="shared" si="538"/>
        <v>27</v>
      </c>
      <c r="BJ887" s="17">
        <f t="shared" si="541"/>
        <v>27</v>
      </c>
      <c r="BK887" s="17">
        <f t="shared" si="531"/>
        <v>26</v>
      </c>
      <c r="BL887" s="17">
        <f t="shared" si="524"/>
        <v>25</v>
      </c>
      <c r="BM887" s="17">
        <f t="shared" si="520"/>
        <v>25</v>
      </c>
      <c r="BN887" s="17">
        <f t="shared" si="521"/>
        <v>24</v>
      </c>
      <c r="BO887" s="97">
        <f t="shared" si="493"/>
        <v>118</v>
      </c>
    </row>
    <row r="888" spans="1:67" ht="13.5" thickBot="1">
      <c r="A888" s="390">
        <f t="shared" si="505"/>
        <v>28</v>
      </c>
      <c r="B888" s="391" t="str">
        <f>VLOOKUP(A888,Sheet3!$A$2:$E$61,4,FALSE)</f>
        <v>xīnmǎo (辛卯)</v>
      </c>
      <c r="C888" s="391" t="str">
        <f>VLOOKUP(A888,Sheet3!$A$2:$E$61,5,FALSE)</f>
        <v>Metal Hare</v>
      </c>
      <c r="D888" s="399">
        <f t="shared" si="506"/>
        <v>1971</v>
      </c>
      <c r="E888" s="399">
        <f t="shared" si="507"/>
        <v>1910</v>
      </c>
      <c r="F888" s="12">
        <f t="shared" si="550"/>
        <v>90.714285714285708</v>
      </c>
      <c r="G888" s="410"/>
      <c r="H888" s="187">
        <f t="shared" si="551"/>
        <v>630</v>
      </c>
      <c r="I888" s="1">
        <f t="shared" si="551"/>
        <v>629</v>
      </c>
      <c r="J888" s="187">
        <f t="shared" si="552"/>
        <v>-629</v>
      </c>
      <c r="K888" s="1">
        <f t="shared" si="552"/>
        <v>-628</v>
      </c>
      <c r="L888">
        <f t="shared" si="508"/>
        <v>38</v>
      </c>
      <c r="M888" s="3">
        <f t="shared" si="543"/>
        <v>2</v>
      </c>
      <c r="N888" s="245">
        <f t="shared" si="543"/>
        <v>3</v>
      </c>
      <c r="T888" s="434"/>
      <c r="U888" s="303"/>
      <c r="V888" s="436"/>
      <c r="W888" s="281"/>
      <c r="AZ888" s="89">
        <f t="shared" si="528"/>
        <v>25</v>
      </c>
      <c r="BA888" s="89">
        <f t="shared" si="522"/>
        <v>24</v>
      </c>
      <c r="BB888" s="89">
        <f t="shared" si="523"/>
        <v>24</v>
      </c>
      <c r="BC888" s="89">
        <f t="shared" si="532"/>
        <v>23</v>
      </c>
      <c r="BD888" s="17">
        <f t="shared" si="539"/>
        <v>28</v>
      </c>
      <c r="BE888" s="17">
        <f t="shared" si="548"/>
        <v>27</v>
      </c>
      <c r="BF888" s="17">
        <f>BE888+1</f>
        <v>28</v>
      </c>
      <c r="BG888" s="17">
        <f t="shared" si="542"/>
        <v>27</v>
      </c>
      <c r="BH888" s="17">
        <f t="shared" si="544"/>
        <v>27</v>
      </c>
      <c r="BI888" s="17">
        <f t="shared" si="538"/>
        <v>26</v>
      </c>
      <c r="BJ888" s="17">
        <f t="shared" si="541"/>
        <v>26</v>
      </c>
      <c r="BK888" s="17">
        <f t="shared" si="531"/>
        <v>25</v>
      </c>
      <c r="BL888" s="17">
        <f t="shared" si="524"/>
        <v>24</v>
      </c>
      <c r="BM888" s="17">
        <f t="shared" si="520"/>
        <v>24</v>
      </c>
      <c r="BN888" s="17">
        <f t="shared" si="521"/>
        <v>23</v>
      </c>
      <c r="BO888" s="97">
        <f t="shared" si="493"/>
        <v>119</v>
      </c>
    </row>
    <row r="889" spans="1:67" ht="13.5" thickBot="1">
      <c r="A889" s="390">
        <f t="shared" si="505"/>
        <v>29</v>
      </c>
      <c r="B889" s="391" t="str">
        <f>VLOOKUP(A889,Sheet3!$A$2:$E$61,4,FALSE)</f>
        <v>rénchén (壬辰)</v>
      </c>
      <c r="C889" s="391" t="str">
        <f>VLOOKUP(A889,Sheet3!$A$2:$E$61,5,FALSE)</f>
        <v>Water Dragon</v>
      </c>
      <c r="D889" s="399">
        <f t="shared" si="506"/>
        <v>1972</v>
      </c>
      <c r="E889" s="399">
        <f t="shared" si="507"/>
        <v>1911</v>
      </c>
      <c r="F889" s="12">
        <f t="shared" si="550"/>
        <v>90.571428571428569</v>
      </c>
      <c r="G889" s="410"/>
      <c r="H889" s="187">
        <f t="shared" si="551"/>
        <v>629</v>
      </c>
      <c r="I889" s="1">
        <f t="shared" si="551"/>
        <v>628</v>
      </c>
      <c r="J889" s="187">
        <f t="shared" si="552"/>
        <v>-628</v>
      </c>
      <c r="K889" s="1">
        <f t="shared" si="552"/>
        <v>-627</v>
      </c>
      <c r="L889">
        <f t="shared" si="508"/>
        <v>38</v>
      </c>
      <c r="M889" s="3">
        <f t="shared" si="543"/>
        <v>3</v>
      </c>
      <c r="N889" s="245">
        <f t="shared" si="543"/>
        <v>4</v>
      </c>
      <c r="T889" s="434"/>
      <c r="U889" s="303"/>
      <c r="V889" s="437"/>
      <c r="W889" s="281"/>
      <c r="AZ889" s="89">
        <f t="shared" si="528"/>
        <v>24</v>
      </c>
      <c r="BA889" s="89">
        <f>AZ889-1</f>
        <v>23</v>
      </c>
      <c r="BB889" s="89">
        <f>BA889</f>
        <v>23</v>
      </c>
      <c r="BC889" s="89">
        <f t="shared" si="532"/>
        <v>22</v>
      </c>
      <c r="BD889" s="17">
        <f>BC889+5</f>
        <v>27</v>
      </c>
      <c r="BE889" s="17">
        <f t="shared" si="548"/>
        <v>26</v>
      </c>
      <c r="BF889" s="17">
        <f>BE889+2</f>
        <v>28</v>
      </c>
      <c r="BG889" s="17">
        <f t="shared" si="542"/>
        <v>27</v>
      </c>
      <c r="BH889" s="17">
        <f>BG889</f>
        <v>27</v>
      </c>
      <c r="BI889" s="17">
        <f t="shared" si="538"/>
        <v>26</v>
      </c>
      <c r="BJ889" s="17">
        <f>BI889</f>
        <v>26</v>
      </c>
      <c r="BK889" s="17">
        <f t="shared" si="531"/>
        <v>25</v>
      </c>
      <c r="BL889" s="17">
        <f t="shared" si="524"/>
        <v>24</v>
      </c>
      <c r="BM889" s="17">
        <f t="shared" ref="BM889:BM952" si="553">AZ890</f>
        <v>24</v>
      </c>
      <c r="BN889" s="17">
        <f t="shared" ref="BN889:BN952" si="554">BA890</f>
        <v>23</v>
      </c>
      <c r="BO889" s="97">
        <f t="shared" si="493"/>
        <v>120</v>
      </c>
    </row>
    <row r="890" spans="1:67" ht="12.75" customHeight="1" thickBot="1">
      <c r="A890" s="390">
        <f t="shared" si="505"/>
        <v>30</v>
      </c>
      <c r="B890" s="391" t="str">
        <f>VLOOKUP(A890,Sheet3!$A$2:$E$61,4,FALSE)</f>
        <v>guǐsì (癸巳)</v>
      </c>
      <c r="C890" s="391" t="str">
        <f>VLOOKUP(A890,Sheet3!$A$2:$E$61,5,FALSE)</f>
        <v>Water Snake</v>
      </c>
      <c r="D890" s="399">
        <f t="shared" si="506"/>
        <v>1973</v>
      </c>
      <c r="E890" s="399">
        <f t="shared" si="507"/>
        <v>1912</v>
      </c>
      <c r="F890" s="12">
        <f t="shared" si="550"/>
        <v>90.428571428571431</v>
      </c>
      <c r="G890" s="410"/>
      <c r="H890" s="187">
        <f t="shared" si="551"/>
        <v>628</v>
      </c>
      <c r="I890" s="1">
        <f t="shared" si="551"/>
        <v>627</v>
      </c>
      <c r="J890" s="187">
        <f t="shared" si="552"/>
        <v>-627</v>
      </c>
      <c r="K890" s="1">
        <f t="shared" si="552"/>
        <v>-626</v>
      </c>
      <c r="L890">
        <f t="shared" si="508"/>
        <v>38</v>
      </c>
      <c r="M890" s="3">
        <f t="shared" si="543"/>
        <v>4</v>
      </c>
      <c r="N890" s="245">
        <f t="shared" si="543"/>
        <v>1</v>
      </c>
      <c r="T890" s="435"/>
      <c r="U890" s="281"/>
      <c r="V890" s="115">
        <v>0</v>
      </c>
      <c r="W890" s="115"/>
      <c r="AZ890" s="89">
        <f t="shared" si="528"/>
        <v>24</v>
      </c>
      <c r="BA890" s="89">
        <f t="shared" si="522"/>
        <v>23</v>
      </c>
      <c r="BB890" s="89">
        <f t="shared" si="523"/>
        <v>23</v>
      </c>
      <c r="BC890" s="89">
        <f t="shared" si="532"/>
        <v>22</v>
      </c>
      <c r="BD890" s="17">
        <f t="shared" si="539"/>
        <v>27</v>
      </c>
      <c r="BE890" s="17">
        <f t="shared" si="548"/>
        <v>26</v>
      </c>
      <c r="BF890" s="17">
        <f>BE890+2</f>
        <v>28</v>
      </c>
      <c r="BG890" s="17">
        <f t="shared" si="542"/>
        <v>27</v>
      </c>
      <c r="BH890" s="17">
        <f t="shared" si="544"/>
        <v>27</v>
      </c>
      <c r="BI890" s="17">
        <f t="shared" si="538"/>
        <v>26</v>
      </c>
      <c r="BJ890" s="17">
        <f t="shared" si="541"/>
        <v>26</v>
      </c>
      <c r="BK890" s="17">
        <f t="shared" si="531"/>
        <v>25</v>
      </c>
      <c r="BL890" s="17">
        <f t="shared" si="524"/>
        <v>24</v>
      </c>
      <c r="BM890" s="17">
        <f t="shared" si="553"/>
        <v>24</v>
      </c>
      <c r="BN890" s="17">
        <f t="shared" si="554"/>
        <v>23</v>
      </c>
      <c r="BO890" s="97">
        <f t="shared" si="493"/>
        <v>121</v>
      </c>
    </row>
    <row r="891" spans="1:67" ht="13.5" thickBot="1">
      <c r="A891" s="390">
        <f t="shared" si="505"/>
        <v>31</v>
      </c>
      <c r="B891" s="391" t="str">
        <f>VLOOKUP(A891,Sheet3!$A$2:$E$61,4,FALSE)</f>
        <v>jiǎwǔ (甲午)</v>
      </c>
      <c r="C891" s="391" t="str">
        <f>VLOOKUP(A891,Sheet3!$A$2:$E$61,5,FALSE)</f>
        <v>Wood Horse</v>
      </c>
      <c r="D891" s="399">
        <f t="shared" si="506"/>
        <v>1974</v>
      </c>
      <c r="E891" s="399">
        <f t="shared" si="507"/>
        <v>1913</v>
      </c>
      <c r="F891" s="12">
        <f t="shared" si="550"/>
        <v>90.285714285714292</v>
      </c>
      <c r="G891" s="410"/>
      <c r="H891" s="187">
        <f t="shared" si="551"/>
        <v>627</v>
      </c>
      <c r="I891" s="1">
        <f t="shared" si="551"/>
        <v>626</v>
      </c>
      <c r="J891" s="187">
        <f t="shared" si="552"/>
        <v>-626</v>
      </c>
      <c r="K891" s="1">
        <f t="shared" si="552"/>
        <v>-625</v>
      </c>
      <c r="L891">
        <f t="shared" si="508"/>
        <v>39</v>
      </c>
      <c r="M891" s="3">
        <f t="shared" si="543"/>
        <v>1</v>
      </c>
      <c r="N891" s="245">
        <f t="shared" si="543"/>
        <v>2</v>
      </c>
      <c r="Q891" s="21" t="s">
        <v>28</v>
      </c>
      <c r="T891" s="8">
        <v>0</v>
      </c>
      <c r="U891" s="8"/>
      <c r="V891" s="115">
        <f>V890+1</f>
        <v>1</v>
      </c>
      <c r="W891" s="115"/>
      <c r="AZ891" s="89">
        <f t="shared" si="528"/>
        <v>24</v>
      </c>
      <c r="BA891" s="89">
        <f t="shared" si="522"/>
        <v>23</v>
      </c>
      <c r="BB891" s="89">
        <f t="shared" si="523"/>
        <v>23</v>
      </c>
      <c r="BC891" s="89">
        <f t="shared" si="532"/>
        <v>22</v>
      </c>
      <c r="BD891" s="17">
        <f t="shared" si="539"/>
        <v>27</v>
      </c>
      <c r="BE891" s="17">
        <f t="shared" si="548"/>
        <v>26</v>
      </c>
      <c r="BF891" s="17">
        <f>BE891+2</f>
        <v>28</v>
      </c>
      <c r="BG891" s="17">
        <f t="shared" si="542"/>
        <v>27</v>
      </c>
      <c r="BH891" s="17">
        <f t="shared" si="544"/>
        <v>27</v>
      </c>
      <c r="BI891" s="17">
        <f t="shared" si="538"/>
        <v>26</v>
      </c>
      <c r="BJ891" s="17">
        <f t="shared" si="541"/>
        <v>26</v>
      </c>
      <c r="BK891" s="17">
        <f t="shared" si="531"/>
        <v>25</v>
      </c>
      <c r="BL891" s="17">
        <f t="shared" si="524"/>
        <v>24</v>
      </c>
      <c r="BM891" s="17">
        <f t="shared" si="553"/>
        <v>24</v>
      </c>
      <c r="BN891" s="17">
        <f t="shared" si="554"/>
        <v>23</v>
      </c>
      <c r="BO891" s="97">
        <f t="shared" si="493"/>
        <v>122</v>
      </c>
    </row>
    <row r="892" spans="1:67" ht="13.5" thickBot="1">
      <c r="A892" s="390">
        <f t="shared" si="505"/>
        <v>32</v>
      </c>
      <c r="B892" s="391" t="str">
        <f>VLOOKUP(A892,Sheet3!$A$2:$E$61,4,FALSE)</f>
        <v>yǐwèi (乙未)</v>
      </c>
      <c r="C892" s="391" t="str">
        <f>VLOOKUP(A892,Sheet3!$A$2:$E$61,5,FALSE)</f>
        <v>Wood Sheep</v>
      </c>
      <c r="D892" s="399">
        <f t="shared" si="506"/>
        <v>1975</v>
      </c>
      <c r="E892" s="399">
        <f t="shared" si="507"/>
        <v>1914</v>
      </c>
      <c r="F892" s="12">
        <f t="shared" si="550"/>
        <v>90.142857142857139</v>
      </c>
      <c r="G892" s="410"/>
      <c r="H892" s="187">
        <f t="shared" si="551"/>
        <v>626</v>
      </c>
      <c r="I892" s="1">
        <f t="shared" si="551"/>
        <v>625</v>
      </c>
      <c r="J892" s="187">
        <f t="shared" si="552"/>
        <v>-625</v>
      </c>
      <c r="K892" s="1">
        <f t="shared" si="552"/>
        <v>-624</v>
      </c>
      <c r="L892">
        <f t="shared" si="508"/>
        <v>39</v>
      </c>
      <c r="M892" s="3">
        <f t="shared" si="543"/>
        <v>2</v>
      </c>
      <c r="N892" s="245">
        <f t="shared" si="543"/>
        <v>3</v>
      </c>
      <c r="T892" s="8">
        <f>T891+1</f>
        <v>1</v>
      </c>
      <c r="U892" s="8"/>
      <c r="V892" s="115">
        <f>V891+1</f>
        <v>2</v>
      </c>
      <c r="W892" s="115"/>
      <c r="AZ892" s="89">
        <f t="shared" si="528"/>
        <v>24</v>
      </c>
      <c r="BA892" s="89">
        <f t="shared" si="522"/>
        <v>23</v>
      </c>
      <c r="BB892" s="89">
        <f t="shared" si="523"/>
        <v>23</v>
      </c>
      <c r="BC892" s="89">
        <f t="shared" si="532"/>
        <v>22</v>
      </c>
      <c r="BD892" s="17">
        <f t="shared" si="539"/>
        <v>27</v>
      </c>
      <c r="BE892" s="17">
        <f t="shared" si="548"/>
        <v>26</v>
      </c>
      <c r="BF892" s="17">
        <f>BE892+1</f>
        <v>27</v>
      </c>
      <c r="BG892" s="17">
        <f t="shared" si="542"/>
        <v>26</v>
      </c>
      <c r="BH892" s="17">
        <f t="shared" si="544"/>
        <v>26</v>
      </c>
      <c r="BI892" s="17">
        <f t="shared" si="538"/>
        <v>25</v>
      </c>
      <c r="BJ892" s="17">
        <f t="shared" si="541"/>
        <v>25</v>
      </c>
      <c r="BK892" s="17">
        <f t="shared" si="531"/>
        <v>24</v>
      </c>
      <c r="BL892" s="17">
        <f t="shared" si="524"/>
        <v>23</v>
      </c>
      <c r="BM892" s="17">
        <f t="shared" si="553"/>
        <v>23</v>
      </c>
      <c r="BN892" s="17">
        <f t="shared" si="554"/>
        <v>22</v>
      </c>
      <c r="BO892" s="97">
        <f t="shared" si="493"/>
        <v>123</v>
      </c>
    </row>
    <row r="893" spans="1:67" ht="13.5" thickBot="1">
      <c r="A893" s="390">
        <f t="shared" si="505"/>
        <v>33</v>
      </c>
      <c r="B893" s="391" t="str">
        <f>VLOOKUP(A893,Sheet3!$A$2:$E$61,4,FALSE)</f>
        <v>bǐngshēn (丙申)</v>
      </c>
      <c r="C893" s="391" t="str">
        <f>VLOOKUP(A893,Sheet3!$A$2:$E$61,5,FALSE)</f>
        <v>Fire Monkey</v>
      </c>
      <c r="D893" s="399">
        <f t="shared" si="506"/>
        <v>1976</v>
      </c>
      <c r="E893" s="399">
        <f t="shared" si="507"/>
        <v>1915</v>
      </c>
      <c r="F893" s="14">
        <f t="shared" ref="F893:F899" si="555">(5+H893)/7</f>
        <v>90</v>
      </c>
      <c r="G893" s="409"/>
      <c r="H893" s="270">
        <f t="shared" ref="H893:I899" si="556">H894+1</f>
        <v>625</v>
      </c>
      <c r="I893" s="16">
        <f t="shared" si="556"/>
        <v>624</v>
      </c>
      <c r="J893" s="270">
        <f t="shared" ref="J893:K899" si="557">J894-1</f>
        <v>-624</v>
      </c>
      <c r="K893" s="16">
        <f t="shared" si="557"/>
        <v>-623</v>
      </c>
      <c r="L893" s="20">
        <f t="shared" si="508"/>
        <v>39</v>
      </c>
      <c r="M893" s="15">
        <f t="shared" si="543"/>
        <v>3</v>
      </c>
      <c r="N893" s="271">
        <f t="shared" si="543"/>
        <v>4</v>
      </c>
      <c r="O893" s="20"/>
      <c r="P893" s="20"/>
      <c r="Q893" s="30"/>
      <c r="R893" s="20"/>
      <c r="S893" s="20"/>
      <c r="T893" s="19">
        <f>T892+1</f>
        <v>2</v>
      </c>
      <c r="U893" s="19"/>
      <c r="V893" s="116">
        <f>V892+1</f>
        <v>3</v>
      </c>
      <c r="W893" s="116"/>
      <c r="X893" s="20"/>
      <c r="Y893" s="20"/>
      <c r="Z893" s="20"/>
      <c r="AA893" s="20"/>
      <c r="AB893" s="20"/>
      <c r="AC893" s="20"/>
      <c r="AD893" s="20"/>
      <c r="AE893" s="20"/>
      <c r="AF893" s="20"/>
      <c r="AG893" s="20"/>
      <c r="AH893" s="17"/>
      <c r="AZ893" s="89">
        <f t="shared" si="528"/>
        <v>23</v>
      </c>
      <c r="BA893" s="89">
        <f>AZ893-1</f>
        <v>22</v>
      </c>
      <c r="BB893" s="89">
        <f>BA893</f>
        <v>22</v>
      </c>
      <c r="BC893" s="89">
        <f t="shared" si="532"/>
        <v>21</v>
      </c>
      <c r="BD893" s="17">
        <f>BC893+5</f>
        <v>26</v>
      </c>
      <c r="BE893" s="17">
        <f t="shared" si="548"/>
        <v>25</v>
      </c>
      <c r="BF893" s="17">
        <f>BE893+2</f>
        <v>27</v>
      </c>
      <c r="BG893" s="17">
        <f t="shared" si="542"/>
        <v>26</v>
      </c>
      <c r="BH893" s="17">
        <f>BG893</f>
        <v>26</v>
      </c>
      <c r="BI893" s="17">
        <f t="shared" si="538"/>
        <v>25</v>
      </c>
      <c r="BJ893" s="17">
        <f>BI893</f>
        <v>25</v>
      </c>
      <c r="BK893" s="17">
        <f t="shared" si="531"/>
        <v>24</v>
      </c>
      <c r="BL893" s="17">
        <f t="shared" si="524"/>
        <v>23</v>
      </c>
      <c r="BM893" s="17">
        <f t="shared" si="553"/>
        <v>23</v>
      </c>
      <c r="BN893" s="17">
        <f t="shared" si="554"/>
        <v>22</v>
      </c>
      <c r="BO893" s="97">
        <f t="shared" si="493"/>
        <v>124</v>
      </c>
    </row>
    <row r="894" spans="1:67" ht="13.5" thickBot="1">
      <c r="A894" s="390">
        <f t="shared" si="505"/>
        <v>34</v>
      </c>
      <c r="B894" s="391" t="str">
        <f>VLOOKUP(A894,Sheet3!$A$2:$E$61,4,FALSE)</f>
        <v>dīngyǒu (丁酉)</v>
      </c>
      <c r="C894" s="391" t="str">
        <f>VLOOKUP(A894,Sheet3!$A$2:$E$61,5,FALSE)</f>
        <v>Fire Rooster</v>
      </c>
      <c r="D894" s="399">
        <f t="shared" si="506"/>
        <v>1977</v>
      </c>
      <c r="E894" s="399">
        <f t="shared" si="507"/>
        <v>1916</v>
      </c>
      <c r="F894" s="12">
        <f t="shared" si="555"/>
        <v>89.857142857142861</v>
      </c>
      <c r="G894" s="410"/>
      <c r="H894" s="187">
        <f t="shared" si="556"/>
        <v>624</v>
      </c>
      <c r="I894" s="1">
        <f t="shared" si="556"/>
        <v>623</v>
      </c>
      <c r="J894" s="187">
        <f t="shared" si="557"/>
        <v>-623</v>
      </c>
      <c r="K894" s="1">
        <f t="shared" si="557"/>
        <v>-622</v>
      </c>
      <c r="L894">
        <f t="shared" si="508"/>
        <v>39</v>
      </c>
      <c r="M894" s="3">
        <f t="shared" si="543"/>
        <v>4</v>
      </c>
      <c r="N894" s="245">
        <f t="shared" si="543"/>
        <v>1</v>
      </c>
      <c r="T894" s="8">
        <f t="shared" ref="T894:V912" si="558">T893+1</f>
        <v>3</v>
      </c>
      <c r="U894" s="8"/>
      <c r="V894" s="115">
        <f t="shared" si="558"/>
        <v>4</v>
      </c>
      <c r="W894" s="115"/>
      <c r="AZ894" s="89">
        <f t="shared" si="528"/>
        <v>23</v>
      </c>
      <c r="BA894" s="89">
        <f t="shared" si="522"/>
        <v>22</v>
      </c>
      <c r="BB894" s="89">
        <f t="shared" si="523"/>
        <v>22</v>
      </c>
      <c r="BC894" s="89">
        <f t="shared" si="532"/>
        <v>21</v>
      </c>
      <c r="BD894" s="17">
        <f t="shared" si="539"/>
        <v>26</v>
      </c>
      <c r="BE894" s="17">
        <f t="shared" si="548"/>
        <v>25</v>
      </c>
      <c r="BF894" s="17">
        <f>BE894+2</f>
        <v>27</v>
      </c>
      <c r="BG894" s="17">
        <f t="shared" si="542"/>
        <v>26</v>
      </c>
      <c r="BH894" s="17">
        <f t="shared" si="544"/>
        <v>26</v>
      </c>
      <c r="BI894" s="17">
        <f t="shared" si="538"/>
        <v>25</v>
      </c>
      <c r="BJ894" s="17">
        <f t="shared" si="541"/>
        <v>25</v>
      </c>
      <c r="BK894" s="17">
        <f t="shared" si="531"/>
        <v>24</v>
      </c>
      <c r="BL894" s="17">
        <f t="shared" si="524"/>
        <v>23</v>
      </c>
      <c r="BM894" s="17">
        <f t="shared" si="553"/>
        <v>23</v>
      </c>
      <c r="BN894" s="17">
        <f t="shared" si="554"/>
        <v>22</v>
      </c>
      <c r="BO894" s="97">
        <f t="shared" si="493"/>
        <v>125</v>
      </c>
    </row>
    <row r="895" spans="1:67" ht="13.5" thickBot="1">
      <c r="A895" s="390">
        <f t="shared" si="505"/>
        <v>35</v>
      </c>
      <c r="B895" s="391" t="str">
        <f>VLOOKUP(A895,Sheet3!$A$2:$E$61,4,FALSE)</f>
        <v>wùxū (戊戌)</v>
      </c>
      <c r="C895" s="391" t="str">
        <f>VLOOKUP(A895,Sheet3!$A$2:$E$61,5,FALSE)</f>
        <v>Earth Dog</v>
      </c>
      <c r="D895" s="399">
        <f t="shared" si="506"/>
        <v>1978</v>
      </c>
      <c r="E895" s="399">
        <f t="shared" si="507"/>
        <v>1917</v>
      </c>
      <c r="F895" s="12">
        <f t="shared" si="555"/>
        <v>89.714285714285708</v>
      </c>
      <c r="G895" s="410"/>
      <c r="H895" s="187">
        <f t="shared" si="556"/>
        <v>623</v>
      </c>
      <c r="I895" s="1">
        <f t="shared" si="556"/>
        <v>622</v>
      </c>
      <c r="J895" s="187">
        <f t="shared" si="557"/>
        <v>-622</v>
      </c>
      <c r="K895" s="1">
        <f t="shared" si="557"/>
        <v>-621</v>
      </c>
      <c r="L895">
        <f t="shared" si="508"/>
        <v>40</v>
      </c>
      <c r="M895" s="3">
        <f t="shared" si="543"/>
        <v>1</v>
      </c>
      <c r="N895" s="245">
        <f t="shared" si="543"/>
        <v>2</v>
      </c>
      <c r="T895" s="8">
        <f t="shared" si="558"/>
        <v>4</v>
      </c>
      <c r="U895" s="8"/>
      <c r="V895" s="115">
        <f t="shared" si="558"/>
        <v>5</v>
      </c>
      <c r="W895" s="115"/>
      <c r="AZ895" s="89">
        <f t="shared" si="528"/>
        <v>23</v>
      </c>
      <c r="BA895" s="89">
        <f t="shared" si="522"/>
        <v>22</v>
      </c>
      <c r="BB895" s="89">
        <f t="shared" si="523"/>
        <v>22</v>
      </c>
      <c r="BC895" s="89">
        <f t="shared" si="532"/>
        <v>21</v>
      </c>
      <c r="BD895" s="17">
        <f t="shared" si="539"/>
        <v>26</v>
      </c>
      <c r="BE895" s="17">
        <f t="shared" si="548"/>
        <v>25</v>
      </c>
      <c r="BF895" s="17">
        <f>BE895+2</f>
        <v>27</v>
      </c>
      <c r="BG895" s="17">
        <f t="shared" si="542"/>
        <v>26</v>
      </c>
      <c r="BH895" s="17">
        <f t="shared" si="544"/>
        <v>26</v>
      </c>
      <c r="BI895" s="17">
        <f t="shared" si="538"/>
        <v>25</v>
      </c>
      <c r="BJ895" s="17">
        <f t="shared" si="541"/>
        <v>25</v>
      </c>
      <c r="BK895" s="17">
        <f t="shared" si="531"/>
        <v>24</v>
      </c>
      <c r="BL895" s="17">
        <f t="shared" si="524"/>
        <v>23</v>
      </c>
      <c r="BM895" s="17">
        <f t="shared" si="553"/>
        <v>23</v>
      </c>
      <c r="BN895" s="17">
        <f t="shared" si="554"/>
        <v>22</v>
      </c>
      <c r="BO895" s="97">
        <f t="shared" si="493"/>
        <v>126</v>
      </c>
    </row>
    <row r="896" spans="1:67" ht="13.5" thickBot="1">
      <c r="A896" s="390">
        <f t="shared" si="505"/>
        <v>36</v>
      </c>
      <c r="B896" s="391" t="str">
        <f>VLOOKUP(A896,Sheet3!$A$2:$E$61,4,FALSE)</f>
        <v>jǐhài (己亥)</v>
      </c>
      <c r="C896" s="391" t="str">
        <f>VLOOKUP(A896,Sheet3!$A$2:$E$61,5,FALSE)</f>
        <v>Earth Pig</v>
      </c>
      <c r="D896" s="399">
        <f t="shared" si="506"/>
        <v>1979</v>
      </c>
      <c r="E896" s="399">
        <f t="shared" si="507"/>
        <v>1918</v>
      </c>
      <c r="F896" s="12">
        <f t="shared" si="555"/>
        <v>89.571428571428569</v>
      </c>
      <c r="G896" s="410"/>
      <c r="H896" s="187">
        <f t="shared" si="556"/>
        <v>622</v>
      </c>
      <c r="I896" s="1">
        <f t="shared" si="556"/>
        <v>621</v>
      </c>
      <c r="J896" s="187">
        <f t="shared" si="557"/>
        <v>-621</v>
      </c>
      <c r="K896" s="1">
        <f t="shared" si="557"/>
        <v>-620</v>
      </c>
      <c r="L896">
        <f t="shared" si="508"/>
        <v>40</v>
      </c>
      <c r="M896" s="3">
        <f t="shared" si="543"/>
        <v>2</v>
      </c>
      <c r="N896" s="245">
        <f t="shared" si="543"/>
        <v>3</v>
      </c>
      <c r="Q896" s="21" t="s">
        <v>27</v>
      </c>
      <c r="T896" s="8">
        <f t="shared" si="558"/>
        <v>5</v>
      </c>
      <c r="U896" s="8"/>
      <c r="V896" s="115">
        <f t="shared" si="558"/>
        <v>6</v>
      </c>
      <c r="W896" s="115"/>
      <c r="AZ896" s="89">
        <f t="shared" si="528"/>
        <v>23</v>
      </c>
      <c r="BA896" s="89">
        <f t="shared" si="522"/>
        <v>22</v>
      </c>
      <c r="BB896" s="89">
        <f t="shared" si="523"/>
        <v>22</v>
      </c>
      <c r="BC896" s="89">
        <f t="shared" si="532"/>
        <v>21</v>
      </c>
      <c r="BD896" s="17">
        <f t="shared" si="539"/>
        <v>26</v>
      </c>
      <c r="BE896" s="17">
        <f t="shared" si="548"/>
        <v>25</v>
      </c>
      <c r="BF896" s="17">
        <f>BE896+1</f>
        <v>26</v>
      </c>
      <c r="BG896" s="17">
        <f t="shared" si="542"/>
        <v>25</v>
      </c>
      <c r="BH896" s="17">
        <f t="shared" si="544"/>
        <v>25</v>
      </c>
      <c r="BI896" s="17">
        <f t="shared" si="538"/>
        <v>24</v>
      </c>
      <c r="BJ896" s="17">
        <f t="shared" si="541"/>
        <v>24</v>
      </c>
      <c r="BK896" s="17">
        <f t="shared" si="531"/>
        <v>23</v>
      </c>
      <c r="BL896" s="17">
        <f t="shared" ref="BL896:BL927" si="559">BK896-1</f>
        <v>22</v>
      </c>
      <c r="BM896" s="17">
        <f t="shared" si="553"/>
        <v>22</v>
      </c>
      <c r="BN896" s="17">
        <f t="shared" si="554"/>
        <v>21</v>
      </c>
      <c r="BO896" s="97">
        <f t="shared" si="493"/>
        <v>127</v>
      </c>
    </row>
    <row r="897" spans="1:67" ht="13.5" thickBot="1">
      <c r="A897" s="390">
        <f t="shared" si="505"/>
        <v>37</v>
      </c>
      <c r="B897" s="391" t="str">
        <f>VLOOKUP(A897,Sheet3!$A$2:$E$61,4,FALSE)</f>
        <v>gēngzǐ (庚子)</v>
      </c>
      <c r="C897" s="391" t="str">
        <f>VLOOKUP(A897,Sheet3!$A$2:$E$61,5,FALSE)</f>
        <v>Metal Rat</v>
      </c>
      <c r="D897" s="399">
        <f t="shared" si="506"/>
        <v>1980</v>
      </c>
      <c r="E897" s="399">
        <f t="shared" si="507"/>
        <v>1919</v>
      </c>
      <c r="F897" s="12">
        <f t="shared" si="555"/>
        <v>89.428571428571431</v>
      </c>
      <c r="G897" s="410"/>
      <c r="H897" s="187">
        <f t="shared" si="556"/>
        <v>621</v>
      </c>
      <c r="I897" s="1">
        <f t="shared" si="556"/>
        <v>620</v>
      </c>
      <c r="J897" s="187">
        <f t="shared" si="557"/>
        <v>-620</v>
      </c>
      <c r="K897" s="1">
        <f t="shared" si="557"/>
        <v>-619</v>
      </c>
      <c r="L897">
        <f t="shared" si="508"/>
        <v>40</v>
      </c>
      <c r="M897" s="3">
        <f t="shared" si="543"/>
        <v>3</v>
      </c>
      <c r="N897" s="245">
        <f t="shared" si="543"/>
        <v>4</v>
      </c>
      <c r="T897" s="8">
        <f t="shared" si="558"/>
        <v>6</v>
      </c>
      <c r="U897" s="8"/>
      <c r="V897" s="115">
        <f t="shared" si="558"/>
        <v>7</v>
      </c>
      <c r="W897" s="115"/>
      <c r="AZ897" s="89">
        <f t="shared" ref="AZ897:AZ928" si="560">BL896</f>
        <v>22</v>
      </c>
      <c r="BA897" s="89">
        <f>AZ897-1</f>
        <v>21</v>
      </c>
      <c r="BB897" s="89">
        <f>BA897</f>
        <v>21</v>
      </c>
      <c r="BC897" s="89">
        <f t="shared" si="532"/>
        <v>20</v>
      </c>
      <c r="BD897" s="17">
        <f>BC897+5</f>
        <v>25</v>
      </c>
      <c r="BE897" s="17">
        <f t="shared" si="548"/>
        <v>24</v>
      </c>
      <c r="BF897" s="17">
        <f>BE897+2</f>
        <v>26</v>
      </c>
      <c r="BG897" s="17">
        <f t="shared" si="542"/>
        <v>25</v>
      </c>
      <c r="BH897" s="17">
        <f>BG897</f>
        <v>25</v>
      </c>
      <c r="BI897" s="17">
        <f t="shared" si="538"/>
        <v>24</v>
      </c>
      <c r="BJ897" s="17">
        <f>BI897</f>
        <v>24</v>
      </c>
      <c r="BK897" s="17">
        <f t="shared" si="531"/>
        <v>23</v>
      </c>
      <c r="BL897" s="17">
        <f t="shared" si="559"/>
        <v>22</v>
      </c>
      <c r="BM897" s="17">
        <f t="shared" si="553"/>
        <v>22</v>
      </c>
      <c r="BN897" s="17">
        <f t="shared" si="554"/>
        <v>21</v>
      </c>
      <c r="BO897" s="97">
        <f t="shared" si="493"/>
        <v>128</v>
      </c>
    </row>
    <row r="898" spans="1:67" ht="13.5" thickBot="1">
      <c r="A898" s="390">
        <f t="shared" si="505"/>
        <v>38</v>
      </c>
      <c r="B898" s="391" t="str">
        <f>VLOOKUP(A898,Sheet3!$A$2:$E$61,4,FALSE)</f>
        <v>xīnchǒu (辛丑)</v>
      </c>
      <c r="C898" s="391" t="str">
        <f>VLOOKUP(A898,Sheet3!$A$2:$E$61,5,FALSE)</f>
        <v>Metal Ox</v>
      </c>
      <c r="D898" s="399">
        <f t="shared" si="506"/>
        <v>1981</v>
      </c>
      <c r="E898" s="399">
        <f t="shared" si="507"/>
        <v>1920</v>
      </c>
      <c r="F898" s="12">
        <f t="shared" si="555"/>
        <v>89.285714285714292</v>
      </c>
      <c r="G898" s="410"/>
      <c r="H898" s="187">
        <f t="shared" si="556"/>
        <v>620</v>
      </c>
      <c r="I898" s="1">
        <f t="shared" si="556"/>
        <v>619</v>
      </c>
      <c r="J898" s="187">
        <f t="shared" si="557"/>
        <v>-619</v>
      </c>
      <c r="K898" s="1">
        <f t="shared" si="557"/>
        <v>-618</v>
      </c>
      <c r="L898">
        <f t="shared" si="508"/>
        <v>40</v>
      </c>
      <c r="M898" s="3">
        <f t="shared" ref="M898:N917" si="561">M902</f>
        <v>4</v>
      </c>
      <c r="N898" s="245">
        <f t="shared" si="561"/>
        <v>1</v>
      </c>
      <c r="T898" s="8">
        <f t="shared" si="558"/>
        <v>7</v>
      </c>
      <c r="U898" s="8"/>
      <c r="V898" s="115">
        <f t="shared" si="558"/>
        <v>8</v>
      </c>
      <c r="W898" s="115"/>
      <c r="AZ898" s="89">
        <f t="shared" si="560"/>
        <v>22</v>
      </c>
      <c r="BA898" s="89">
        <f t="shared" si="522"/>
        <v>21</v>
      </c>
      <c r="BB898" s="89">
        <f t="shared" si="523"/>
        <v>21</v>
      </c>
      <c r="BC898" s="89">
        <f t="shared" si="532"/>
        <v>20</v>
      </c>
      <c r="BD898" s="17">
        <f t="shared" si="539"/>
        <v>25</v>
      </c>
      <c r="BE898" s="17">
        <f t="shared" si="548"/>
        <v>24</v>
      </c>
      <c r="BF898" s="17">
        <f>BE898+2</f>
        <v>26</v>
      </c>
      <c r="BG898" s="17">
        <f t="shared" si="542"/>
        <v>25</v>
      </c>
      <c r="BH898" s="17">
        <f t="shared" si="544"/>
        <v>25</v>
      </c>
      <c r="BI898" s="17">
        <f t="shared" si="538"/>
        <v>24</v>
      </c>
      <c r="BJ898" s="17">
        <f t="shared" si="541"/>
        <v>24</v>
      </c>
      <c r="BK898" s="17">
        <f t="shared" si="531"/>
        <v>23</v>
      </c>
      <c r="BL898" s="17">
        <f t="shared" si="559"/>
        <v>22</v>
      </c>
      <c r="BM898" s="17">
        <f t="shared" si="553"/>
        <v>22</v>
      </c>
      <c r="BN898" s="17">
        <f t="shared" si="554"/>
        <v>21</v>
      </c>
      <c r="BO898" s="97">
        <f t="shared" si="493"/>
        <v>129</v>
      </c>
    </row>
    <row r="899" spans="1:67" ht="13.5" thickBot="1">
      <c r="A899" s="390">
        <f t="shared" si="505"/>
        <v>39</v>
      </c>
      <c r="B899" s="391" t="str">
        <f>VLOOKUP(A899,Sheet3!$A$2:$E$61,4,FALSE)</f>
        <v>rényín (壬寅)</v>
      </c>
      <c r="C899" s="391" t="str">
        <f>VLOOKUP(A899,Sheet3!$A$2:$E$61,5,FALSE)</f>
        <v>Water Tiger</v>
      </c>
      <c r="D899" s="399">
        <f t="shared" si="506"/>
        <v>1982</v>
      </c>
      <c r="E899" s="399">
        <f t="shared" si="507"/>
        <v>1921</v>
      </c>
      <c r="F899" s="12">
        <f t="shared" si="555"/>
        <v>89.142857142857139</v>
      </c>
      <c r="G899" s="410"/>
      <c r="H899" s="187">
        <f t="shared" si="556"/>
        <v>619</v>
      </c>
      <c r="I899" s="1">
        <f t="shared" si="556"/>
        <v>618</v>
      </c>
      <c r="J899" s="187">
        <f t="shared" si="557"/>
        <v>-618</v>
      </c>
      <c r="K899" s="1">
        <f t="shared" si="557"/>
        <v>-617</v>
      </c>
      <c r="L899">
        <f t="shared" si="508"/>
        <v>41</v>
      </c>
      <c r="M899" s="3">
        <f t="shared" si="561"/>
        <v>1</v>
      </c>
      <c r="N899" s="245">
        <f t="shared" si="561"/>
        <v>2</v>
      </c>
      <c r="T899" s="8">
        <f t="shared" si="558"/>
        <v>8</v>
      </c>
      <c r="U899" s="8"/>
      <c r="V899" s="115">
        <f t="shared" si="558"/>
        <v>9</v>
      </c>
      <c r="W899" s="115"/>
      <c r="AZ899" s="89">
        <f t="shared" si="560"/>
        <v>22</v>
      </c>
      <c r="BA899" s="89">
        <f t="shared" si="522"/>
        <v>21</v>
      </c>
      <c r="BB899" s="89">
        <f t="shared" si="523"/>
        <v>21</v>
      </c>
      <c r="BC899" s="89">
        <f t="shared" si="532"/>
        <v>20</v>
      </c>
      <c r="BD899" s="17">
        <f t="shared" si="539"/>
        <v>25</v>
      </c>
      <c r="BE899" s="17">
        <f t="shared" si="548"/>
        <v>24</v>
      </c>
      <c r="BF899" s="17">
        <f>BE899+2</f>
        <v>26</v>
      </c>
      <c r="BG899" s="17">
        <f t="shared" si="542"/>
        <v>25</v>
      </c>
      <c r="BH899" s="17">
        <f t="shared" si="544"/>
        <v>25</v>
      </c>
      <c r="BI899" s="17">
        <f t="shared" si="538"/>
        <v>24</v>
      </c>
      <c r="BJ899" s="17">
        <f t="shared" si="541"/>
        <v>24</v>
      </c>
      <c r="BK899" s="17">
        <f t="shared" si="531"/>
        <v>23</v>
      </c>
      <c r="BL899" s="17">
        <f t="shared" si="559"/>
        <v>22</v>
      </c>
      <c r="BM899" s="17">
        <f t="shared" si="553"/>
        <v>22</v>
      </c>
      <c r="BN899" s="17">
        <f t="shared" si="554"/>
        <v>21</v>
      </c>
      <c r="BO899" s="97">
        <f t="shared" si="493"/>
        <v>130</v>
      </c>
    </row>
    <row r="900" spans="1:67" ht="13.5" thickBot="1">
      <c r="A900" s="390">
        <f t="shared" si="505"/>
        <v>40</v>
      </c>
      <c r="B900" s="391" t="str">
        <f>VLOOKUP(A900,Sheet3!$A$2:$E$61,4,FALSE)</f>
        <v>guǐmǎo (癸卯)</v>
      </c>
      <c r="C900" s="391" t="str">
        <f>VLOOKUP(A900,Sheet3!$A$2:$E$61,5,FALSE)</f>
        <v>Water Hare</v>
      </c>
      <c r="D900" s="399">
        <f t="shared" si="506"/>
        <v>1983</v>
      </c>
      <c r="E900" s="399">
        <f t="shared" si="507"/>
        <v>1922</v>
      </c>
      <c r="F900" s="14">
        <f t="shared" ref="F900:F906" si="562">(5+H900)/7</f>
        <v>89</v>
      </c>
      <c r="G900" s="409"/>
      <c r="H900" s="270">
        <f t="shared" ref="H900:I906" si="563">H901+1</f>
        <v>618</v>
      </c>
      <c r="I900" s="16">
        <f t="shared" si="563"/>
        <v>617</v>
      </c>
      <c r="J900" s="270">
        <f t="shared" ref="J900:K906" si="564">J901-1</f>
        <v>-617</v>
      </c>
      <c r="K900" s="16">
        <f t="shared" si="564"/>
        <v>-616</v>
      </c>
      <c r="L900" s="20">
        <f t="shared" si="508"/>
        <v>41</v>
      </c>
      <c r="M900" s="15">
        <f t="shared" si="561"/>
        <v>2</v>
      </c>
      <c r="N900" s="271">
        <f t="shared" si="561"/>
        <v>3</v>
      </c>
      <c r="O900" s="20"/>
      <c r="P900" s="20"/>
      <c r="Q900" s="30"/>
      <c r="R900" s="20"/>
      <c r="S900" s="20"/>
      <c r="T900" s="19">
        <f t="shared" si="558"/>
        <v>9</v>
      </c>
      <c r="U900" s="19"/>
      <c r="V900" s="116">
        <f t="shared" si="558"/>
        <v>10</v>
      </c>
      <c r="W900" s="116"/>
      <c r="X900" s="20"/>
      <c r="Y900" s="20"/>
      <c r="Z900" s="20"/>
      <c r="AA900" s="20"/>
      <c r="AB900" s="20"/>
      <c r="AC900" s="20"/>
      <c r="AD900" s="20"/>
      <c r="AE900" s="20"/>
      <c r="AF900" s="20"/>
      <c r="AG900" s="20"/>
      <c r="AH900" s="17"/>
      <c r="AZ900" s="89">
        <f t="shared" si="560"/>
        <v>22</v>
      </c>
      <c r="BA900" s="89">
        <f t="shared" si="522"/>
        <v>21</v>
      </c>
      <c r="BB900" s="89">
        <f t="shared" si="523"/>
        <v>21</v>
      </c>
      <c r="BC900" s="89">
        <f t="shared" si="532"/>
        <v>20</v>
      </c>
      <c r="BD900" s="17">
        <f t="shared" si="539"/>
        <v>25</v>
      </c>
      <c r="BE900" s="17">
        <f t="shared" si="548"/>
        <v>24</v>
      </c>
      <c r="BF900" s="17">
        <f>BE900+1</f>
        <v>25</v>
      </c>
      <c r="BG900" s="17">
        <f t="shared" si="542"/>
        <v>24</v>
      </c>
      <c r="BH900" s="17">
        <f t="shared" si="544"/>
        <v>24</v>
      </c>
      <c r="BI900" s="17">
        <f t="shared" si="538"/>
        <v>23</v>
      </c>
      <c r="BJ900" s="17">
        <f t="shared" si="541"/>
        <v>23</v>
      </c>
      <c r="BK900" s="17">
        <f t="shared" ref="BK900:BK931" si="565">BJ900-1</f>
        <v>22</v>
      </c>
      <c r="BL900" s="17">
        <f t="shared" si="559"/>
        <v>21</v>
      </c>
      <c r="BM900" s="17">
        <f t="shared" si="553"/>
        <v>21</v>
      </c>
      <c r="BN900" s="17">
        <f t="shared" si="554"/>
        <v>20</v>
      </c>
      <c r="BO900" s="97">
        <f t="shared" ref="BO900:BO963" si="566">BO901-1</f>
        <v>131</v>
      </c>
    </row>
    <row r="901" spans="1:67" ht="13.5" thickBot="1">
      <c r="A901" s="390">
        <f t="shared" si="505"/>
        <v>41</v>
      </c>
      <c r="B901" s="391" t="str">
        <f>VLOOKUP(A901,Sheet3!$A$2:$E$61,4,FALSE)</f>
        <v>jiǎchén (甲辰)</v>
      </c>
      <c r="C901" s="391" t="str">
        <f>VLOOKUP(A901,Sheet3!$A$2:$E$61,5,FALSE)</f>
        <v>Wood Dragon</v>
      </c>
      <c r="D901" s="399">
        <f t="shared" si="506"/>
        <v>1984</v>
      </c>
      <c r="E901" s="399">
        <f t="shared" si="507"/>
        <v>1923</v>
      </c>
      <c r="F901" s="12">
        <f t="shared" si="562"/>
        <v>88.857142857142861</v>
      </c>
      <c r="G901" s="410"/>
      <c r="H901" s="187">
        <f t="shared" si="563"/>
        <v>617</v>
      </c>
      <c r="I901" s="1">
        <f t="shared" si="563"/>
        <v>616</v>
      </c>
      <c r="J901" s="187">
        <f t="shared" si="564"/>
        <v>-616</v>
      </c>
      <c r="K901" s="1">
        <f t="shared" si="564"/>
        <v>-615</v>
      </c>
      <c r="L901">
        <f t="shared" si="508"/>
        <v>41</v>
      </c>
      <c r="M901" s="3">
        <f t="shared" si="561"/>
        <v>3</v>
      </c>
      <c r="N901" s="245">
        <f t="shared" si="561"/>
        <v>4</v>
      </c>
      <c r="T901" s="8">
        <f t="shared" si="558"/>
        <v>10</v>
      </c>
      <c r="U901" s="8"/>
      <c r="V901" s="115">
        <f t="shared" si="558"/>
        <v>11</v>
      </c>
      <c r="W901" s="115"/>
      <c r="AZ901" s="89">
        <f t="shared" si="560"/>
        <v>21</v>
      </c>
      <c r="BA901" s="89">
        <f>AZ901-1</f>
        <v>20</v>
      </c>
      <c r="BB901" s="89">
        <f>BA901</f>
        <v>20</v>
      </c>
      <c r="BC901" s="89">
        <f t="shared" ref="BC901:BC932" si="567">BB901-1</f>
        <v>19</v>
      </c>
      <c r="BD901" s="17">
        <f>BC901+5</f>
        <v>24</v>
      </c>
      <c r="BE901" s="17">
        <f t="shared" si="548"/>
        <v>23</v>
      </c>
      <c r="BF901" s="17">
        <f>BE901+2</f>
        <v>25</v>
      </c>
      <c r="BG901" s="17">
        <f t="shared" si="542"/>
        <v>24</v>
      </c>
      <c r="BH901" s="17">
        <f>BG901</f>
        <v>24</v>
      </c>
      <c r="BI901" s="17">
        <f t="shared" si="538"/>
        <v>23</v>
      </c>
      <c r="BJ901" s="17">
        <f>BI901</f>
        <v>23</v>
      </c>
      <c r="BK901" s="17">
        <f t="shared" si="565"/>
        <v>22</v>
      </c>
      <c r="BL901" s="17">
        <f t="shared" si="559"/>
        <v>21</v>
      </c>
      <c r="BM901" s="17">
        <f t="shared" si="553"/>
        <v>21</v>
      </c>
      <c r="BN901" s="17">
        <f t="shared" si="554"/>
        <v>20</v>
      </c>
      <c r="BO901" s="97">
        <f t="shared" si="566"/>
        <v>132</v>
      </c>
    </row>
    <row r="902" spans="1:67" ht="13.5" thickBot="1">
      <c r="A902" s="390">
        <f t="shared" si="505"/>
        <v>42</v>
      </c>
      <c r="B902" s="391" t="str">
        <f>VLOOKUP(A902,Sheet3!$A$2:$E$61,4,FALSE)</f>
        <v>yǐsì (乙巳)</v>
      </c>
      <c r="C902" s="391" t="str">
        <f>VLOOKUP(A902,Sheet3!$A$2:$E$61,5,FALSE)</f>
        <v>Wood Snake</v>
      </c>
      <c r="D902" s="399">
        <f t="shared" si="506"/>
        <v>1985</v>
      </c>
      <c r="E902" s="399">
        <f t="shared" si="507"/>
        <v>1924</v>
      </c>
      <c r="F902" s="12">
        <f t="shared" si="562"/>
        <v>88.714285714285708</v>
      </c>
      <c r="G902" s="410"/>
      <c r="H902" s="187">
        <f t="shared" si="563"/>
        <v>616</v>
      </c>
      <c r="I902" s="1">
        <f t="shared" si="563"/>
        <v>615</v>
      </c>
      <c r="J902" s="187">
        <f t="shared" si="564"/>
        <v>-615</v>
      </c>
      <c r="K902" s="1">
        <f t="shared" si="564"/>
        <v>-614</v>
      </c>
      <c r="L902">
        <f t="shared" si="508"/>
        <v>41</v>
      </c>
      <c r="M902" s="3">
        <f t="shared" si="561"/>
        <v>4</v>
      </c>
      <c r="N902" s="245">
        <f t="shared" si="561"/>
        <v>1</v>
      </c>
      <c r="T902" s="8">
        <f t="shared" si="558"/>
        <v>11</v>
      </c>
      <c r="U902" s="8"/>
      <c r="V902" s="115">
        <f t="shared" si="558"/>
        <v>12</v>
      </c>
      <c r="W902" s="115"/>
      <c r="AZ902" s="89">
        <f t="shared" si="560"/>
        <v>21</v>
      </c>
      <c r="BA902" s="89">
        <f t="shared" si="522"/>
        <v>20</v>
      </c>
      <c r="BB902" s="89">
        <f t="shared" si="523"/>
        <v>20</v>
      </c>
      <c r="BC902" s="89">
        <f t="shared" si="567"/>
        <v>19</v>
      </c>
      <c r="BD902" s="17">
        <f t="shared" si="539"/>
        <v>24</v>
      </c>
      <c r="BE902" s="17">
        <f t="shared" si="548"/>
        <v>23</v>
      </c>
      <c r="BF902" s="17">
        <f>BE902+2</f>
        <v>25</v>
      </c>
      <c r="BG902" s="17">
        <f t="shared" si="542"/>
        <v>24</v>
      </c>
      <c r="BH902" s="17">
        <f t="shared" si="544"/>
        <v>24</v>
      </c>
      <c r="BI902" s="17">
        <f t="shared" si="538"/>
        <v>23</v>
      </c>
      <c r="BJ902" s="17">
        <f t="shared" si="541"/>
        <v>23</v>
      </c>
      <c r="BK902" s="17">
        <f t="shared" si="565"/>
        <v>22</v>
      </c>
      <c r="BL902" s="17">
        <f t="shared" si="559"/>
        <v>21</v>
      </c>
      <c r="BM902" s="17">
        <f t="shared" si="553"/>
        <v>21</v>
      </c>
      <c r="BN902" s="17">
        <f t="shared" si="554"/>
        <v>20</v>
      </c>
      <c r="BO902" s="97">
        <f t="shared" si="566"/>
        <v>133</v>
      </c>
    </row>
    <row r="903" spans="1:67" ht="13.5" thickBot="1">
      <c r="A903" s="390">
        <f t="shared" si="505"/>
        <v>43</v>
      </c>
      <c r="B903" s="391" t="str">
        <f>VLOOKUP(A903,Sheet3!$A$2:$E$61,4,FALSE)</f>
        <v>bǐngwǔ (丙午)</v>
      </c>
      <c r="C903" s="391" t="str">
        <f>VLOOKUP(A903,Sheet3!$A$2:$E$61,5,FALSE)</f>
        <v>Fire Horse</v>
      </c>
      <c r="D903" s="399">
        <f t="shared" si="506"/>
        <v>1986</v>
      </c>
      <c r="E903" s="399">
        <f t="shared" si="507"/>
        <v>1925</v>
      </c>
      <c r="F903" s="12">
        <f t="shared" si="562"/>
        <v>88.571428571428569</v>
      </c>
      <c r="G903" s="410"/>
      <c r="H903" s="187">
        <f t="shared" si="563"/>
        <v>615</v>
      </c>
      <c r="I903" s="1">
        <f t="shared" si="563"/>
        <v>614</v>
      </c>
      <c r="J903" s="187">
        <f t="shared" si="564"/>
        <v>-614</v>
      </c>
      <c r="K903" s="1">
        <f t="shared" si="564"/>
        <v>-613</v>
      </c>
      <c r="L903">
        <f t="shared" si="508"/>
        <v>42</v>
      </c>
      <c r="M903" s="3">
        <f t="shared" si="561"/>
        <v>1</v>
      </c>
      <c r="N903" s="245">
        <f t="shared" si="561"/>
        <v>2</v>
      </c>
      <c r="O903" s="8"/>
      <c r="P903" s="8"/>
      <c r="R903" s="507" t="s">
        <v>106</v>
      </c>
      <c r="S903" s="433" t="s">
        <v>203</v>
      </c>
      <c r="T903" s="8">
        <f t="shared" si="558"/>
        <v>12</v>
      </c>
      <c r="U903" s="8"/>
      <c r="V903" s="115">
        <f t="shared" si="558"/>
        <v>13</v>
      </c>
      <c r="W903" s="115"/>
      <c r="X903" s="10"/>
      <c r="Y903" s="10"/>
      <c r="Z903" s="10"/>
      <c r="AA903" s="10"/>
      <c r="AB903" s="10"/>
      <c r="AC903" s="10"/>
      <c r="AD903" s="10"/>
      <c r="AE903" s="10"/>
      <c r="AF903" s="10"/>
      <c r="AG903" s="10"/>
      <c r="AZ903" s="89">
        <f t="shared" si="560"/>
        <v>21</v>
      </c>
      <c r="BA903" s="89">
        <f t="shared" si="522"/>
        <v>20</v>
      </c>
      <c r="BB903" s="89">
        <f t="shared" si="523"/>
        <v>20</v>
      </c>
      <c r="BC903" s="89">
        <f t="shared" si="567"/>
        <v>19</v>
      </c>
      <c r="BD903" s="17">
        <f t="shared" si="539"/>
        <v>24</v>
      </c>
      <c r="BE903" s="17">
        <f t="shared" si="548"/>
        <v>23</v>
      </c>
      <c r="BF903" s="17">
        <f>BE903+2</f>
        <v>25</v>
      </c>
      <c r="BG903" s="17">
        <f t="shared" si="542"/>
        <v>24</v>
      </c>
      <c r="BH903" s="17">
        <f t="shared" si="544"/>
        <v>24</v>
      </c>
      <c r="BI903" s="17">
        <f t="shared" si="538"/>
        <v>23</v>
      </c>
      <c r="BJ903" s="17">
        <f t="shared" si="541"/>
        <v>23</v>
      </c>
      <c r="BK903" s="17">
        <f t="shared" si="565"/>
        <v>22</v>
      </c>
      <c r="BL903" s="17">
        <f t="shared" si="559"/>
        <v>21</v>
      </c>
      <c r="BM903" s="17">
        <f t="shared" si="553"/>
        <v>21</v>
      </c>
      <c r="BN903" s="17">
        <f t="shared" si="554"/>
        <v>20</v>
      </c>
      <c r="BO903" s="97">
        <f t="shared" si="566"/>
        <v>134</v>
      </c>
    </row>
    <row r="904" spans="1:67" ht="12.75" customHeight="1" thickBot="1">
      <c r="A904" s="390">
        <f t="shared" si="505"/>
        <v>44</v>
      </c>
      <c r="B904" s="391" t="str">
        <f>VLOOKUP(A904,Sheet3!$A$2:$E$61,4,FALSE)</f>
        <v>dīngwèi (丁未)</v>
      </c>
      <c r="C904" s="391" t="str">
        <f>VLOOKUP(A904,Sheet3!$A$2:$E$61,5,FALSE)</f>
        <v>Fire Sheep</v>
      </c>
      <c r="D904" s="399">
        <f t="shared" si="506"/>
        <v>1987</v>
      </c>
      <c r="E904" s="399">
        <f t="shared" si="507"/>
        <v>1926</v>
      </c>
      <c r="F904" s="12">
        <f t="shared" si="562"/>
        <v>88.428571428571431</v>
      </c>
      <c r="G904" s="410"/>
      <c r="H904" s="187">
        <f t="shared" si="563"/>
        <v>614</v>
      </c>
      <c r="I904" s="1">
        <f t="shared" si="563"/>
        <v>613</v>
      </c>
      <c r="J904" s="187">
        <f t="shared" si="564"/>
        <v>-613</v>
      </c>
      <c r="K904" s="1">
        <f t="shared" si="564"/>
        <v>-612</v>
      </c>
      <c r="L904">
        <f t="shared" si="508"/>
        <v>42</v>
      </c>
      <c r="M904" s="3">
        <f t="shared" si="561"/>
        <v>2</v>
      </c>
      <c r="N904" s="245">
        <f t="shared" si="561"/>
        <v>3</v>
      </c>
      <c r="O904" s="8"/>
      <c r="P904" s="8"/>
      <c r="R904" s="508"/>
      <c r="S904" s="434"/>
      <c r="T904" s="8">
        <f t="shared" si="558"/>
        <v>13</v>
      </c>
      <c r="U904" s="8"/>
      <c r="V904" s="115">
        <f t="shared" si="558"/>
        <v>14</v>
      </c>
      <c r="W904" s="115"/>
      <c r="X904" s="10"/>
      <c r="Y904" s="10"/>
      <c r="Z904" s="10"/>
      <c r="AA904" s="10"/>
      <c r="AB904" s="10"/>
      <c r="AC904" s="10"/>
      <c r="AD904" s="10"/>
      <c r="AE904" s="10"/>
      <c r="AF904" s="10"/>
      <c r="AG904" s="10"/>
      <c r="AZ904" s="89">
        <f t="shared" si="560"/>
        <v>21</v>
      </c>
      <c r="BA904" s="89">
        <f t="shared" si="522"/>
        <v>20</v>
      </c>
      <c r="BB904" s="89">
        <f t="shared" si="523"/>
        <v>20</v>
      </c>
      <c r="BC904" s="89">
        <f t="shared" si="567"/>
        <v>19</v>
      </c>
      <c r="BD904" s="17">
        <f t="shared" si="539"/>
        <v>24</v>
      </c>
      <c r="BE904" s="17">
        <f t="shared" si="548"/>
        <v>23</v>
      </c>
      <c r="BF904" s="17">
        <f>BE904+1</f>
        <v>24</v>
      </c>
      <c r="BG904" s="17">
        <f t="shared" si="542"/>
        <v>23</v>
      </c>
      <c r="BH904" s="17">
        <f t="shared" si="544"/>
        <v>23</v>
      </c>
      <c r="BI904" s="17">
        <f t="shared" ref="BI904:BI935" si="568">BH904-1</f>
        <v>22</v>
      </c>
      <c r="BJ904" s="17">
        <f t="shared" si="541"/>
        <v>22</v>
      </c>
      <c r="BK904" s="17">
        <f t="shared" si="565"/>
        <v>21</v>
      </c>
      <c r="BL904" s="17">
        <f t="shared" si="559"/>
        <v>20</v>
      </c>
      <c r="BM904" s="17">
        <f t="shared" si="553"/>
        <v>20</v>
      </c>
      <c r="BN904" s="17">
        <f t="shared" si="554"/>
        <v>19</v>
      </c>
      <c r="BO904" s="97">
        <f t="shared" si="566"/>
        <v>135</v>
      </c>
    </row>
    <row r="905" spans="1:67" ht="13.5" thickBot="1">
      <c r="A905" s="390">
        <f t="shared" si="505"/>
        <v>45</v>
      </c>
      <c r="B905" s="391" t="str">
        <f>VLOOKUP(A905,Sheet3!$A$2:$E$61,4,FALSE)</f>
        <v>wùshēn (戊申)</v>
      </c>
      <c r="C905" s="391" t="str">
        <f>VLOOKUP(A905,Sheet3!$A$2:$E$61,5,FALSE)</f>
        <v>Earth Monkey</v>
      </c>
      <c r="D905" s="399">
        <f t="shared" si="506"/>
        <v>1988</v>
      </c>
      <c r="E905" s="399">
        <f t="shared" si="507"/>
        <v>1927</v>
      </c>
      <c r="F905" s="12">
        <f t="shared" si="562"/>
        <v>88.285714285714292</v>
      </c>
      <c r="G905" s="410"/>
      <c r="H905" s="187">
        <f t="shared" si="563"/>
        <v>613</v>
      </c>
      <c r="I905" s="1">
        <f t="shared" si="563"/>
        <v>612</v>
      </c>
      <c r="J905" s="187">
        <f t="shared" si="564"/>
        <v>-612</v>
      </c>
      <c r="K905" s="1">
        <f t="shared" si="564"/>
        <v>-611</v>
      </c>
      <c r="L905">
        <f t="shared" si="508"/>
        <v>42</v>
      </c>
      <c r="M905" s="3">
        <f t="shared" si="561"/>
        <v>3</v>
      </c>
      <c r="N905" s="245">
        <f t="shared" si="561"/>
        <v>4</v>
      </c>
      <c r="O905" s="8"/>
      <c r="P905" s="8"/>
      <c r="R905" s="508"/>
      <c r="S905" s="434"/>
      <c r="T905" s="8">
        <f t="shared" si="558"/>
        <v>14</v>
      </c>
      <c r="U905" s="8"/>
      <c r="V905" s="115">
        <f t="shared" si="558"/>
        <v>15</v>
      </c>
      <c r="W905" s="115"/>
      <c r="X905" s="10"/>
      <c r="Y905" s="10"/>
      <c r="Z905" s="10"/>
      <c r="AA905" s="10"/>
      <c r="AB905" s="10"/>
      <c r="AC905" s="10"/>
      <c r="AD905" s="10"/>
      <c r="AE905" s="10"/>
      <c r="AF905" s="10"/>
      <c r="AG905" s="10"/>
      <c r="AZ905" s="89">
        <f t="shared" si="560"/>
        <v>20</v>
      </c>
      <c r="BA905" s="89">
        <f>AZ905-1</f>
        <v>19</v>
      </c>
      <c r="BB905" s="89">
        <f>BA905</f>
        <v>19</v>
      </c>
      <c r="BC905" s="89">
        <f t="shared" si="567"/>
        <v>18</v>
      </c>
      <c r="BD905" s="17">
        <f>BC905+5</f>
        <v>23</v>
      </c>
      <c r="BE905" s="17">
        <f t="shared" si="548"/>
        <v>22</v>
      </c>
      <c r="BF905" s="17">
        <f>BE905+2</f>
        <v>24</v>
      </c>
      <c r="BG905" s="17">
        <f t="shared" si="542"/>
        <v>23</v>
      </c>
      <c r="BH905" s="17">
        <f>BG905</f>
        <v>23</v>
      </c>
      <c r="BI905" s="17">
        <f t="shared" si="568"/>
        <v>22</v>
      </c>
      <c r="BJ905" s="17">
        <f>BI905</f>
        <v>22</v>
      </c>
      <c r="BK905" s="17">
        <f t="shared" si="565"/>
        <v>21</v>
      </c>
      <c r="BL905" s="17">
        <f t="shared" si="559"/>
        <v>20</v>
      </c>
      <c r="BM905" s="17">
        <f t="shared" si="553"/>
        <v>20</v>
      </c>
      <c r="BN905" s="17">
        <f t="shared" si="554"/>
        <v>19</v>
      </c>
      <c r="BO905" s="97">
        <f t="shared" si="566"/>
        <v>136</v>
      </c>
    </row>
    <row r="906" spans="1:67" ht="13.5" thickBot="1">
      <c r="A906" s="390">
        <f t="shared" si="505"/>
        <v>46</v>
      </c>
      <c r="B906" s="391" t="str">
        <f>VLOOKUP(A906,Sheet3!$A$2:$E$61,4,FALSE)</f>
        <v>jǐyǒu (己酉)</v>
      </c>
      <c r="C906" s="391" t="str">
        <f>VLOOKUP(A906,Sheet3!$A$2:$E$61,5,FALSE)</f>
        <v>Earth Rooster</v>
      </c>
      <c r="D906" s="399">
        <f t="shared" si="506"/>
        <v>1989</v>
      </c>
      <c r="E906" s="399">
        <f t="shared" si="507"/>
        <v>1928</v>
      </c>
      <c r="F906" s="12">
        <f t="shared" si="562"/>
        <v>88.142857142857139</v>
      </c>
      <c r="G906" s="410"/>
      <c r="H906" s="187">
        <f t="shared" si="563"/>
        <v>612</v>
      </c>
      <c r="I906" s="1">
        <f t="shared" si="563"/>
        <v>611</v>
      </c>
      <c r="J906" s="187">
        <f t="shared" si="564"/>
        <v>-611</v>
      </c>
      <c r="K906" s="1">
        <f t="shared" si="564"/>
        <v>-610</v>
      </c>
      <c r="L906">
        <f t="shared" si="508"/>
        <v>42</v>
      </c>
      <c r="M906" s="3">
        <f t="shared" si="561"/>
        <v>4</v>
      </c>
      <c r="N906" s="245">
        <f t="shared" si="561"/>
        <v>1</v>
      </c>
      <c r="O906" s="8"/>
      <c r="P906" s="8"/>
      <c r="R906" s="508"/>
      <c r="S906" s="434"/>
      <c r="T906" s="8">
        <f t="shared" si="558"/>
        <v>15</v>
      </c>
      <c r="U906" s="8"/>
      <c r="V906" s="115">
        <f t="shared" si="558"/>
        <v>16</v>
      </c>
      <c r="W906" s="115"/>
      <c r="X906" s="10"/>
      <c r="Y906" s="10"/>
      <c r="Z906" s="10"/>
      <c r="AA906" s="10"/>
      <c r="AB906" s="10"/>
      <c r="AC906" s="10"/>
      <c r="AD906" s="10"/>
      <c r="AE906" s="10"/>
      <c r="AF906" s="10"/>
      <c r="AG906" s="10"/>
      <c r="AZ906" s="89">
        <f t="shared" si="560"/>
        <v>20</v>
      </c>
      <c r="BA906" s="89">
        <f t="shared" si="522"/>
        <v>19</v>
      </c>
      <c r="BB906" s="89">
        <f t="shared" si="523"/>
        <v>19</v>
      </c>
      <c r="BC906" s="89">
        <f t="shared" si="567"/>
        <v>18</v>
      </c>
      <c r="BD906" s="17">
        <f t="shared" si="539"/>
        <v>23</v>
      </c>
      <c r="BE906" s="17">
        <f t="shared" si="548"/>
        <v>22</v>
      </c>
      <c r="BF906" s="17">
        <f>BE906+2</f>
        <v>24</v>
      </c>
      <c r="BG906" s="17">
        <f t="shared" si="542"/>
        <v>23</v>
      </c>
      <c r="BH906" s="17">
        <f t="shared" si="544"/>
        <v>23</v>
      </c>
      <c r="BI906" s="17">
        <f t="shared" si="568"/>
        <v>22</v>
      </c>
      <c r="BJ906" s="17">
        <f t="shared" si="541"/>
        <v>22</v>
      </c>
      <c r="BK906" s="17">
        <f t="shared" si="565"/>
        <v>21</v>
      </c>
      <c r="BL906" s="17">
        <f t="shared" si="559"/>
        <v>20</v>
      </c>
      <c r="BM906" s="17">
        <f t="shared" si="553"/>
        <v>20</v>
      </c>
      <c r="BN906" s="17">
        <f t="shared" si="554"/>
        <v>19</v>
      </c>
      <c r="BO906" s="97">
        <f t="shared" si="566"/>
        <v>137</v>
      </c>
    </row>
    <row r="907" spans="1:67" ht="13.5" thickBot="1">
      <c r="A907" s="390">
        <f t="shared" si="505"/>
        <v>47</v>
      </c>
      <c r="B907" s="391" t="str">
        <f>VLOOKUP(A907,Sheet3!$A$2:$E$61,4,FALSE)</f>
        <v>gēngxū (庚戌)</v>
      </c>
      <c r="C907" s="391" t="str">
        <f>VLOOKUP(A907,Sheet3!$A$2:$E$61,5,FALSE)</f>
        <v>Metal Dog</v>
      </c>
      <c r="D907" s="399">
        <f t="shared" si="506"/>
        <v>1990</v>
      </c>
      <c r="E907" s="399">
        <f t="shared" si="507"/>
        <v>1929</v>
      </c>
      <c r="F907" s="14">
        <f t="shared" ref="F907:F913" si="569">(5+H907)/7</f>
        <v>88</v>
      </c>
      <c r="G907" s="409"/>
      <c r="H907" s="270">
        <f t="shared" ref="H907:H938" si="570">H908+1</f>
        <v>611</v>
      </c>
      <c r="I907" s="16">
        <f t="shared" ref="I907:I938" si="571">I908+1</f>
        <v>610</v>
      </c>
      <c r="J907" s="270">
        <f t="shared" ref="J907:K913" si="572">J908-1</f>
        <v>-610</v>
      </c>
      <c r="K907" s="16">
        <f t="shared" si="572"/>
        <v>-609</v>
      </c>
      <c r="L907" s="20">
        <f t="shared" si="508"/>
        <v>43</v>
      </c>
      <c r="M907" s="15">
        <f t="shared" si="561"/>
        <v>1</v>
      </c>
      <c r="N907" s="271">
        <f t="shared" si="561"/>
        <v>2</v>
      </c>
      <c r="O907" s="19"/>
      <c r="P907" s="19"/>
      <c r="Q907" s="30"/>
      <c r="R907" s="508"/>
      <c r="S907" s="434"/>
      <c r="T907" s="19">
        <f t="shared" si="558"/>
        <v>16</v>
      </c>
      <c r="U907" s="19"/>
      <c r="V907" s="116">
        <f t="shared" si="558"/>
        <v>17</v>
      </c>
      <c r="W907" s="116"/>
      <c r="X907" s="114"/>
      <c r="Y907" s="114"/>
      <c r="Z907" s="114"/>
      <c r="AA907" s="114"/>
      <c r="AB907" s="114"/>
      <c r="AC907" s="114"/>
      <c r="AD907" s="114"/>
      <c r="AE907" s="114"/>
      <c r="AF907" s="114"/>
      <c r="AG907" s="114"/>
      <c r="AH907" s="17"/>
      <c r="AZ907" s="89">
        <f t="shared" si="560"/>
        <v>20</v>
      </c>
      <c r="BA907" s="89">
        <f t="shared" si="522"/>
        <v>19</v>
      </c>
      <c r="BB907" s="89">
        <f t="shared" si="523"/>
        <v>19</v>
      </c>
      <c r="BC907" s="89">
        <f t="shared" si="567"/>
        <v>18</v>
      </c>
      <c r="BD907" s="17">
        <f t="shared" si="539"/>
        <v>23</v>
      </c>
      <c r="BE907" s="17">
        <f t="shared" si="548"/>
        <v>22</v>
      </c>
      <c r="BF907" s="17">
        <f>BE907+2</f>
        <v>24</v>
      </c>
      <c r="BG907" s="17">
        <f t="shared" si="542"/>
        <v>23</v>
      </c>
      <c r="BH907" s="17">
        <f t="shared" si="544"/>
        <v>23</v>
      </c>
      <c r="BI907" s="17">
        <f t="shared" si="568"/>
        <v>22</v>
      </c>
      <c r="BJ907" s="17">
        <f t="shared" si="541"/>
        <v>22</v>
      </c>
      <c r="BK907" s="17">
        <f t="shared" si="565"/>
        <v>21</v>
      </c>
      <c r="BL907" s="17">
        <f t="shared" si="559"/>
        <v>20</v>
      </c>
      <c r="BM907" s="17">
        <f t="shared" si="553"/>
        <v>20</v>
      </c>
      <c r="BN907" s="17">
        <f t="shared" si="554"/>
        <v>19</v>
      </c>
      <c r="BO907" s="97">
        <f t="shared" si="566"/>
        <v>138</v>
      </c>
    </row>
    <row r="908" spans="1:67" ht="13.5" thickBot="1">
      <c r="A908" s="390">
        <f t="shared" si="505"/>
        <v>48</v>
      </c>
      <c r="B908" s="391" t="str">
        <f>VLOOKUP(A908,Sheet3!$A$2:$E$61,4,FALSE)</f>
        <v>xīnhài (辛亥)</v>
      </c>
      <c r="C908" s="391" t="str">
        <f>VLOOKUP(A908,Sheet3!$A$2:$E$61,5,FALSE)</f>
        <v>Metal Pig</v>
      </c>
      <c r="D908" s="399">
        <f t="shared" si="506"/>
        <v>1991</v>
      </c>
      <c r="E908" s="399">
        <f t="shared" si="507"/>
        <v>1930</v>
      </c>
      <c r="F908" s="12">
        <f t="shared" si="569"/>
        <v>87.857142857142861</v>
      </c>
      <c r="G908" s="410"/>
      <c r="H908" s="187">
        <f t="shared" si="570"/>
        <v>610</v>
      </c>
      <c r="I908" s="1">
        <f t="shared" si="571"/>
        <v>609</v>
      </c>
      <c r="J908" s="187">
        <f t="shared" si="572"/>
        <v>-609</v>
      </c>
      <c r="K908" s="1">
        <f t="shared" si="572"/>
        <v>-608</v>
      </c>
      <c r="L908">
        <f t="shared" si="508"/>
        <v>43</v>
      </c>
      <c r="M908" s="3">
        <f t="shared" si="561"/>
        <v>2</v>
      </c>
      <c r="N908" s="245">
        <f t="shared" si="561"/>
        <v>3</v>
      </c>
      <c r="O908" s="8"/>
      <c r="P908" s="8"/>
      <c r="R908" s="508"/>
      <c r="S908" s="434"/>
      <c r="T908" s="8">
        <f t="shared" si="558"/>
        <v>17</v>
      </c>
      <c r="U908" s="8"/>
      <c r="V908" s="115">
        <f t="shared" si="558"/>
        <v>18</v>
      </c>
      <c r="W908" s="115"/>
      <c r="X908" s="10"/>
      <c r="Y908" s="10"/>
      <c r="Z908" s="10"/>
      <c r="AA908" s="10"/>
      <c r="AB908" s="10"/>
      <c r="AC908" s="10"/>
      <c r="AD908" s="10"/>
      <c r="AE908" s="10"/>
      <c r="AF908" s="10"/>
      <c r="AG908" s="10"/>
      <c r="AZ908" s="89">
        <f t="shared" si="560"/>
        <v>20</v>
      </c>
      <c r="BA908" s="89">
        <f t="shared" si="522"/>
        <v>19</v>
      </c>
      <c r="BB908" s="89">
        <f t="shared" si="523"/>
        <v>19</v>
      </c>
      <c r="BC908" s="89">
        <f t="shared" si="567"/>
        <v>18</v>
      </c>
      <c r="BD908" s="17">
        <f t="shared" si="539"/>
        <v>23</v>
      </c>
      <c r="BE908" s="17">
        <f t="shared" si="548"/>
        <v>22</v>
      </c>
      <c r="BF908" s="17">
        <f>BE908+1</f>
        <v>23</v>
      </c>
      <c r="BG908" s="17">
        <f t="shared" si="542"/>
        <v>22</v>
      </c>
      <c r="BH908" s="17">
        <f t="shared" si="544"/>
        <v>22</v>
      </c>
      <c r="BI908" s="17">
        <f t="shared" si="568"/>
        <v>21</v>
      </c>
      <c r="BJ908" s="17">
        <f t="shared" si="541"/>
        <v>21</v>
      </c>
      <c r="BK908" s="17">
        <f t="shared" si="565"/>
        <v>20</v>
      </c>
      <c r="BL908" s="17">
        <f t="shared" si="559"/>
        <v>19</v>
      </c>
      <c r="BM908" s="17">
        <f t="shared" si="553"/>
        <v>19</v>
      </c>
      <c r="BN908" s="17">
        <f t="shared" si="554"/>
        <v>18</v>
      </c>
      <c r="BO908" s="97">
        <f t="shared" si="566"/>
        <v>139</v>
      </c>
    </row>
    <row r="909" spans="1:67" ht="13.5" thickBot="1">
      <c r="A909" s="390">
        <f t="shared" si="505"/>
        <v>49</v>
      </c>
      <c r="B909" s="391" t="str">
        <f>VLOOKUP(A909,Sheet3!$A$2:$E$61,4,FALSE)</f>
        <v>rénzǐ (壬子)</v>
      </c>
      <c r="C909" s="391" t="str">
        <f>VLOOKUP(A909,Sheet3!$A$2:$E$61,5,FALSE)</f>
        <v>Water Rat</v>
      </c>
      <c r="D909" s="399">
        <f t="shared" si="506"/>
        <v>1992</v>
      </c>
      <c r="E909" s="399">
        <f t="shared" si="507"/>
        <v>1931</v>
      </c>
      <c r="F909" s="12">
        <f t="shared" si="569"/>
        <v>87.714285714285708</v>
      </c>
      <c r="G909" s="410"/>
      <c r="H909" s="187">
        <f t="shared" si="570"/>
        <v>609</v>
      </c>
      <c r="I909" s="1">
        <f t="shared" si="571"/>
        <v>608</v>
      </c>
      <c r="J909" s="187">
        <f t="shared" si="572"/>
        <v>-608</v>
      </c>
      <c r="K909" s="1">
        <f t="shared" si="572"/>
        <v>-607</v>
      </c>
      <c r="L909">
        <f t="shared" si="508"/>
        <v>43</v>
      </c>
      <c r="M909" s="3">
        <f t="shared" si="561"/>
        <v>3</v>
      </c>
      <c r="N909" s="245">
        <f t="shared" si="561"/>
        <v>4</v>
      </c>
      <c r="O909" s="8"/>
      <c r="P909" s="8"/>
      <c r="R909" s="508"/>
      <c r="S909" s="434"/>
      <c r="T909" s="8">
        <f t="shared" si="558"/>
        <v>18</v>
      </c>
      <c r="U909" s="8"/>
      <c r="V909" s="115">
        <f t="shared" si="558"/>
        <v>19</v>
      </c>
      <c r="W909" s="115"/>
      <c r="X909" s="10"/>
      <c r="Y909" s="10"/>
      <c r="Z909" s="10"/>
      <c r="AA909" s="10"/>
      <c r="AB909" s="10"/>
      <c r="AC909" s="10"/>
      <c r="AD909" s="10"/>
      <c r="AE909" s="10"/>
      <c r="AF909" s="10"/>
      <c r="AG909" s="10"/>
      <c r="AZ909" s="89">
        <f t="shared" si="560"/>
        <v>19</v>
      </c>
      <c r="BA909" s="89">
        <f>AZ909-1</f>
        <v>18</v>
      </c>
      <c r="BB909" s="89">
        <f>BA909</f>
        <v>18</v>
      </c>
      <c r="BC909" s="89">
        <f t="shared" si="567"/>
        <v>17</v>
      </c>
      <c r="BD909" s="17">
        <f>BC909+5</f>
        <v>22</v>
      </c>
      <c r="BE909" s="17">
        <f t="shared" si="548"/>
        <v>21</v>
      </c>
      <c r="BF909" s="17">
        <f>BE909+2</f>
        <v>23</v>
      </c>
      <c r="BG909" s="17">
        <f t="shared" si="542"/>
        <v>22</v>
      </c>
      <c r="BH909" s="17">
        <f>BG909</f>
        <v>22</v>
      </c>
      <c r="BI909" s="17">
        <f t="shared" si="568"/>
        <v>21</v>
      </c>
      <c r="BJ909" s="17">
        <f>BI909</f>
        <v>21</v>
      </c>
      <c r="BK909" s="17">
        <f t="shared" si="565"/>
        <v>20</v>
      </c>
      <c r="BL909" s="17">
        <f t="shared" si="559"/>
        <v>19</v>
      </c>
      <c r="BM909" s="17">
        <f t="shared" si="553"/>
        <v>19</v>
      </c>
      <c r="BN909" s="17">
        <f t="shared" si="554"/>
        <v>18</v>
      </c>
      <c r="BO909" s="97">
        <f t="shared" si="566"/>
        <v>140</v>
      </c>
    </row>
    <row r="910" spans="1:67" ht="13.5" thickBot="1">
      <c r="A910" s="390">
        <f t="shared" si="505"/>
        <v>50</v>
      </c>
      <c r="B910" s="391" t="str">
        <f>VLOOKUP(A910,Sheet3!$A$2:$E$61,4,FALSE)</f>
        <v>guǐchǒu (癸丑)</v>
      </c>
      <c r="C910" s="391" t="str">
        <f>VLOOKUP(A910,Sheet3!$A$2:$E$61,5,FALSE)</f>
        <v>Water Ox</v>
      </c>
      <c r="D910" s="399">
        <f t="shared" si="506"/>
        <v>1993</v>
      </c>
      <c r="E910" s="399">
        <f t="shared" si="507"/>
        <v>1932</v>
      </c>
      <c r="F910" s="12">
        <f t="shared" si="569"/>
        <v>87.571428571428569</v>
      </c>
      <c r="G910" s="410"/>
      <c r="H910" s="187">
        <f t="shared" si="570"/>
        <v>608</v>
      </c>
      <c r="I910" s="1">
        <f t="shared" si="571"/>
        <v>607</v>
      </c>
      <c r="J910" s="187">
        <f t="shared" si="572"/>
        <v>-607</v>
      </c>
      <c r="K910" s="1">
        <f t="shared" si="572"/>
        <v>-606</v>
      </c>
      <c r="L910">
        <f t="shared" si="508"/>
        <v>43</v>
      </c>
      <c r="M910" s="3">
        <f t="shared" si="561"/>
        <v>4</v>
      </c>
      <c r="N910" s="245">
        <f t="shared" si="561"/>
        <v>1</v>
      </c>
      <c r="O910" s="8"/>
      <c r="P910" s="8"/>
      <c r="R910" s="508"/>
      <c r="S910" s="434"/>
      <c r="T910" s="8">
        <f t="shared" si="558"/>
        <v>19</v>
      </c>
      <c r="U910" s="8"/>
      <c r="V910" s="115">
        <f t="shared" si="558"/>
        <v>20</v>
      </c>
      <c r="W910" s="115"/>
      <c r="X910" s="10"/>
      <c r="Y910" s="10"/>
      <c r="Z910" s="10"/>
      <c r="AA910" s="10"/>
      <c r="AB910" s="10"/>
      <c r="AC910" s="10"/>
      <c r="AD910" s="10"/>
      <c r="AE910" s="10"/>
      <c r="AF910" s="10"/>
      <c r="AG910" s="10"/>
      <c r="AZ910" s="89">
        <f t="shared" si="560"/>
        <v>19</v>
      </c>
      <c r="BA910" s="89">
        <f t="shared" si="522"/>
        <v>18</v>
      </c>
      <c r="BB910" s="89">
        <f t="shared" si="523"/>
        <v>18</v>
      </c>
      <c r="BC910" s="89">
        <f t="shared" si="567"/>
        <v>17</v>
      </c>
      <c r="BD910" s="17">
        <f t="shared" si="539"/>
        <v>22</v>
      </c>
      <c r="BE910" s="17">
        <f t="shared" si="548"/>
        <v>21</v>
      </c>
      <c r="BF910" s="17">
        <f>BE910+2</f>
        <v>23</v>
      </c>
      <c r="BG910" s="17">
        <f t="shared" si="542"/>
        <v>22</v>
      </c>
      <c r="BH910" s="17">
        <f t="shared" si="544"/>
        <v>22</v>
      </c>
      <c r="BI910" s="17">
        <f t="shared" si="568"/>
        <v>21</v>
      </c>
      <c r="BJ910" s="17">
        <f t="shared" si="541"/>
        <v>21</v>
      </c>
      <c r="BK910" s="17">
        <f t="shared" si="565"/>
        <v>20</v>
      </c>
      <c r="BL910" s="17">
        <f t="shared" si="559"/>
        <v>19</v>
      </c>
      <c r="BM910" s="17">
        <f t="shared" si="553"/>
        <v>19</v>
      </c>
      <c r="BN910" s="17">
        <f t="shared" si="554"/>
        <v>18</v>
      </c>
      <c r="BO910" s="97">
        <f t="shared" si="566"/>
        <v>141</v>
      </c>
    </row>
    <row r="911" spans="1:67" ht="13.5" thickBot="1">
      <c r="A911" s="390">
        <f t="shared" si="505"/>
        <v>51</v>
      </c>
      <c r="B911" s="391" t="str">
        <f>VLOOKUP(A911,Sheet3!$A$2:$E$61,4,FALSE)</f>
        <v>jiǎyín (甲寅)</v>
      </c>
      <c r="C911" s="391" t="str">
        <f>VLOOKUP(A911,Sheet3!$A$2:$E$61,5,FALSE)</f>
        <v>Wood Tiger</v>
      </c>
      <c r="D911" s="399">
        <f t="shared" si="506"/>
        <v>1994</v>
      </c>
      <c r="E911" s="399">
        <f t="shared" si="507"/>
        <v>1933</v>
      </c>
      <c r="F911" s="12">
        <f t="shared" si="569"/>
        <v>87.428571428571431</v>
      </c>
      <c r="G911" s="410"/>
      <c r="H911" s="187">
        <f t="shared" si="570"/>
        <v>607</v>
      </c>
      <c r="I911" s="1">
        <f t="shared" si="571"/>
        <v>606</v>
      </c>
      <c r="J911" s="187">
        <f t="shared" si="572"/>
        <v>-606</v>
      </c>
      <c r="K911" s="1">
        <f t="shared" si="572"/>
        <v>-605</v>
      </c>
      <c r="L911">
        <f t="shared" si="508"/>
        <v>44</v>
      </c>
      <c r="M911" s="3">
        <f t="shared" si="561"/>
        <v>1</v>
      </c>
      <c r="N911" s="245">
        <f t="shared" si="561"/>
        <v>2</v>
      </c>
      <c r="O911" s="8"/>
      <c r="P911" s="8"/>
      <c r="R911" s="509"/>
      <c r="S911" s="435"/>
      <c r="T911" s="8">
        <f t="shared" si="558"/>
        <v>20</v>
      </c>
      <c r="U911" s="8"/>
      <c r="V911" s="115">
        <f t="shared" si="558"/>
        <v>21</v>
      </c>
      <c r="W911" s="115"/>
      <c r="X911" s="10"/>
      <c r="Y911" s="10"/>
      <c r="Z911" s="10"/>
      <c r="AA911" s="10"/>
      <c r="AB911" s="10"/>
      <c r="AC911" s="10"/>
      <c r="AD911" s="10"/>
      <c r="AE911" s="10"/>
      <c r="AF911" s="10"/>
      <c r="AG911" s="10"/>
      <c r="AZ911" s="89">
        <f t="shared" si="560"/>
        <v>19</v>
      </c>
      <c r="BA911" s="89">
        <f t="shared" si="522"/>
        <v>18</v>
      </c>
      <c r="BB911" s="89">
        <f t="shared" si="523"/>
        <v>18</v>
      </c>
      <c r="BC911" s="89">
        <f t="shared" si="567"/>
        <v>17</v>
      </c>
      <c r="BD911" s="17">
        <f t="shared" si="539"/>
        <v>22</v>
      </c>
      <c r="BE911" s="17">
        <f t="shared" si="548"/>
        <v>21</v>
      </c>
      <c r="BF911" s="17">
        <f>BE911+2</f>
        <v>23</v>
      </c>
      <c r="BG911" s="17">
        <f t="shared" si="542"/>
        <v>22</v>
      </c>
      <c r="BH911" s="17">
        <f t="shared" si="544"/>
        <v>22</v>
      </c>
      <c r="BI911" s="17">
        <f t="shared" si="568"/>
        <v>21</v>
      </c>
      <c r="BJ911" s="17">
        <f t="shared" si="541"/>
        <v>21</v>
      </c>
      <c r="BK911" s="17">
        <f t="shared" si="565"/>
        <v>20</v>
      </c>
      <c r="BL911" s="17">
        <f t="shared" si="559"/>
        <v>19</v>
      </c>
      <c r="BM911" s="17">
        <f t="shared" si="553"/>
        <v>19</v>
      </c>
      <c r="BN911" s="17">
        <f t="shared" si="554"/>
        <v>18</v>
      </c>
      <c r="BO911" s="97">
        <f t="shared" si="566"/>
        <v>142</v>
      </c>
    </row>
    <row r="912" spans="1:67" ht="13.5" thickBot="1">
      <c r="A912" s="390">
        <f t="shared" si="505"/>
        <v>52</v>
      </c>
      <c r="B912" s="391" t="str">
        <f>VLOOKUP(A912,Sheet3!$A$2:$E$61,4,FALSE)</f>
        <v>yǐmǎo (乙卯)</v>
      </c>
      <c r="C912" s="391" t="str">
        <f>VLOOKUP(A912,Sheet3!$A$2:$E$61,5,FALSE)</f>
        <v>Wood Hare</v>
      </c>
      <c r="D912" s="399">
        <f t="shared" si="506"/>
        <v>1995</v>
      </c>
      <c r="E912" s="399">
        <f t="shared" si="507"/>
        <v>1934</v>
      </c>
      <c r="F912" s="12">
        <f t="shared" si="569"/>
        <v>87.285714285714292</v>
      </c>
      <c r="G912" s="410"/>
      <c r="H912" s="187">
        <f t="shared" si="570"/>
        <v>606</v>
      </c>
      <c r="I912" s="1">
        <f t="shared" si="571"/>
        <v>605</v>
      </c>
      <c r="J912" s="187">
        <f t="shared" si="572"/>
        <v>-605</v>
      </c>
      <c r="K912" s="1">
        <f t="shared" si="572"/>
        <v>-604</v>
      </c>
      <c r="L912">
        <f t="shared" si="508"/>
        <v>44</v>
      </c>
      <c r="M912" s="3">
        <f t="shared" si="561"/>
        <v>2</v>
      </c>
      <c r="N912" s="245">
        <f t="shared" si="561"/>
        <v>3</v>
      </c>
      <c r="O912" s="8"/>
      <c r="P912" s="8"/>
      <c r="Q912" s="111" t="s">
        <v>201</v>
      </c>
      <c r="R912" s="8">
        <v>0</v>
      </c>
      <c r="S912" s="115">
        <v>0</v>
      </c>
      <c r="T912" s="8">
        <f t="shared" si="558"/>
        <v>21</v>
      </c>
      <c r="U912" s="8"/>
      <c r="V912" s="115">
        <f t="shared" si="558"/>
        <v>22</v>
      </c>
      <c r="W912" s="115"/>
      <c r="X912" s="10"/>
      <c r="Y912" s="10"/>
      <c r="Z912" s="10"/>
      <c r="AA912" s="10"/>
      <c r="AB912" s="10"/>
      <c r="AC912" s="10"/>
      <c r="AD912" s="10"/>
      <c r="AE912" s="10"/>
      <c r="AF912" s="10"/>
      <c r="AG912" s="10"/>
      <c r="AZ912" s="89">
        <f t="shared" si="560"/>
        <v>19</v>
      </c>
      <c r="BA912" s="89">
        <f t="shared" si="522"/>
        <v>18</v>
      </c>
      <c r="BB912" s="89">
        <f t="shared" si="523"/>
        <v>18</v>
      </c>
      <c r="BC912" s="89">
        <f t="shared" si="567"/>
        <v>17</v>
      </c>
      <c r="BD912" s="17">
        <f t="shared" si="539"/>
        <v>22</v>
      </c>
      <c r="BE912" s="17">
        <f t="shared" si="548"/>
        <v>21</v>
      </c>
      <c r="BF912" s="17">
        <f>BE912+1</f>
        <v>22</v>
      </c>
      <c r="BG912" s="17">
        <f t="shared" si="542"/>
        <v>21</v>
      </c>
      <c r="BH912" s="17">
        <f t="shared" si="544"/>
        <v>21</v>
      </c>
      <c r="BI912" s="17">
        <f t="shared" si="568"/>
        <v>20</v>
      </c>
      <c r="BJ912" s="17">
        <f t="shared" si="541"/>
        <v>20</v>
      </c>
      <c r="BK912" s="17">
        <f t="shared" si="565"/>
        <v>19</v>
      </c>
      <c r="BL912" s="17">
        <f t="shared" si="559"/>
        <v>18</v>
      </c>
      <c r="BM912" s="17">
        <f t="shared" si="553"/>
        <v>18</v>
      </c>
      <c r="BN912" s="17">
        <f t="shared" si="554"/>
        <v>17</v>
      </c>
      <c r="BO912" s="97">
        <f t="shared" si="566"/>
        <v>143</v>
      </c>
    </row>
    <row r="913" spans="1:67" ht="13.5" thickBot="1">
      <c r="A913" s="390">
        <f t="shared" si="505"/>
        <v>53</v>
      </c>
      <c r="B913" s="391" t="str">
        <f>VLOOKUP(A913,Sheet3!$A$2:$E$61,4,FALSE)</f>
        <v>bǐngchén (丙辰)</v>
      </c>
      <c r="C913" s="391" t="str">
        <f>VLOOKUP(A913,Sheet3!$A$2:$E$61,5,FALSE)</f>
        <v>Fire Dragon</v>
      </c>
      <c r="D913" s="399">
        <f t="shared" si="506"/>
        <v>1996</v>
      </c>
      <c r="E913" s="399">
        <f t="shared" si="507"/>
        <v>1935</v>
      </c>
      <c r="F913" s="12">
        <f t="shared" si="569"/>
        <v>87.142857142857139</v>
      </c>
      <c r="G913" s="410"/>
      <c r="H913" s="187">
        <f t="shared" si="570"/>
        <v>605</v>
      </c>
      <c r="I913" s="1">
        <f t="shared" si="571"/>
        <v>604</v>
      </c>
      <c r="J913" s="187">
        <f t="shared" si="572"/>
        <v>-604</v>
      </c>
      <c r="K913" s="1">
        <f t="shared" si="572"/>
        <v>-603</v>
      </c>
      <c r="L913">
        <f t="shared" si="508"/>
        <v>44</v>
      </c>
      <c r="M913" s="3">
        <f t="shared" si="561"/>
        <v>3</v>
      </c>
      <c r="N913" s="245">
        <f t="shared" si="561"/>
        <v>4</v>
      </c>
      <c r="O913" s="8"/>
      <c r="P913" s="8"/>
      <c r="Q913" s="111" t="s">
        <v>46</v>
      </c>
      <c r="R913" s="8">
        <f t="shared" ref="R913:R945" si="573">R912+1</f>
        <v>1</v>
      </c>
      <c r="S913" s="115">
        <f t="shared" ref="S913:S919" si="574">S914-1</f>
        <v>1</v>
      </c>
      <c r="T913" s="9"/>
      <c r="U913" s="9"/>
      <c r="V913" s="10"/>
      <c r="W913" s="10"/>
      <c r="X913" s="10"/>
      <c r="Y913" s="10"/>
      <c r="Z913" s="10"/>
      <c r="AA913" s="10"/>
      <c r="AB913" s="10"/>
      <c r="AC913" s="10"/>
      <c r="AD913" s="10"/>
      <c r="AE913" s="10"/>
      <c r="AF913" s="10"/>
      <c r="AG913" s="10"/>
      <c r="AZ913" s="89">
        <f t="shared" si="560"/>
        <v>18</v>
      </c>
      <c r="BA913" s="89">
        <f>AZ913-1</f>
        <v>17</v>
      </c>
      <c r="BB913" s="89">
        <f>BA913</f>
        <v>17</v>
      </c>
      <c r="BC913" s="89">
        <f t="shared" si="567"/>
        <v>16</v>
      </c>
      <c r="BD913" s="17">
        <f>BC913+5</f>
        <v>21</v>
      </c>
      <c r="BE913" s="17">
        <f t="shared" si="548"/>
        <v>20</v>
      </c>
      <c r="BF913" s="17">
        <f>BE913+2</f>
        <v>22</v>
      </c>
      <c r="BG913" s="17">
        <f t="shared" si="542"/>
        <v>21</v>
      </c>
      <c r="BH913" s="17">
        <f>BG913</f>
        <v>21</v>
      </c>
      <c r="BI913" s="17">
        <f t="shared" si="568"/>
        <v>20</v>
      </c>
      <c r="BJ913" s="17">
        <f>BI913</f>
        <v>20</v>
      </c>
      <c r="BK913" s="17">
        <f t="shared" si="565"/>
        <v>19</v>
      </c>
      <c r="BL913" s="17">
        <f t="shared" si="559"/>
        <v>18</v>
      </c>
      <c r="BM913" s="17">
        <f t="shared" si="553"/>
        <v>18</v>
      </c>
      <c r="BN913" s="17">
        <f t="shared" si="554"/>
        <v>17</v>
      </c>
      <c r="BO913" s="97">
        <f t="shared" si="566"/>
        <v>144</v>
      </c>
    </row>
    <row r="914" spans="1:67" ht="13.5" thickBot="1">
      <c r="A914" s="390">
        <f t="shared" ref="A914:A977" si="575">IF(A915&gt;1,A915-1,60)</f>
        <v>54</v>
      </c>
      <c r="B914" s="391" t="str">
        <f>VLOOKUP(A914,Sheet3!$A$2:$E$61,4,FALSE)</f>
        <v>dīngsì (丁巳)</v>
      </c>
      <c r="C914" s="391" t="str">
        <f>VLOOKUP(A914,Sheet3!$A$2:$E$61,5,FALSE)</f>
        <v>Fire Snake</v>
      </c>
      <c r="D914" s="399">
        <f t="shared" ref="D914:D977" si="576">D915-1</f>
        <v>1997</v>
      </c>
      <c r="E914" s="399">
        <f t="shared" ref="E914:E977" si="577">E915-1</f>
        <v>1936</v>
      </c>
      <c r="F914" s="14">
        <f t="shared" ref="F914:F920" si="578">(5+H914)/7</f>
        <v>87</v>
      </c>
      <c r="G914" s="409"/>
      <c r="H914" s="270">
        <f t="shared" si="570"/>
        <v>604</v>
      </c>
      <c r="I914" s="16">
        <f t="shared" si="571"/>
        <v>603</v>
      </c>
      <c r="J914" s="270">
        <f t="shared" ref="J914:K920" si="579">J915-1</f>
        <v>-603</v>
      </c>
      <c r="K914" s="16">
        <f t="shared" si="579"/>
        <v>-602</v>
      </c>
      <c r="L914" s="20">
        <f t="shared" ref="L914:L977" si="580">INT(L$1543-($J$1543-$J914)/4)</f>
        <v>44</v>
      </c>
      <c r="M914" s="15">
        <f t="shared" si="561"/>
        <v>4</v>
      </c>
      <c r="N914" s="271">
        <f t="shared" si="561"/>
        <v>1</v>
      </c>
      <c r="O914" s="19"/>
      <c r="P914" s="19"/>
      <c r="Q914" s="118"/>
      <c r="R914" s="19">
        <f t="shared" si="573"/>
        <v>2</v>
      </c>
      <c r="S914" s="116">
        <f>S915-1</f>
        <v>2</v>
      </c>
      <c r="T914" s="92"/>
      <c r="U914" s="92"/>
      <c r="V914" s="114"/>
      <c r="W914" s="114"/>
      <c r="X914" s="114"/>
      <c r="Y914" s="114"/>
      <c r="Z914" s="114"/>
      <c r="AA914" s="114"/>
      <c r="AB914" s="114"/>
      <c r="AC914" s="114"/>
      <c r="AD914" s="114"/>
      <c r="AE914" s="114"/>
      <c r="AF914" s="114"/>
      <c r="AG914" s="114"/>
      <c r="AH914" s="17"/>
      <c r="AZ914" s="89">
        <f t="shared" si="560"/>
        <v>18</v>
      </c>
      <c r="BA914" s="89">
        <f t="shared" si="522"/>
        <v>17</v>
      </c>
      <c r="BB914" s="89">
        <f t="shared" si="523"/>
        <v>17</v>
      </c>
      <c r="BC914" s="89">
        <f t="shared" si="567"/>
        <v>16</v>
      </c>
      <c r="BD914" s="17">
        <f t="shared" si="539"/>
        <v>21</v>
      </c>
      <c r="BE914" s="17">
        <f t="shared" si="548"/>
        <v>20</v>
      </c>
      <c r="BF914" s="17">
        <f>BE914+2</f>
        <v>22</v>
      </c>
      <c r="BG914" s="17">
        <f t="shared" si="542"/>
        <v>21</v>
      </c>
      <c r="BH914" s="17">
        <f t="shared" si="544"/>
        <v>21</v>
      </c>
      <c r="BI914" s="17">
        <f t="shared" si="568"/>
        <v>20</v>
      </c>
      <c r="BJ914" s="17">
        <f t="shared" si="541"/>
        <v>20</v>
      </c>
      <c r="BK914" s="17">
        <f t="shared" si="565"/>
        <v>19</v>
      </c>
      <c r="BL914" s="17">
        <f t="shared" si="559"/>
        <v>18</v>
      </c>
      <c r="BM914" s="17">
        <f t="shared" si="553"/>
        <v>18</v>
      </c>
      <c r="BN914" s="17">
        <f t="shared" si="554"/>
        <v>17</v>
      </c>
      <c r="BO914" s="97">
        <f t="shared" si="566"/>
        <v>145</v>
      </c>
    </row>
    <row r="915" spans="1:67" ht="13.5" thickBot="1">
      <c r="A915" s="390">
        <f t="shared" si="575"/>
        <v>55</v>
      </c>
      <c r="B915" s="391" t="str">
        <f>VLOOKUP(A915,Sheet3!$A$2:$E$61,4,FALSE)</f>
        <v>wùwǔ (戊午)</v>
      </c>
      <c r="C915" s="391" t="str">
        <f>VLOOKUP(A915,Sheet3!$A$2:$E$61,5,FALSE)</f>
        <v>Earth Horse</v>
      </c>
      <c r="D915" s="399">
        <f t="shared" si="576"/>
        <v>1998</v>
      </c>
      <c r="E915" s="399">
        <f t="shared" si="577"/>
        <v>1937</v>
      </c>
      <c r="F915" s="12">
        <f t="shared" si="578"/>
        <v>86.857142857142861</v>
      </c>
      <c r="G915" s="410"/>
      <c r="H915" s="187">
        <f t="shared" si="570"/>
        <v>603</v>
      </c>
      <c r="I915" s="1">
        <f t="shared" si="571"/>
        <v>602</v>
      </c>
      <c r="J915" s="187">
        <f t="shared" si="579"/>
        <v>-602</v>
      </c>
      <c r="K915" s="1">
        <f t="shared" si="579"/>
        <v>-601</v>
      </c>
      <c r="L915">
        <f t="shared" si="580"/>
        <v>45</v>
      </c>
      <c r="M915" s="3">
        <f t="shared" si="561"/>
        <v>1</v>
      </c>
      <c r="N915" s="245">
        <f t="shared" si="561"/>
        <v>2</v>
      </c>
      <c r="O915" s="8"/>
      <c r="P915" s="8"/>
      <c r="R915" s="8">
        <f t="shared" si="573"/>
        <v>3</v>
      </c>
      <c r="S915" s="115">
        <f t="shared" si="574"/>
        <v>3</v>
      </c>
      <c r="T915" s="9"/>
      <c r="U915" s="9"/>
      <c r="V915" s="10"/>
      <c r="W915" s="10"/>
      <c r="X915" s="10"/>
      <c r="Y915" s="10"/>
      <c r="Z915" s="10"/>
      <c r="AA915" s="10"/>
      <c r="AB915" s="10"/>
      <c r="AC915" s="10"/>
      <c r="AD915" s="10"/>
      <c r="AE915" s="10"/>
      <c r="AF915" s="10"/>
      <c r="AG915" s="10"/>
      <c r="AZ915" s="89">
        <f t="shared" si="560"/>
        <v>18</v>
      </c>
      <c r="BA915" s="89">
        <f t="shared" si="522"/>
        <v>17</v>
      </c>
      <c r="BB915" s="89">
        <f t="shared" si="523"/>
        <v>17</v>
      </c>
      <c r="BC915" s="89">
        <f t="shared" si="567"/>
        <v>16</v>
      </c>
      <c r="BD915" s="17">
        <f t="shared" si="539"/>
        <v>21</v>
      </c>
      <c r="BE915" s="17">
        <f t="shared" si="548"/>
        <v>20</v>
      </c>
      <c r="BF915" s="17">
        <f>BE915+2</f>
        <v>22</v>
      </c>
      <c r="BG915" s="17">
        <f t="shared" si="542"/>
        <v>21</v>
      </c>
      <c r="BH915" s="17">
        <f t="shared" si="544"/>
        <v>21</v>
      </c>
      <c r="BI915" s="17">
        <f t="shared" si="568"/>
        <v>20</v>
      </c>
      <c r="BJ915" s="17">
        <f t="shared" si="541"/>
        <v>20</v>
      </c>
      <c r="BK915" s="17">
        <f t="shared" si="565"/>
        <v>19</v>
      </c>
      <c r="BL915" s="17">
        <f t="shared" si="559"/>
        <v>18</v>
      </c>
      <c r="BM915" s="17">
        <f t="shared" si="553"/>
        <v>18</v>
      </c>
      <c r="BN915" s="17">
        <f t="shared" si="554"/>
        <v>17</v>
      </c>
      <c r="BO915" s="97">
        <f t="shared" si="566"/>
        <v>146</v>
      </c>
    </row>
    <row r="916" spans="1:67" ht="13.5" thickBot="1">
      <c r="A916" s="390">
        <f t="shared" si="575"/>
        <v>56</v>
      </c>
      <c r="B916" s="391" t="str">
        <f>VLOOKUP(A916,Sheet3!$A$2:$E$61,4,FALSE)</f>
        <v>jǐwèi (己未)</v>
      </c>
      <c r="C916" s="391" t="str">
        <f>VLOOKUP(A916,Sheet3!$A$2:$E$61,5,FALSE)</f>
        <v>Earth Sheep</v>
      </c>
      <c r="D916" s="399">
        <f t="shared" si="576"/>
        <v>1999</v>
      </c>
      <c r="E916" s="399">
        <f t="shared" si="577"/>
        <v>1938</v>
      </c>
      <c r="F916" s="12">
        <f t="shared" si="578"/>
        <v>86.714285714285708</v>
      </c>
      <c r="G916" s="410"/>
      <c r="H916" s="187">
        <f t="shared" si="570"/>
        <v>602</v>
      </c>
      <c r="I916" s="1">
        <f t="shared" si="571"/>
        <v>601</v>
      </c>
      <c r="J916" s="187">
        <f t="shared" si="579"/>
        <v>-601</v>
      </c>
      <c r="K916" s="1">
        <f t="shared" si="579"/>
        <v>-600</v>
      </c>
      <c r="L916">
        <f t="shared" si="580"/>
        <v>45</v>
      </c>
      <c r="M916" s="3">
        <f t="shared" si="561"/>
        <v>2</v>
      </c>
      <c r="N916" s="245">
        <f t="shared" si="561"/>
        <v>3</v>
      </c>
      <c r="O916" s="8"/>
      <c r="P916" s="8"/>
      <c r="R916" s="8">
        <f t="shared" si="573"/>
        <v>4</v>
      </c>
      <c r="S916" s="115">
        <f t="shared" si="574"/>
        <v>4</v>
      </c>
      <c r="T916" s="9"/>
      <c r="U916" s="9"/>
      <c r="V916" s="10"/>
      <c r="W916" s="10"/>
      <c r="X916" s="10"/>
      <c r="Y916" s="10"/>
      <c r="Z916" s="10"/>
      <c r="AA916" s="10"/>
      <c r="AB916" s="10"/>
      <c r="AC916" s="10"/>
      <c r="AD916" s="10"/>
      <c r="AE916" s="10"/>
      <c r="AF916" s="10"/>
      <c r="AG916" s="10"/>
      <c r="AZ916" s="89">
        <f t="shared" si="560"/>
        <v>18</v>
      </c>
      <c r="BA916" s="89">
        <f t="shared" si="522"/>
        <v>17</v>
      </c>
      <c r="BB916" s="89">
        <f t="shared" si="523"/>
        <v>17</v>
      </c>
      <c r="BC916" s="89">
        <f t="shared" si="567"/>
        <v>16</v>
      </c>
      <c r="BD916" s="17">
        <f t="shared" si="539"/>
        <v>21</v>
      </c>
      <c r="BE916" s="17">
        <f t="shared" si="548"/>
        <v>20</v>
      </c>
      <c r="BF916" s="17">
        <f>BE916+1</f>
        <v>21</v>
      </c>
      <c r="BG916" s="17">
        <f t="shared" si="542"/>
        <v>20</v>
      </c>
      <c r="BH916" s="17">
        <f t="shared" si="544"/>
        <v>20</v>
      </c>
      <c r="BI916" s="17">
        <f t="shared" si="568"/>
        <v>19</v>
      </c>
      <c r="BJ916" s="17">
        <f t="shared" si="541"/>
        <v>19</v>
      </c>
      <c r="BK916" s="17">
        <f t="shared" si="565"/>
        <v>18</v>
      </c>
      <c r="BL916" s="17">
        <f t="shared" si="559"/>
        <v>17</v>
      </c>
      <c r="BM916" s="17">
        <f t="shared" si="553"/>
        <v>17</v>
      </c>
      <c r="BN916" s="17">
        <f t="shared" si="554"/>
        <v>16</v>
      </c>
      <c r="BO916" s="97">
        <f t="shared" si="566"/>
        <v>147</v>
      </c>
    </row>
    <row r="917" spans="1:67" ht="23.25" thickBot="1">
      <c r="A917" s="390">
        <f t="shared" si="575"/>
        <v>57</v>
      </c>
      <c r="B917" s="391" t="str">
        <f>VLOOKUP(A917,Sheet3!$A$2:$E$61,4,FALSE)</f>
        <v>gēngshēn (庚申)</v>
      </c>
      <c r="C917" s="391" t="str">
        <f>VLOOKUP(A917,Sheet3!$A$2:$E$61,5,FALSE)</f>
        <v>Metal Monkey</v>
      </c>
      <c r="D917" s="399">
        <f t="shared" si="576"/>
        <v>2000</v>
      </c>
      <c r="E917" s="399">
        <f t="shared" si="577"/>
        <v>1939</v>
      </c>
      <c r="F917" s="12">
        <f t="shared" si="578"/>
        <v>86.571428571428569</v>
      </c>
      <c r="G917" s="410"/>
      <c r="H917" s="187">
        <f t="shared" si="570"/>
        <v>601</v>
      </c>
      <c r="I917" s="1">
        <f t="shared" si="571"/>
        <v>600</v>
      </c>
      <c r="J917" s="187">
        <f t="shared" si="579"/>
        <v>-600</v>
      </c>
      <c r="K917" s="1">
        <f t="shared" si="579"/>
        <v>-599</v>
      </c>
      <c r="L917">
        <f t="shared" si="580"/>
        <v>45</v>
      </c>
      <c r="M917" s="3">
        <f t="shared" si="561"/>
        <v>3</v>
      </c>
      <c r="N917" s="245">
        <f t="shared" si="561"/>
        <v>4</v>
      </c>
      <c r="O917" s="8"/>
      <c r="P917" s="8"/>
      <c r="R917" s="8">
        <f t="shared" si="573"/>
        <v>5</v>
      </c>
      <c r="S917" s="115">
        <f t="shared" si="574"/>
        <v>5</v>
      </c>
      <c r="T917" s="9"/>
      <c r="U917" s="9"/>
      <c r="V917" s="10"/>
      <c r="W917" s="10"/>
      <c r="X917" s="10"/>
      <c r="Y917" s="10"/>
      <c r="Z917" s="10"/>
      <c r="AA917" s="10"/>
      <c r="AB917" s="10"/>
      <c r="AC917" s="10"/>
      <c r="AD917" s="10"/>
      <c r="AE917" s="10"/>
      <c r="AF917" s="10"/>
      <c r="AG917" s="10"/>
      <c r="AZ917" s="89">
        <f t="shared" si="560"/>
        <v>17</v>
      </c>
      <c r="BA917" s="89">
        <f>AZ917-1</f>
        <v>16</v>
      </c>
      <c r="BB917" s="89">
        <f>BA917</f>
        <v>16</v>
      </c>
      <c r="BC917" s="89">
        <f t="shared" si="567"/>
        <v>15</v>
      </c>
      <c r="BD917" s="17">
        <f>BC917+5</f>
        <v>20</v>
      </c>
      <c r="BE917" s="17">
        <f t="shared" si="548"/>
        <v>19</v>
      </c>
      <c r="BF917" s="17">
        <f>BE917+2</f>
        <v>21</v>
      </c>
      <c r="BG917" s="17">
        <f t="shared" si="542"/>
        <v>20</v>
      </c>
      <c r="BH917" s="17">
        <f>BG917</f>
        <v>20</v>
      </c>
      <c r="BI917" s="17">
        <f t="shared" si="568"/>
        <v>19</v>
      </c>
      <c r="BJ917" s="17">
        <f>BI917</f>
        <v>19</v>
      </c>
      <c r="BK917" s="17">
        <f t="shared" si="565"/>
        <v>18</v>
      </c>
      <c r="BL917" s="17">
        <f t="shared" si="559"/>
        <v>17</v>
      </c>
      <c r="BM917" s="17">
        <f t="shared" si="553"/>
        <v>17</v>
      </c>
      <c r="BN917" s="17">
        <f t="shared" si="554"/>
        <v>16</v>
      </c>
      <c r="BO917" s="97">
        <f t="shared" si="566"/>
        <v>148</v>
      </c>
    </row>
    <row r="918" spans="1:67" ht="13.5" thickBot="1">
      <c r="A918" s="390">
        <f t="shared" si="575"/>
        <v>58</v>
      </c>
      <c r="B918" s="391" t="str">
        <f>VLOOKUP(A918,Sheet3!$A$2:$E$61,4,FALSE)</f>
        <v>xīnyǒu (辛酉)</v>
      </c>
      <c r="C918" s="391" t="str">
        <f>VLOOKUP(A918,Sheet3!$A$2:$E$61,5,FALSE)</f>
        <v>Metal Rooster</v>
      </c>
      <c r="D918" s="399">
        <f t="shared" si="576"/>
        <v>2001</v>
      </c>
      <c r="E918" s="399">
        <f t="shared" si="577"/>
        <v>1940</v>
      </c>
      <c r="F918" s="12">
        <f t="shared" si="578"/>
        <v>86.428571428571431</v>
      </c>
      <c r="G918" s="410"/>
      <c r="H918" s="187">
        <f t="shared" si="570"/>
        <v>600</v>
      </c>
      <c r="I918" s="1">
        <f t="shared" si="571"/>
        <v>599</v>
      </c>
      <c r="J918" s="187">
        <f t="shared" si="579"/>
        <v>-599</v>
      </c>
      <c r="K918" s="1">
        <f t="shared" si="579"/>
        <v>-598</v>
      </c>
      <c r="L918">
        <f t="shared" si="580"/>
        <v>45</v>
      </c>
      <c r="M918" s="3">
        <f t="shared" ref="M918:N937" si="581">M922</f>
        <v>4</v>
      </c>
      <c r="N918" s="245">
        <f t="shared" si="581"/>
        <v>1</v>
      </c>
      <c r="O918" s="8"/>
      <c r="P918" s="8"/>
      <c r="R918" s="8">
        <f t="shared" si="573"/>
        <v>6</v>
      </c>
      <c r="S918" s="115">
        <f t="shared" si="574"/>
        <v>6</v>
      </c>
      <c r="T918" s="9"/>
      <c r="U918" s="9"/>
      <c r="V918" s="10"/>
      <c r="W918" s="10"/>
      <c r="X918" s="10"/>
      <c r="Y918" s="10"/>
      <c r="Z918" s="10"/>
      <c r="AA918" s="10"/>
      <c r="AB918" s="10"/>
      <c r="AC918" s="10"/>
      <c r="AD918" s="10"/>
      <c r="AE918" s="10"/>
      <c r="AF918" s="10"/>
      <c r="AG918" s="10"/>
      <c r="AZ918" s="89">
        <f t="shared" si="560"/>
        <v>17</v>
      </c>
      <c r="BA918" s="89">
        <f t="shared" si="522"/>
        <v>16</v>
      </c>
      <c r="BB918" s="89">
        <f t="shared" si="523"/>
        <v>16</v>
      </c>
      <c r="BC918" s="89">
        <f t="shared" si="567"/>
        <v>15</v>
      </c>
      <c r="BD918" s="17">
        <f t="shared" si="539"/>
        <v>20</v>
      </c>
      <c r="BE918" s="17">
        <f t="shared" si="548"/>
        <v>19</v>
      </c>
      <c r="BF918" s="17">
        <f>BE918+2</f>
        <v>21</v>
      </c>
      <c r="BG918" s="17">
        <f t="shared" si="542"/>
        <v>20</v>
      </c>
      <c r="BH918" s="17">
        <f t="shared" si="544"/>
        <v>20</v>
      </c>
      <c r="BI918" s="17">
        <f t="shared" si="568"/>
        <v>19</v>
      </c>
      <c r="BJ918" s="17">
        <f t="shared" si="541"/>
        <v>19</v>
      </c>
      <c r="BK918" s="17">
        <f t="shared" si="565"/>
        <v>18</v>
      </c>
      <c r="BL918" s="17">
        <f t="shared" si="559"/>
        <v>17</v>
      </c>
      <c r="BM918" s="17">
        <f t="shared" si="553"/>
        <v>17</v>
      </c>
      <c r="BN918" s="17">
        <f t="shared" si="554"/>
        <v>16</v>
      </c>
      <c r="BO918" s="97">
        <f t="shared" si="566"/>
        <v>149</v>
      </c>
    </row>
    <row r="919" spans="1:67" ht="13.5" thickBot="1">
      <c r="A919" s="390">
        <f t="shared" si="575"/>
        <v>59</v>
      </c>
      <c r="B919" s="391" t="str">
        <f>VLOOKUP(A919,Sheet3!$A$2:$E$61,4,FALSE)</f>
        <v>rénxū (壬戌)</v>
      </c>
      <c r="C919" s="391" t="str">
        <f>VLOOKUP(A919,Sheet3!$A$2:$E$61,5,FALSE)</f>
        <v>Water Dog</v>
      </c>
      <c r="D919" s="399">
        <f t="shared" si="576"/>
        <v>2002</v>
      </c>
      <c r="E919" s="399">
        <f t="shared" si="577"/>
        <v>1941</v>
      </c>
      <c r="F919" s="12">
        <f t="shared" si="578"/>
        <v>86.285714285714292</v>
      </c>
      <c r="G919" s="410"/>
      <c r="H919" s="187">
        <f t="shared" si="570"/>
        <v>599</v>
      </c>
      <c r="I919" s="1">
        <f t="shared" si="571"/>
        <v>598</v>
      </c>
      <c r="J919" s="187">
        <f t="shared" si="579"/>
        <v>-598</v>
      </c>
      <c r="K919" s="1">
        <f t="shared" si="579"/>
        <v>-597</v>
      </c>
      <c r="L919">
        <f t="shared" si="580"/>
        <v>46</v>
      </c>
      <c r="M919" s="3">
        <f t="shared" si="581"/>
        <v>1</v>
      </c>
      <c r="N919" s="245">
        <f t="shared" si="581"/>
        <v>2</v>
      </c>
      <c r="O919" s="8"/>
      <c r="P919" s="8"/>
      <c r="R919" s="8">
        <f t="shared" si="573"/>
        <v>7</v>
      </c>
      <c r="S919" s="188">
        <f t="shared" si="574"/>
        <v>7</v>
      </c>
      <c r="T919" s="9"/>
      <c r="U919" s="9"/>
      <c r="V919" s="10"/>
      <c r="W919" s="10"/>
      <c r="X919" s="121" t="s">
        <v>108</v>
      </c>
      <c r="Y919" s="121"/>
      <c r="Z919" s="121"/>
      <c r="AA919" s="10"/>
      <c r="AB919" s="10"/>
      <c r="AC919" s="10"/>
      <c r="AD919" s="10"/>
      <c r="AE919" s="10"/>
      <c r="AF919" s="10"/>
      <c r="AG919" s="10"/>
      <c r="AZ919" s="89">
        <f t="shared" si="560"/>
        <v>17</v>
      </c>
      <c r="BA919" s="89">
        <f t="shared" si="522"/>
        <v>16</v>
      </c>
      <c r="BB919" s="89">
        <f t="shared" si="523"/>
        <v>16</v>
      </c>
      <c r="BC919" s="89">
        <f t="shared" si="567"/>
        <v>15</v>
      </c>
      <c r="BD919" s="17">
        <f t="shared" si="539"/>
        <v>20</v>
      </c>
      <c r="BE919" s="17">
        <f t="shared" si="548"/>
        <v>19</v>
      </c>
      <c r="BF919" s="17">
        <f>BE919+2</f>
        <v>21</v>
      </c>
      <c r="BG919" s="17">
        <f t="shared" si="542"/>
        <v>20</v>
      </c>
      <c r="BH919" s="17">
        <f t="shared" si="544"/>
        <v>20</v>
      </c>
      <c r="BI919" s="17">
        <f t="shared" si="568"/>
        <v>19</v>
      </c>
      <c r="BJ919" s="17">
        <f t="shared" si="541"/>
        <v>19</v>
      </c>
      <c r="BK919" s="17">
        <f t="shared" si="565"/>
        <v>18</v>
      </c>
      <c r="BL919" s="17">
        <f t="shared" si="559"/>
        <v>17</v>
      </c>
      <c r="BM919" s="17">
        <f t="shared" si="553"/>
        <v>17</v>
      </c>
      <c r="BN919" s="17">
        <f t="shared" si="554"/>
        <v>16</v>
      </c>
      <c r="BO919" s="97">
        <f t="shared" si="566"/>
        <v>150</v>
      </c>
    </row>
    <row r="920" spans="1:67" ht="13.5" thickBot="1">
      <c r="A920" s="390">
        <f t="shared" si="575"/>
        <v>60</v>
      </c>
      <c r="B920" s="391" t="str">
        <f>VLOOKUP(A920,Sheet3!$A$2:$E$61,4,FALSE)</f>
        <v>guǐhài (癸亥)</v>
      </c>
      <c r="C920" s="391" t="str">
        <f>VLOOKUP(A920,Sheet3!$A$2:$E$61,5,FALSE)</f>
        <v>Water Pig</v>
      </c>
      <c r="D920" s="399">
        <f t="shared" si="576"/>
        <v>2003</v>
      </c>
      <c r="E920" s="399">
        <f t="shared" si="577"/>
        <v>1942</v>
      </c>
      <c r="F920" s="12">
        <f t="shared" si="578"/>
        <v>86.142857142857139</v>
      </c>
      <c r="G920" s="410"/>
      <c r="H920" s="187">
        <f t="shared" si="570"/>
        <v>598</v>
      </c>
      <c r="I920" s="1">
        <f t="shared" si="571"/>
        <v>597</v>
      </c>
      <c r="J920" s="187">
        <f t="shared" si="579"/>
        <v>-597</v>
      </c>
      <c r="K920" s="1">
        <f t="shared" si="579"/>
        <v>-596</v>
      </c>
      <c r="L920">
        <f t="shared" si="580"/>
        <v>46</v>
      </c>
      <c r="M920" s="3">
        <f t="shared" si="581"/>
        <v>2</v>
      </c>
      <c r="N920" s="245">
        <f t="shared" si="581"/>
        <v>3</v>
      </c>
      <c r="O920" s="8"/>
      <c r="P920" s="178" t="s">
        <v>15</v>
      </c>
      <c r="Q920" s="21" t="s">
        <v>38</v>
      </c>
      <c r="R920" s="178">
        <f t="shared" si="573"/>
        <v>8</v>
      </c>
      <c r="S920" s="115">
        <f t="shared" ref="S920:S948" si="582">S921-1</f>
        <v>8</v>
      </c>
      <c r="T920" s="9"/>
      <c r="U920" s="9"/>
      <c r="V920" s="10"/>
      <c r="W920" s="10"/>
      <c r="X920" s="121">
        <v>0</v>
      </c>
      <c r="Y920" s="121"/>
      <c r="Z920" s="121"/>
      <c r="AA920" s="10"/>
      <c r="AB920" s="10"/>
      <c r="AC920" s="10"/>
      <c r="AD920" s="10"/>
      <c r="AE920" s="10"/>
      <c r="AF920" s="10"/>
      <c r="AG920" s="10"/>
      <c r="AZ920" s="89">
        <f t="shared" si="560"/>
        <v>17</v>
      </c>
      <c r="BA920" s="89">
        <f t="shared" si="522"/>
        <v>16</v>
      </c>
      <c r="BB920" s="89">
        <f t="shared" si="523"/>
        <v>16</v>
      </c>
      <c r="BC920" s="89">
        <f t="shared" si="567"/>
        <v>15</v>
      </c>
      <c r="BD920" s="17">
        <f t="shared" si="539"/>
        <v>20</v>
      </c>
      <c r="BE920" s="17">
        <f t="shared" si="548"/>
        <v>19</v>
      </c>
      <c r="BF920" s="17">
        <f>BE920+1</f>
        <v>20</v>
      </c>
      <c r="BG920" s="17">
        <f t="shared" si="542"/>
        <v>19</v>
      </c>
      <c r="BH920" s="17">
        <f t="shared" si="544"/>
        <v>19</v>
      </c>
      <c r="BI920" s="17">
        <f t="shared" si="568"/>
        <v>18</v>
      </c>
      <c r="BJ920" s="17">
        <f t="shared" si="541"/>
        <v>18</v>
      </c>
      <c r="BK920" s="17">
        <f t="shared" si="565"/>
        <v>17</v>
      </c>
      <c r="BL920" s="17">
        <f t="shared" si="559"/>
        <v>16</v>
      </c>
      <c r="BM920" s="17">
        <f t="shared" si="553"/>
        <v>16</v>
      </c>
      <c r="BN920" s="17">
        <f t="shared" si="554"/>
        <v>15</v>
      </c>
      <c r="BO920" s="97">
        <f t="shared" si="566"/>
        <v>151</v>
      </c>
    </row>
    <row r="921" spans="1:67" ht="13.5" thickBot="1">
      <c r="A921" s="390">
        <f t="shared" si="575"/>
        <v>1</v>
      </c>
      <c r="B921" s="391" t="str">
        <f>VLOOKUP(A921,Sheet3!$A$2:$E$61,4,FALSE)</f>
        <v>jiǎzǐ (甲子)</v>
      </c>
      <c r="C921" s="391" t="str">
        <f>VLOOKUP(A921,Sheet3!$A$2:$E$61,5,FALSE)</f>
        <v>Wood Rat</v>
      </c>
      <c r="D921" s="399">
        <f t="shared" si="576"/>
        <v>2004</v>
      </c>
      <c r="E921" s="399">
        <f t="shared" si="577"/>
        <v>1943</v>
      </c>
      <c r="F921" s="14">
        <f t="shared" ref="F921:F927" si="583">(5+H921)/7</f>
        <v>86</v>
      </c>
      <c r="G921" s="409"/>
      <c r="H921" s="270">
        <f t="shared" si="570"/>
        <v>597</v>
      </c>
      <c r="I921" s="16">
        <f t="shared" si="571"/>
        <v>596</v>
      </c>
      <c r="J921" s="270">
        <f t="shared" ref="J921:K927" si="584">J922-1</f>
        <v>-596</v>
      </c>
      <c r="K921" s="16">
        <f t="shared" si="584"/>
        <v>-595</v>
      </c>
      <c r="L921" s="20">
        <f t="shared" si="580"/>
        <v>46</v>
      </c>
      <c r="M921" s="15">
        <f t="shared" si="581"/>
        <v>3</v>
      </c>
      <c r="N921" s="271">
        <f t="shared" si="581"/>
        <v>4</v>
      </c>
      <c r="O921" s="19"/>
      <c r="P921" s="19"/>
      <c r="Q921" s="31"/>
      <c r="R921" s="19">
        <f t="shared" si="573"/>
        <v>9</v>
      </c>
      <c r="S921" s="116">
        <f t="shared" si="582"/>
        <v>9</v>
      </c>
      <c r="T921" s="92"/>
      <c r="U921" s="92"/>
      <c r="V921" s="114"/>
      <c r="W921" s="114"/>
      <c r="X921" s="122">
        <f t="shared" ref="X921:X957" si="585">X920+1</f>
        <v>1</v>
      </c>
      <c r="Y921" s="122"/>
      <c r="Z921" s="122"/>
      <c r="AA921" s="114"/>
      <c r="AB921" s="114"/>
      <c r="AC921" s="114"/>
      <c r="AD921" s="114"/>
      <c r="AE921" s="114"/>
      <c r="AF921" s="114"/>
      <c r="AG921" s="114"/>
      <c r="AH921" s="17"/>
      <c r="AZ921" s="89">
        <f t="shared" si="560"/>
        <v>16</v>
      </c>
      <c r="BA921" s="89">
        <f>AZ921-1</f>
        <v>15</v>
      </c>
      <c r="BB921" s="89">
        <f>BA921</f>
        <v>15</v>
      </c>
      <c r="BC921" s="89">
        <f t="shared" si="567"/>
        <v>14</v>
      </c>
      <c r="BD921" s="17">
        <f>BC921+5</f>
        <v>19</v>
      </c>
      <c r="BE921" s="17">
        <f t="shared" si="548"/>
        <v>18</v>
      </c>
      <c r="BF921" s="17">
        <f>BE921+2</f>
        <v>20</v>
      </c>
      <c r="BG921" s="17">
        <f t="shared" si="542"/>
        <v>19</v>
      </c>
      <c r="BH921" s="17">
        <f>BG921</f>
        <v>19</v>
      </c>
      <c r="BI921" s="17">
        <f t="shared" si="568"/>
        <v>18</v>
      </c>
      <c r="BJ921" s="17">
        <f>BI921</f>
        <v>18</v>
      </c>
      <c r="BK921" s="17">
        <f t="shared" si="565"/>
        <v>17</v>
      </c>
      <c r="BL921" s="17">
        <f t="shared" si="559"/>
        <v>16</v>
      </c>
      <c r="BM921" s="17">
        <f t="shared" si="553"/>
        <v>16</v>
      </c>
      <c r="BN921" s="17">
        <f t="shared" si="554"/>
        <v>15</v>
      </c>
      <c r="BO921" s="97">
        <f t="shared" si="566"/>
        <v>152</v>
      </c>
    </row>
    <row r="922" spans="1:67" ht="13.5" thickBot="1">
      <c r="A922" s="390">
        <f t="shared" si="575"/>
        <v>2</v>
      </c>
      <c r="B922" s="391" t="str">
        <f>VLOOKUP(A922,Sheet3!$A$2:$E$61,4,FALSE)</f>
        <v>yǐchǒu (乙丑)</v>
      </c>
      <c r="C922" s="391" t="str">
        <f>VLOOKUP(A922,Sheet3!$A$2:$E$61,5,FALSE)</f>
        <v>Wood Ox</v>
      </c>
      <c r="D922" s="399">
        <f t="shared" si="576"/>
        <v>2005</v>
      </c>
      <c r="E922" s="399">
        <f t="shared" si="577"/>
        <v>1944</v>
      </c>
      <c r="F922" s="12">
        <f t="shared" si="583"/>
        <v>85.857142857142861</v>
      </c>
      <c r="G922" s="410"/>
      <c r="H922" s="187">
        <f t="shared" si="570"/>
        <v>596</v>
      </c>
      <c r="I922" s="1">
        <f t="shared" si="571"/>
        <v>595</v>
      </c>
      <c r="J922" s="187">
        <f t="shared" si="584"/>
        <v>-595</v>
      </c>
      <c r="K922" s="1">
        <f t="shared" si="584"/>
        <v>-594</v>
      </c>
      <c r="L922">
        <f t="shared" si="580"/>
        <v>46</v>
      </c>
      <c r="M922" s="3">
        <f t="shared" si="581"/>
        <v>4</v>
      </c>
      <c r="N922" s="245">
        <f t="shared" si="581"/>
        <v>1</v>
      </c>
      <c r="O922" s="8"/>
      <c r="P922" s="8"/>
      <c r="R922" s="8">
        <f t="shared" si="573"/>
        <v>10</v>
      </c>
      <c r="S922" s="115">
        <f t="shared" si="582"/>
        <v>10</v>
      </c>
      <c r="T922" s="9"/>
      <c r="U922" s="9"/>
      <c r="V922" s="10"/>
      <c r="W922" s="10"/>
      <c r="X922" s="121">
        <f>X921+1</f>
        <v>2</v>
      </c>
      <c r="Y922" s="121"/>
      <c r="Z922" s="121"/>
      <c r="AA922" s="10"/>
      <c r="AB922" s="10"/>
      <c r="AC922" s="10"/>
      <c r="AD922" s="10"/>
      <c r="AE922" s="10"/>
      <c r="AF922" s="10"/>
      <c r="AG922" s="10"/>
      <c r="AZ922" s="89">
        <f t="shared" si="560"/>
        <v>16</v>
      </c>
      <c r="BA922" s="89">
        <f t="shared" si="522"/>
        <v>15</v>
      </c>
      <c r="BB922" s="89">
        <f t="shared" si="523"/>
        <v>15</v>
      </c>
      <c r="BC922" s="89">
        <f t="shared" si="567"/>
        <v>14</v>
      </c>
      <c r="BD922" s="17">
        <f t="shared" si="539"/>
        <v>19</v>
      </c>
      <c r="BE922" s="17">
        <f t="shared" si="548"/>
        <v>18</v>
      </c>
      <c r="BF922" s="17">
        <f>BE922+2</f>
        <v>20</v>
      </c>
      <c r="BG922" s="17">
        <f t="shared" si="542"/>
        <v>19</v>
      </c>
      <c r="BH922" s="17">
        <f t="shared" si="544"/>
        <v>19</v>
      </c>
      <c r="BI922" s="17">
        <f t="shared" si="568"/>
        <v>18</v>
      </c>
      <c r="BJ922" s="17">
        <f t="shared" si="541"/>
        <v>18</v>
      </c>
      <c r="BK922" s="17">
        <f t="shared" si="565"/>
        <v>17</v>
      </c>
      <c r="BL922" s="17">
        <f t="shared" si="559"/>
        <v>16</v>
      </c>
      <c r="BM922" s="17">
        <f t="shared" si="553"/>
        <v>16</v>
      </c>
      <c r="BN922" s="17">
        <f t="shared" si="554"/>
        <v>15</v>
      </c>
      <c r="BO922" s="97">
        <f t="shared" si="566"/>
        <v>153</v>
      </c>
    </row>
    <row r="923" spans="1:67" ht="13.5" thickBot="1">
      <c r="A923" s="390">
        <f t="shared" si="575"/>
        <v>3</v>
      </c>
      <c r="B923" s="391" t="str">
        <f>VLOOKUP(A923,Sheet3!$A$2:$E$61,4,FALSE)</f>
        <v>bǐngyín (丙寅)</v>
      </c>
      <c r="C923" s="391" t="str">
        <f>VLOOKUP(A923,Sheet3!$A$2:$E$61,5,FALSE)</f>
        <v>Fire Tiger</v>
      </c>
      <c r="D923" s="399">
        <f t="shared" si="576"/>
        <v>2006</v>
      </c>
      <c r="E923" s="399">
        <f t="shared" si="577"/>
        <v>1945</v>
      </c>
      <c r="F923" s="12">
        <f t="shared" si="583"/>
        <v>85.714285714285708</v>
      </c>
      <c r="G923" s="410"/>
      <c r="H923" s="187">
        <f t="shared" si="570"/>
        <v>595</v>
      </c>
      <c r="I923" s="1">
        <f t="shared" si="571"/>
        <v>594</v>
      </c>
      <c r="J923" s="187">
        <f t="shared" si="584"/>
        <v>-594</v>
      </c>
      <c r="K923" s="1">
        <f t="shared" si="584"/>
        <v>-593</v>
      </c>
      <c r="L923">
        <f t="shared" si="580"/>
        <v>47</v>
      </c>
      <c r="M923" s="3">
        <f t="shared" si="581"/>
        <v>1</v>
      </c>
      <c r="N923" s="245">
        <f t="shared" si="581"/>
        <v>2</v>
      </c>
      <c r="O923" s="8"/>
      <c r="P923" s="8"/>
      <c r="R923" s="8">
        <f t="shared" si="573"/>
        <v>11</v>
      </c>
      <c r="S923" s="115">
        <f t="shared" si="582"/>
        <v>11</v>
      </c>
      <c r="T923" s="9"/>
      <c r="U923" s="9"/>
      <c r="V923" s="10"/>
      <c r="W923" s="10"/>
      <c r="X923" s="121">
        <f t="shared" si="585"/>
        <v>3</v>
      </c>
      <c r="Y923" s="121"/>
      <c r="Z923" s="121"/>
      <c r="AA923" s="10"/>
      <c r="AB923" s="10"/>
      <c r="AC923" s="10"/>
      <c r="AD923" s="10"/>
      <c r="AE923" s="10"/>
      <c r="AF923" s="10"/>
      <c r="AG923" s="10"/>
      <c r="AZ923" s="89">
        <f t="shared" si="560"/>
        <v>16</v>
      </c>
      <c r="BA923" s="89">
        <f t="shared" si="522"/>
        <v>15</v>
      </c>
      <c r="BB923" s="89">
        <f t="shared" si="523"/>
        <v>15</v>
      </c>
      <c r="BC923" s="89">
        <f t="shared" si="567"/>
        <v>14</v>
      </c>
      <c r="BD923" s="17">
        <f t="shared" si="539"/>
        <v>19</v>
      </c>
      <c r="BE923" s="17">
        <f t="shared" si="548"/>
        <v>18</v>
      </c>
      <c r="BF923" s="17">
        <f>BE923+2</f>
        <v>20</v>
      </c>
      <c r="BG923" s="17">
        <f t="shared" si="542"/>
        <v>19</v>
      </c>
      <c r="BH923" s="17">
        <f t="shared" si="544"/>
        <v>19</v>
      </c>
      <c r="BI923" s="17">
        <f t="shared" si="568"/>
        <v>18</v>
      </c>
      <c r="BJ923" s="17">
        <f t="shared" si="541"/>
        <v>18</v>
      </c>
      <c r="BK923" s="17">
        <f t="shared" si="565"/>
        <v>17</v>
      </c>
      <c r="BL923" s="17">
        <f t="shared" si="559"/>
        <v>16</v>
      </c>
      <c r="BM923" s="17">
        <f t="shared" si="553"/>
        <v>16</v>
      </c>
      <c r="BN923" s="17">
        <f t="shared" si="554"/>
        <v>15</v>
      </c>
      <c r="BO923" s="97">
        <f t="shared" si="566"/>
        <v>154</v>
      </c>
    </row>
    <row r="924" spans="1:67" ht="13.5" thickBot="1">
      <c r="A924" s="390">
        <f t="shared" si="575"/>
        <v>4</v>
      </c>
      <c r="B924" s="391" t="str">
        <f>VLOOKUP(A924,Sheet3!$A$2:$E$61,4,FALSE)</f>
        <v>dīngmǎo (丁卯)</v>
      </c>
      <c r="C924" s="391" t="str">
        <f>VLOOKUP(A924,Sheet3!$A$2:$E$61,5,FALSE)</f>
        <v>Fire Hare</v>
      </c>
      <c r="D924" s="399">
        <f t="shared" si="576"/>
        <v>2007</v>
      </c>
      <c r="E924" s="399">
        <f t="shared" si="577"/>
        <v>1946</v>
      </c>
      <c r="F924" s="12">
        <f t="shared" si="583"/>
        <v>85.571428571428569</v>
      </c>
      <c r="G924" s="410"/>
      <c r="H924" s="187">
        <f t="shared" si="570"/>
        <v>594</v>
      </c>
      <c r="I924" s="1">
        <f t="shared" si="571"/>
        <v>593</v>
      </c>
      <c r="J924" s="187">
        <f t="shared" si="584"/>
        <v>-593</v>
      </c>
      <c r="K924" s="1">
        <f t="shared" si="584"/>
        <v>-592</v>
      </c>
      <c r="L924">
        <f t="shared" si="580"/>
        <v>47</v>
      </c>
      <c r="M924" s="3">
        <f t="shared" si="581"/>
        <v>2</v>
      </c>
      <c r="N924" s="245">
        <f t="shared" si="581"/>
        <v>3</v>
      </c>
      <c r="O924" s="8"/>
      <c r="P924" s="8"/>
      <c r="R924" s="8">
        <f t="shared" si="573"/>
        <v>12</v>
      </c>
      <c r="S924" s="115">
        <f t="shared" si="582"/>
        <v>12</v>
      </c>
      <c r="T924" s="9"/>
      <c r="U924" s="9"/>
      <c r="V924" s="10"/>
      <c r="W924" s="10"/>
      <c r="X924" s="121">
        <f t="shared" si="585"/>
        <v>4</v>
      </c>
      <c r="Y924" s="121"/>
      <c r="Z924" s="121"/>
      <c r="AA924" s="10"/>
      <c r="AB924" s="10"/>
      <c r="AC924" s="10"/>
      <c r="AD924" s="10"/>
      <c r="AE924" s="10"/>
      <c r="AF924" s="10"/>
      <c r="AG924" s="10"/>
      <c r="AZ924" s="89">
        <f t="shared" si="560"/>
        <v>16</v>
      </c>
      <c r="BA924" s="89">
        <f t="shared" si="522"/>
        <v>15</v>
      </c>
      <c r="BB924" s="89">
        <f t="shared" si="523"/>
        <v>15</v>
      </c>
      <c r="BC924" s="89">
        <f t="shared" si="567"/>
        <v>14</v>
      </c>
      <c r="BD924" s="17">
        <f t="shared" si="539"/>
        <v>19</v>
      </c>
      <c r="BE924" s="17">
        <f t="shared" si="548"/>
        <v>18</v>
      </c>
      <c r="BF924" s="17">
        <f>BE924+1</f>
        <v>19</v>
      </c>
      <c r="BG924" s="17">
        <f t="shared" si="542"/>
        <v>18</v>
      </c>
      <c r="BH924" s="17">
        <f t="shared" si="544"/>
        <v>18</v>
      </c>
      <c r="BI924" s="17">
        <f t="shared" si="568"/>
        <v>17</v>
      </c>
      <c r="BJ924" s="17">
        <f t="shared" si="541"/>
        <v>17</v>
      </c>
      <c r="BK924" s="17">
        <f t="shared" si="565"/>
        <v>16</v>
      </c>
      <c r="BL924" s="17">
        <f t="shared" si="559"/>
        <v>15</v>
      </c>
      <c r="BM924" s="17">
        <f t="shared" si="553"/>
        <v>15</v>
      </c>
      <c r="BN924" s="17">
        <f t="shared" si="554"/>
        <v>14</v>
      </c>
      <c r="BO924" s="97">
        <f t="shared" si="566"/>
        <v>155</v>
      </c>
    </row>
    <row r="925" spans="1:67" ht="13.5" thickBot="1">
      <c r="A925" s="390">
        <f t="shared" si="575"/>
        <v>5</v>
      </c>
      <c r="B925" s="391" t="str">
        <f>VLOOKUP(A925,Sheet3!$A$2:$E$61,4,FALSE)</f>
        <v>wùchén (戊辰)</v>
      </c>
      <c r="C925" s="391" t="str">
        <f>VLOOKUP(A925,Sheet3!$A$2:$E$61,5,FALSE)</f>
        <v>Earth Dragon</v>
      </c>
      <c r="D925" s="399">
        <f t="shared" si="576"/>
        <v>2008</v>
      </c>
      <c r="E925" s="399">
        <f t="shared" si="577"/>
        <v>1947</v>
      </c>
      <c r="F925" s="12">
        <f t="shared" si="583"/>
        <v>85.428571428571431</v>
      </c>
      <c r="G925" s="410"/>
      <c r="H925" s="187">
        <f t="shared" si="570"/>
        <v>593</v>
      </c>
      <c r="I925" s="1">
        <f t="shared" si="571"/>
        <v>592</v>
      </c>
      <c r="J925" s="187">
        <f t="shared" si="584"/>
        <v>-592</v>
      </c>
      <c r="K925" s="1">
        <f t="shared" si="584"/>
        <v>-591</v>
      </c>
      <c r="L925">
        <f t="shared" si="580"/>
        <v>47</v>
      </c>
      <c r="M925" s="3">
        <f t="shared" si="581"/>
        <v>3</v>
      </c>
      <c r="N925" s="245">
        <f t="shared" si="581"/>
        <v>4</v>
      </c>
      <c r="O925" s="8"/>
      <c r="P925" s="8"/>
      <c r="R925" s="8">
        <f t="shared" si="573"/>
        <v>13</v>
      </c>
      <c r="S925" s="115">
        <f t="shared" si="582"/>
        <v>13</v>
      </c>
      <c r="T925" s="9"/>
      <c r="U925" s="9"/>
      <c r="V925" s="10"/>
      <c r="W925" s="10"/>
      <c r="X925" s="121">
        <f t="shared" si="585"/>
        <v>5</v>
      </c>
      <c r="Y925" s="121"/>
      <c r="Z925" s="121"/>
      <c r="AA925" s="10"/>
      <c r="AB925" s="10"/>
      <c r="AC925" s="10"/>
      <c r="AD925" s="10"/>
      <c r="AE925" s="10"/>
      <c r="AF925" s="10"/>
      <c r="AG925" s="10"/>
      <c r="AZ925" s="89">
        <f t="shared" si="560"/>
        <v>15</v>
      </c>
      <c r="BA925" s="89">
        <f>AZ925-1</f>
        <v>14</v>
      </c>
      <c r="BB925" s="89">
        <f>BA925</f>
        <v>14</v>
      </c>
      <c r="BC925" s="89">
        <f t="shared" si="567"/>
        <v>13</v>
      </c>
      <c r="BD925" s="17">
        <f>BC925+5</f>
        <v>18</v>
      </c>
      <c r="BE925" s="17">
        <f t="shared" si="548"/>
        <v>17</v>
      </c>
      <c r="BF925" s="17">
        <f>BE925+2</f>
        <v>19</v>
      </c>
      <c r="BG925" s="17">
        <f t="shared" si="542"/>
        <v>18</v>
      </c>
      <c r="BH925" s="17">
        <f>BG925</f>
        <v>18</v>
      </c>
      <c r="BI925" s="17">
        <f t="shared" si="568"/>
        <v>17</v>
      </c>
      <c r="BJ925" s="17">
        <f>BI925</f>
        <v>17</v>
      </c>
      <c r="BK925" s="17">
        <f t="shared" si="565"/>
        <v>16</v>
      </c>
      <c r="BL925" s="17">
        <f t="shared" si="559"/>
        <v>15</v>
      </c>
      <c r="BM925" s="17">
        <f t="shared" si="553"/>
        <v>15</v>
      </c>
      <c r="BN925" s="17">
        <f t="shared" si="554"/>
        <v>14</v>
      </c>
      <c r="BO925" s="97">
        <f t="shared" si="566"/>
        <v>156</v>
      </c>
    </row>
    <row r="926" spans="1:67" ht="13.5" thickBot="1">
      <c r="A926" s="390">
        <f t="shared" si="575"/>
        <v>6</v>
      </c>
      <c r="B926" s="391" t="str">
        <f>VLOOKUP(A926,Sheet3!$A$2:$E$61,4,FALSE)</f>
        <v>jǐsì (己巳)</v>
      </c>
      <c r="C926" s="391" t="str">
        <f>VLOOKUP(A926,Sheet3!$A$2:$E$61,5,FALSE)</f>
        <v>Earth Snake</v>
      </c>
      <c r="D926" s="399">
        <f t="shared" si="576"/>
        <v>2009</v>
      </c>
      <c r="E926" s="399">
        <f t="shared" si="577"/>
        <v>1948</v>
      </c>
      <c r="F926" s="12">
        <f t="shared" si="583"/>
        <v>85.285714285714292</v>
      </c>
      <c r="G926" s="410"/>
      <c r="H926" s="187">
        <f t="shared" si="570"/>
        <v>592</v>
      </c>
      <c r="I926" s="1">
        <f t="shared" si="571"/>
        <v>591</v>
      </c>
      <c r="J926" s="187">
        <f t="shared" si="584"/>
        <v>-591</v>
      </c>
      <c r="K926" s="1">
        <f t="shared" si="584"/>
        <v>-590</v>
      </c>
      <c r="L926">
        <f t="shared" si="580"/>
        <v>47</v>
      </c>
      <c r="M926" s="3">
        <f t="shared" si="581"/>
        <v>4</v>
      </c>
      <c r="N926" s="245">
        <f t="shared" si="581"/>
        <v>1</v>
      </c>
      <c r="O926" s="8"/>
      <c r="P926" s="8"/>
      <c r="R926" s="8">
        <f t="shared" si="573"/>
        <v>14</v>
      </c>
      <c r="S926" s="115">
        <f t="shared" si="582"/>
        <v>14</v>
      </c>
      <c r="T926" s="9"/>
      <c r="U926" s="9"/>
      <c r="V926" s="10"/>
      <c r="W926" s="10"/>
      <c r="X926" s="121">
        <f t="shared" si="585"/>
        <v>6</v>
      </c>
      <c r="Y926" s="121"/>
      <c r="Z926" s="121"/>
      <c r="AA926" s="10"/>
      <c r="AB926" s="10"/>
      <c r="AC926" s="10"/>
      <c r="AD926" s="10"/>
      <c r="AE926" s="10"/>
      <c r="AF926" s="10"/>
      <c r="AG926" s="10"/>
      <c r="AZ926" s="89">
        <f t="shared" si="560"/>
        <v>15</v>
      </c>
      <c r="BA926" s="89">
        <f t="shared" ref="BA926:BA980" si="586">AZ926-1</f>
        <v>14</v>
      </c>
      <c r="BB926" s="89">
        <f t="shared" ref="BB926:BB980" si="587">BA926</f>
        <v>14</v>
      </c>
      <c r="BC926" s="89">
        <f t="shared" si="567"/>
        <v>13</v>
      </c>
      <c r="BD926" s="17">
        <f t="shared" si="539"/>
        <v>18</v>
      </c>
      <c r="BE926" s="17">
        <f t="shared" si="548"/>
        <v>17</v>
      </c>
      <c r="BF926" s="17">
        <f>BE926+2</f>
        <v>19</v>
      </c>
      <c r="BG926" s="17">
        <f t="shared" si="542"/>
        <v>18</v>
      </c>
      <c r="BH926" s="17">
        <f t="shared" si="544"/>
        <v>18</v>
      </c>
      <c r="BI926" s="17">
        <f t="shared" si="568"/>
        <v>17</v>
      </c>
      <c r="BJ926" s="17">
        <f t="shared" si="541"/>
        <v>17</v>
      </c>
      <c r="BK926" s="17">
        <f t="shared" si="565"/>
        <v>16</v>
      </c>
      <c r="BL926" s="17">
        <f t="shared" si="559"/>
        <v>15</v>
      </c>
      <c r="BM926" s="17">
        <f t="shared" si="553"/>
        <v>15</v>
      </c>
      <c r="BN926" s="17">
        <f t="shared" si="554"/>
        <v>14</v>
      </c>
      <c r="BO926" s="97">
        <f t="shared" si="566"/>
        <v>157</v>
      </c>
    </row>
    <row r="927" spans="1:67" ht="13.5" thickBot="1">
      <c r="A927" s="390">
        <f t="shared" si="575"/>
        <v>7</v>
      </c>
      <c r="B927" s="391" t="str">
        <f>VLOOKUP(A927,Sheet3!$A$2:$E$61,4,FALSE)</f>
        <v>gēngwǔ (庚午)</v>
      </c>
      <c r="C927" s="391" t="str">
        <f>VLOOKUP(A927,Sheet3!$A$2:$E$61,5,FALSE)</f>
        <v>Metal Horse</v>
      </c>
      <c r="D927" s="399">
        <f t="shared" si="576"/>
        <v>2010</v>
      </c>
      <c r="E927" s="399">
        <f t="shared" si="577"/>
        <v>1949</v>
      </c>
      <c r="F927" s="12">
        <f t="shared" si="583"/>
        <v>85.142857142857139</v>
      </c>
      <c r="G927" s="410"/>
      <c r="H927" s="187">
        <f t="shared" si="570"/>
        <v>591</v>
      </c>
      <c r="I927" s="1">
        <f t="shared" si="571"/>
        <v>590</v>
      </c>
      <c r="J927" s="187">
        <f t="shared" si="584"/>
        <v>-590</v>
      </c>
      <c r="K927" s="1">
        <f t="shared" si="584"/>
        <v>-589</v>
      </c>
      <c r="L927">
        <f t="shared" si="580"/>
        <v>48</v>
      </c>
      <c r="M927" s="3">
        <f t="shared" si="581"/>
        <v>1</v>
      </c>
      <c r="N927" s="245">
        <f t="shared" si="581"/>
        <v>2</v>
      </c>
      <c r="O927" s="8"/>
      <c r="P927" s="8"/>
      <c r="R927" s="8">
        <f t="shared" si="573"/>
        <v>15</v>
      </c>
      <c r="S927" s="115">
        <f t="shared" si="582"/>
        <v>15</v>
      </c>
      <c r="T927" s="9"/>
      <c r="U927" s="9"/>
      <c r="V927" s="10"/>
      <c r="W927" s="10"/>
      <c r="X927" s="121">
        <f t="shared" si="585"/>
        <v>7</v>
      </c>
      <c r="Y927" s="121"/>
      <c r="Z927" s="121"/>
      <c r="AA927" s="10"/>
      <c r="AB927" s="10"/>
      <c r="AC927" s="10"/>
      <c r="AD927" s="10"/>
      <c r="AE927" s="10"/>
      <c r="AF927" s="10"/>
      <c r="AG927" s="10"/>
      <c r="AZ927" s="89">
        <f t="shared" si="560"/>
        <v>15</v>
      </c>
      <c r="BA927" s="89">
        <f t="shared" si="586"/>
        <v>14</v>
      </c>
      <c r="BB927" s="89">
        <f t="shared" si="587"/>
        <v>14</v>
      </c>
      <c r="BC927" s="89">
        <f t="shared" si="567"/>
        <v>13</v>
      </c>
      <c r="BD927" s="17">
        <f t="shared" si="539"/>
        <v>18</v>
      </c>
      <c r="BE927" s="17">
        <f t="shared" si="548"/>
        <v>17</v>
      </c>
      <c r="BF927" s="17">
        <f>BE927+2</f>
        <v>19</v>
      </c>
      <c r="BG927" s="17">
        <f t="shared" si="542"/>
        <v>18</v>
      </c>
      <c r="BH927" s="17">
        <f t="shared" si="544"/>
        <v>18</v>
      </c>
      <c r="BI927" s="17">
        <f t="shared" si="568"/>
        <v>17</v>
      </c>
      <c r="BJ927" s="17">
        <f t="shared" si="541"/>
        <v>17</v>
      </c>
      <c r="BK927" s="17">
        <f t="shared" si="565"/>
        <v>16</v>
      </c>
      <c r="BL927" s="17">
        <f t="shared" si="559"/>
        <v>15</v>
      </c>
      <c r="BM927" s="17">
        <f t="shared" si="553"/>
        <v>15</v>
      </c>
      <c r="BN927" s="17">
        <f t="shared" si="554"/>
        <v>14</v>
      </c>
      <c r="BO927" s="97">
        <f t="shared" si="566"/>
        <v>158</v>
      </c>
    </row>
    <row r="928" spans="1:67" ht="13.5" thickBot="1">
      <c r="A928" s="390">
        <f t="shared" si="575"/>
        <v>8</v>
      </c>
      <c r="B928" s="391" t="str">
        <f>VLOOKUP(A928,Sheet3!$A$2:$E$61,4,FALSE)</f>
        <v>xīnwèi (辛未)</v>
      </c>
      <c r="C928" s="391" t="str">
        <f>VLOOKUP(A928,Sheet3!$A$2:$E$61,5,FALSE)</f>
        <v>Metal Sheep</v>
      </c>
      <c r="D928" s="399">
        <f t="shared" si="576"/>
        <v>2011</v>
      </c>
      <c r="E928" s="399">
        <f t="shared" si="577"/>
        <v>1950</v>
      </c>
      <c r="F928" s="14">
        <f t="shared" ref="F928:F934" si="588">(5+H928)/7</f>
        <v>85</v>
      </c>
      <c r="G928" s="409"/>
      <c r="H928" s="270">
        <f t="shared" si="570"/>
        <v>590</v>
      </c>
      <c r="I928" s="16">
        <f t="shared" si="571"/>
        <v>589</v>
      </c>
      <c r="J928" s="270">
        <f t="shared" ref="J928:K934" si="589">J929-1</f>
        <v>-589</v>
      </c>
      <c r="K928" s="16">
        <f t="shared" si="589"/>
        <v>-588</v>
      </c>
      <c r="L928" s="20">
        <f t="shared" si="580"/>
        <v>48</v>
      </c>
      <c r="M928" s="15">
        <f t="shared" si="581"/>
        <v>2</v>
      </c>
      <c r="N928" s="271">
        <f t="shared" si="581"/>
        <v>3</v>
      </c>
      <c r="O928" s="19"/>
      <c r="P928" s="19"/>
      <c r="Q928" s="30"/>
      <c r="R928" s="19">
        <f t="shared" si="573"/>
        <v>16</v>
      </c>
      <c r="S928" s="116">
        <f t="shared" si="582"/>
        <v>16</v>
      </c>
      <c r="T928" s="92"/>
      <c r="U928" s="92"/>
      <c r="V928" s="114"/>
      <c r="W928" s="114"/>
      <c r="X928" s="122">
        <f t="shared" si="585"/>
        <v>8</v>
      </c>
      <c r="Y928" s="122"/>
      <c r="Z928" s="122"/>
      <c r="AA928" s="114"/>
      <c r="AB928" s="114"/>
      <c r="AC928" s="114"/>
      <c r="AD928" s="114"/>
      <c r="AE928" s="114"/>
      <c r="AF928" s="114"/>
      <c r="AG928" s="114"/>
      <c r="AH928" s="17"/>
      <c r="AZ928" s="89">
        <f t="shared" si="560"/>
        <v>15</v>
      </c>
      <c r="BA928" s="89">
        <f t="shared" si="586"/>
        <v>14</v>
      </c>
      <c r="BB928" s="89">
        <f t="shared" si="587"/>
        <v>14</v>
      </c>
      <c r="BC928" s="89">
        <f t="shared" si="567"/>
        <v>13</v>
      </c>
      <c r="BD928" s="17">
        <f t="shared" si="539"/>
        <v>18</v>
      </c>
      <c r="BE928" s="17">
        <f t="shared" si="548"/>
        <v>17</v>
      </c>
      <c r="BF928" s="17">
        <f>BE928+1</f>
        <v>18</v>
      </c>
      <c r="BG928" s="17">
        <f t="shared" si="542"/>
        <v>17</v>
      </c>
      <c r="BH928" s="17">
        <f t="shared" si="544"/>
        <v>17</v>
      </c>
      <c r="BI928" s="17">
        <f t="shared" si="568"/>
        <v>16</v>
      </c>
      <c r="BJ928" s="17">
        <f t="shared" si="541"/>
        <v>16</v>
      </c>
      <c r="BK928" s="17">
        <f t="shared" si="565"/>
        <v>15</v>
      </c>
      <c r="BL928" s="17">
        <f t="shared" ref="BL928:BL959" si="590">BK928-1</f>
        <v>14</v>
      </c>
      <c r="BM928" s="17">
        <f t="shared" si="553"/>
        <v>14</v>
      </c>
      <c r="BN928" s="17">
        <f t="shared" si="554"/>
        <v>13</v>
      </c>
      <c r="BO928" s="97">
        <f t="shared" si="566"/>
        <v>159</v>
      </c>
    </row>
    <row r="929" spans="1:67" ht="23.25" thickBot="1">
      <c r="A929" s="390">
        <f t="shared" si="575"/>
        <v>9</v>
      </c>
      <c r="B929" s="391" t="str">
        <f>VLOOKUP(A929,Sheet3!$A$2:$E$61,4,FALSE)</f>
        <v>rénshēn (壬申)</v>
      </c>
      <c r="C929" s="391" t="str">
        <f>VLOOKUP(A929,Sheet3!$A$2:$E$61,5,FALSE)</f>
        <v>Water Monkey</v>
      </c>
      <c r="D929" s="399">
        <f t="shared" si="576"/>
        <v>2012</v>
      </c>
      <c r="E929" s="399">
        <f t="shared" si="577"/>
        <v>1951</v>
      </c>
      <c r="F929" s="12">
        <f t="shared" si="588"/>
        <v>84.857142857142861</v>
      </c>
      <c r="G929" s="410"/>
      <c r="H929" s="187">
        <f t="shared" si="570"/>
        <v>589</v>
      </c>
      <c r="I929" s="1">
        <f t="shared" si="571"/>
        <v>588</v>
      </c>
      <c r="J929" s="187">
        <f t="shared" si="589"/>
        <v>-588</v>
      </c>
      <c r="K929" s="1">
        <f t="shared" si="589"/>
        <v>-587</v>
      </c>
      <c r="L929">
        <f t="shared" si="580"/>
        <v>48</v>
      </c>
      <c r="M929" s="3">
        <f t="shared" si="581"/>
        <v>3</v>
      </c>
      <c r="N929" s="245">
        <f t="shared" si="581"/>
        <v>4</v>
      </c>
      <c r="O929" s="8"/>
      <c r="P929" s="8"/>
      <c r="Q929" s="21" t="s">
        <v>45</v>
      </c>
      <c r="R929" s="8">
        <f t="shared" si="573"/>
        <v>17</v>
      </c>
      <c r="S929" s="115">
        <f t="shared" si="582"/>
        <v>17</v>
      </c>
      <c r="T929" s="9"/>
      <c r="U929" s="9"/>
      <c r="V929" s="10"/>
      <c r="W929" s="10"/>
      <c r="X929" s="121">
        <f t="shared" si="585"/>
        <v>9</v>
      </c>
      <c r="Y929" s="121"/>
      <c r="Z929" s="121"/>
      <c r="AA929" s="10"/>
      <c r="AB929" s="10"/>
      <c r="AC929" s="10"/>
      <c r="AD929" s="10"/>
      <c r="AE929" s="10"/>
      <c r="AF929" s="10"/>
      <c r="AG929" s="10"/>
      <c r="AZ929" s="89">
        <f t="shared" ref="AZ929:AZ960" si="591">BL928</f>
        <v>14</v>
      </c>
      <c r="BA929" s="89">
        <f>AZ929-1</f>
        <v>13</v>
      </c>
      <c r="BB929" s="89">
        <f>BA929</f>
        <v>13</v>
      </c>
      <c r="BC929" s="89">
        <f t="shared" si="567"/>
        <v>12</v>
      </c>
      <c r="BD929" s="17">
        <f>BC929+5</f>
        <v>17</v>
      </c>
      <c r="BE929" s="17">
        <f t="shared" si="548"/>
        <v>16</v>
      </c>
      <c r="BF929" s="17">
        <f>BE929+2</f>
        <v>18</v>
      </c>
      <c r="BG929" s="17">
        <f t="shared" si="542"/>
        <v>17</v>
      </c>
      <c r="BH929" s="17">
        <f>BG929</f>
        <v>17</v>
      </c>
      <c r="BI929" s="17">
        <f t="shared" si="568"/>
        <v>16</v>
      </c>
      <c r="BJ929" s="17">
        <f>BI929</f>
        <v>16</v>
      </c>
      <c r="BK929" s="17">
        <f t="shared" si="565"/>
        <v>15</v>
      </c>
      <c r="BL929" s="17">
        <f t="shared" si="590"/>
        <v>14</v>
      </c>
      <c r="BM929" s="17">
        <f t="shared" si="553"/>
        <v>14</v>
      </c>
      <c r="BN929" s="17">
        <f t="shared" si="554"/>
        <v>13</v>
      </c>
      <c r="BO929" s="97">
        <f t="shared" si="566"/>
        <v>160</v>
      </c>
    </row>
    <row r="930" spans="1:67" ht="23.25" thickBot="1">
      <c r="A930" s="390">
        <f t="shared" si="575"/>
        <v>10</v>
      </c>
      <c r="B930" s="391" t="str">
        <f>VLOOKUP(A930,Sheet3!$A$2:$E$61,4,FALSE)</f>
        <v>guǐyǒu (癸酉)</v>
      </c>
      <c r="C930" s="391" t="str">
        <f>VLOOKUP(A930,Sheet3!$A$2:$E$61,5,FALSE)</f>
        <v>Water Rooster</v>
      </c>
      <c r="D930" s="399">
        <f t="shared" si="576"/>
        <v>2013</v>
      </c>
      <c r="E930" s="399">
        <f t="shared" si="577"/>
        <v>1952</v>
      </c>
      <c r="F930" s="12">
        <f t="shared" si="588"/>
        <v>84.714285714285708</v>
      </c>
      <c r="G930" s="410"/>
      <c r="H930" s="187">
        <f t="shared" si="570"/>
        <v>588</v>
      </c>
      <c r="I930" s="1">
        <f t="shared" si="571"/>
        <v>587</v>
      </c>
      <c r="J930" s="187">
        <f t="shared" si="589"/>
        <v>-587</v>
      </c>
      <c r="K930" s="1">
        <f t="shared" si="589"/>
        <v>-586</v>
      </c>
      <c r="L930">
        <f t="shared" si="580"/>
        <v>48</v>
      </c>
      <c r="M930" s="3">
        <f t="shared" si="581"/>
        <v>4</v>
      </c>
      <c r="N930" s="245">
        <f t="shared" si="581"/>
        <v>1</v>
      </c>
      <c r="O930" s="8"/>
      <c r="P930" s="8"/>
      <c r="R930" s="8">
        <f t="shared" si="573"/>
        <v>18</v>
      </c>
      <c r="S930" s="115">
        <f t="shared" si="582"/>
        <v>18</v>
      </c>
      <c r="T930" s="9"/>
      <c r="U930" s="9"/>
      <c r="V930" s="10"/>
      <c r="W930" s="10"/>
      <c r="X930" s="121">
        <f t="shared" si="585"/>
        <v>10</v>
      </c>
      <c r="Y930" s="121"/>
      <c r="Z930" s="121"/>
      <c r="AA930" s="10"/>
      <c r="AB930" s="10"/>
      <c r="AC930" s="10"/>
      <c r="AD930" s="10"/>
      <c r="AE930" s="10"/>
      <c r="AF930" s="10"/>
      <c r="AG930" s="10"/>
      <c r="AZ930" s="89">
        <f t="shared" si="591"/>
        <v>14</v>
      </c>
      <c r="BA930" s="89">
        <f t="shared" si="586"/>
        <v>13</v>
      </c>
      <c r="BB930" s="89">
        <f t="shared" si="587"/>
        <v>13</v>
      </c>
      <c r="BC930" s="89">
        <f t="shared" si="567"/>
        <v>12</v>
      </c>
      <c r="BD930" s="17">
        <f t="shared" si="539"/>
        <v>17</v>
      </c>
      <c r="BE930" s="17">
        <f t="shared" si="548"/>
        <v>16</v>
      </c>
      <c r="BF930" s="17">
        <f>BE930+2</f>
        <v>18</v>
      </c>
      <c r="BG930" s="17">
        <f t="shared" si="542"/>
        <v>17</v>
      </c>
      <c r="BH930" s="17">
        <f t="shared" si="544"/>
        <v>17</v>
      </c>
      <c r="BI930" s="17">
        <f t="shared" si="568"/>
        <v>16</v>
      </c>
      <c r="BJ930" s="17">
        <f t="shared" si="541"/>
        <v>16</v>
      </c>
      <c r="BK930" s="17">
        <f t="shared" si="565"/>
        <v>15</v>
      </c>
      <c r="BL930" s="17">
        <f t="shared" si="590"/>
        <v>14</v>
      </c>
      <c r="BM930" s="17">
        <f t="shared" si="553"/>
        <v>14</v>
      </c>
      <c r="BN930" s="17">
        <f t="shared" si="554"/>
        <v>13</v>
      </c>
      <c r="BO930" s="97">
        <f t="shared" si="566"/>
        <v>161</v>
      </c>
    </row>
    <row r="931" spans="1:67" ht="13.5" thickBot="1">
      <c r="A931" s="390">
        <f t="shared" si="575"/>
        <v>11</v>
      </c>
      <c r="B931" s="391" t="str">
        <f>VLOOKUP(A931,Sheet3!$A$2:$E$61,4,FALSE)</f>
        <v>jiǎxū (甲戌)</v>
      </c>
      <c r="C931" s="391" t="str">
        <f>VLOOKUP(A931,Sheet3!$A$2:$E$61,5,FALSE)</f>
        <v>Wood Dog</v>
      </c>
      <c r="D931" s="399">
        <f t="shared" si="576"/>
        <v>2014</v>
      </c>
      <c r="E931" s="399">
        <f t="shared" si="577"/>
        <v>1953</v>
      </c>
      <c r="F931" s="12">
        <f t="shared" si="588"/>
        <v>84.571428571428569</v>
      </c>
      <c r="G931" s="410"/>
      <c r="H931" s="187">
        <f t="shared" si="570"/>
        <v>587</v>
      </c>
      <c r="I931" s="1">
        <f t="shared" si="571"/>
        <v>586</v>
      </c>
      <c r="J931" s="187">
        <f t="shared" si="589"/>
        <v>-586</v>
      </c>
      <c r="K931" s="1">
        <f t="shared" si="589"/>
        <v>-585</v>
      </c>
      <c r="L931">
        <f t="shared" si="580"/>
        <v>49</v>
      </c>
      <c r="M931" s="3">
        <f t="shared" si="581"/>
        <v>1</v>
      </c>
      <c r="N931" s="245">
        <f t="shared" si="581"/>
        <v>2</v>
      </c>
      <c r="O931" s="8"/>
      <c r="P931" s="8"/>
      <c r="Q931" s="21" t="s">
        <v>202</v>
      </c>
      <c r="R931" s="8">
        <f t="shared" si="573"/>
        <v>19</v>
      </c>
      <c r="S931" s="115">
        <f t="shared" si="582"/>
        <v>19</v>
      </c>
      <c r="T931" s="9"/>
      <c r="U931" s="9"/>
      <c r="V931" s="10"/>
      <c r="W931" s="10"/>
      <c r="X931" s="121">
        <f t="shared" si="585"/>
        <v>11</v>
      </c>
      <c r="Y931" s="121"/>
      <c r="Z931" s="121"/>
      <c r="AA931" s="10"/>
      <c r="AB931" s="10"/>
      <c r="AC931" s="10"/>
      <c r="AD931" s="10"/>
      <c r="AE931" s="10"/>
      <c r="AF931" s="10"/>
      <c r="AG931" s="10"/>
      <c r="AZ931" s="89">
        <f t="shared" si="591"/>
        <v>14</v>
      </c>
      <c r="BA931" s="89">
        <f t="shared" si="586"/>
        <v>13</v>
      </c>
      <c r="BB931" s="89">
        <f t="shared" si="587"/>
        <v>13</v>
      </c>
      <c r="BC931" s="89">
        <f t="shared" si="567"/>
        <v>12</v>
      </c>
      <c r="BD931" s="17">
        <f t="shared" si="539"/>
        <v>17</v>
      </c>
      <c r="BE931" s="17">
        <f t="shared" si="548"/>
        <v>16</v>
      </c>
      <c r="BF931" s="17">
        <f>BE931+2</f>
        <v>18</v>
      </c>
      <c r="BG931" s="17">
        <f t="shared" si="542"/>
        <v>17</v>
      </c>
      <c r="BH931" s="17">
        <f t="shared" si="544"/>
        <v>17</v>
      </c>
      <c r="BI931" s="17">
        <f t="shared" si="568"/>
        <v>16</v>
      </c>
      <c r="BJ931" s="17">
        <f t="shared" si="541"/>
        <v>16</v>
      </c>
      <c r="BK931" s="17">
        <f t="shared" si="565"/>
        <v>15</v>
      </c>
      <c r="BL931" s="17">
        <f t="shared" si="590"/>
        <v>14</v>
      </c>
      <c r="BM931" s="17">
        <f t="shared" si="553"/>
        <v>14</v>
      </c>
      <c r="BN931" s="17">
        <f t="shared" si="554"/>
        <v>13</v>
      </c>
      <c r="BO931" s="97">
        <f t="shared" si="566"/>
        <v>162</v>
      </c>
    </row>
    <row r="932" spans="1:67" ht="13.5" thickBot="1">
      <c r="A932" s="390">
        <f t="shared" si="575"/>
        <v>12</v>
      </c>
      <c r="B932" s="391" t="str">
        <f>VLOOKUP(A932,Sheet3!$A$2:$E$61,4,FALSE)</f>
        <v>yǐhài (乙亥)</v>
      </c>
      <c r="C932" s="391" t="str">
        <f>VLOOKUP(A932,Sheet3!$A$2:$E$61,5,FALSE)</f>
        <v>Wood Pig</v>
      </c>
      <c r="D932" s="399">
        <f t="shared" si="576"/>
        <v>2015</v>
      </c>
      <c r="E932" s="399">
        <f t="shared" si="577"/>
        <v>1954</v>
      </c>
      <c r="F932" s="12">
        <f t="shared" si="588"/>
        <v>84.428571428571431</v>
      </c>
      <c r="G932" s="410"/>
      <c r="H932" s="187">
        <f t="shared" si="570"/>
        <v>586</v>
      </c>
      <c r="I932" s="1">
        <f t="shared" si="571"/>
        <v>585</v>
      </c>
      <c r="J932" s="187">
        <f t="shared" si="589"/>
        <v>-585</v>
      </c>
      <c r="K932" s="1">
        <f t="shared" si="589"/>
        <v>-584</v>
      </c>
      <c r="L932">
        <f t="shared" si="580"/>
        <v>49</v>
      </c>
      <c r="M932" s="3">
        <f t="shared" si="581"/>
        <v>2</v>
      </c>
      <c r="N932" s="245">
        <f t="shared" si="581"/>
        <v>3</v>
      </c>
      <c r="O932" s="8"/>
      <c r="P932" s="8"/>
      <c r="R932" s="8">
        <f t="shared" si="573"/>
        <v>20</v>
      </c>
      <c r="S932" s="115">
        <f t="shared" si="582"/>
        <v>20</v>
      </c>
      <c r="T932" s="9"/>
      <c r="U932" s="9"/>
      <c r="V932" s="10"/>
      <c r="W932" s="10"/>
      <c r="X932" s="121">
        <f t="shared" si="585"/>
        <v>12</v>
      </c>
      <c r="Y932" s="121"/>
      <c r="Z932" s="121"/>
      <c r="AA932" s="10"/>
      <c r="AB932" s="10"/>
      <c r="AC932" s="10"/>
      <c r="AD932" s="10"/>
      <c r="AE932" s="10"/>
      <c r="AF932" s="10"/>
      <c r="AG932" s="10"/>
      <c r="AY932" s="32" t="s">
        <v>48</v>
      </c>
      <c r="AZ932" s="89">
        <f t="shared" si="591"/>
        <v>14</v>
      </c>
      <c r="BA932" s="89">
        <f t="shared" si="586"/>
        <v>13</v>
      </c>
      <c r="BB932" s="89">
        <f t="shared" si="587"/>
        <v>13</v>
      </c>
      <c r="BC932" s="89">
        <f t="shared" si="567"/>
        <v>12</v>
      </c>
      <c r="BD932" s="17">
        <f t="shared" si="539"/>
        <v>17</v>
      </c>
      <c r="BE932" s="17">
        <f t="shared" si="548"/>
        <v>16</v>
      </c>
      <c r="BF932" s="17">
        <f>BE932+1</f>
        <v>17</v>
      </c>
      <c r="BG932" s="17">
        <f t="shared" si="542"/>
        <v>16</v>
      </c>
      <c r="BH932" s="17">
        <f t="shared" si="544"/>
        <v>16</v>
      </c>
      <c r="BI932" s="17">
        <f t="shared" si="568"/>
        <v>15</v>
      </c>
      <c r="BJ932" s="17">
        <f t="shared" si="541"/>
        <v>15</v>
      </c>
      <c r="BK932" s="17">
        <f t="shared" ref="BK932:BK963" si="592">BJ932-1</f>
        <v>14</v>
      </c>
      <c r="BL932" s="17">
        <f t="shared" si="590"/>
        <v>13</v>
      </c>
      <c r="BM932" s="17">
        <f t="shared" si="553"/>
        <v>13</v>
      </c>
      <c r="BN932" s="17">
        <f t="shared" si="554"/>
        <v>12</v>
      </c>
      <c r="BO932" s="97">
        <f t="shared" si="566"/>
        <v>163</v>
      </c>
    </row>
    <row r="933" spans="1:67" ht="13.5" thickBot="1">
      <c r="A933" s="390">
        <f t="shared" si="575"/>
        <v>13</v>
      </c>
      <c r="B933" s="391" t="str">
        <f>VLOOKUP(A933,Sheet3!$A$2:$E$61,4,FALSE)</f>
        <v>bǐngzǐ (丙子)</v>
      </c>
      <c r="C933" s="391" t="str">
        <f>VLOOKUP(A933,Sheet3!$A$2:$E$61,5,FALSE)</f>
        <v>Fire Rat</v>
      </c>
      <c r="D933" s="399">
        <f t="shared" si="576"/>
        <v>2016</v>
      </c>
      <c r="E933" s="399">
        <f t="shared" si="577"/>
        <v>1955</v>
      </c>
      <c r="F933" s="12">
        <f t="shared" si="588"/>
        <v>84.285714285714292</v>
      </c>
      <c r="G933" s="410"/>
      <c r="H933" s="187">
        <f t="shared" si="570"/>
        <v>585</v>
      </c>
      <c r="I933" s="1">
        <f t="shared" si="571"/>
        <v>584</v>
      </c>
      <c r="J933" s="187">
        <f t="shared" si="589"/>
        <v>-584</v>
      </c>
      <c r="K933" s="1">
        <f t="shared" si="589"/>
        <v>-583</v>
      </c>
      <c r="L933">
        <f t="shared" si="580"/>
        <v>49</v>
      </c>
      <c r="M933" s="3">
        <f t="shared" si="581"/>
        <v>3</v>
      </c>
      <c r="N933" s="245">
        <f t="shared" si="581"/>
        <v>4</v>
      </c>
      <c r="O933" s="8"/>
      <c r="P933" s="8"/>
      <c r="R933" s="8">
        <f t="shared" si="573"/>
        <v>21</v>
      </c>
      <c r="S933" s="115">
        <f t="shared" si="582"/>
        <v>21</v>
      </c>
      <c r="T933" s="9"/>
      <c r="U933" s="9"/>
      <c r="V933" s="10"/>
      <c r="W933" s="10"/>
      <c r="X933" s="121">
        <f t="shared" si="585"/>
        <v>13</v>
      </c>
      <c r="Y933" s="121"/>
      <c r="Z933" s="121"/>
      <c r="AA933" s="10"/>
      <c r="AB933" s="10"/>
      <c r="AC933" s="10"/>
      <c r="AD933" s="10"/>
      <c r="AE933" s="10"/>
      <c r="AF933" s="10"/>
      <c r="AG933" s="10"/>
      <c r="AZ933" s="89">
        <f t="shared" si="591"/>
        <v>13</v>
      </c>
      <c r="BA933" s="89">
        <f>AZ933-1</f>
        <v>12</v>
      </c>
      <c r="BB933" s="89">
        <f>BA933</f>
        <v>12</v>
      </c>
      <c r="BC933" s="89">
        <f t="shared" ref="BC933:BC964" si="593">BB933-1</f>
        <v>11</v>
      </c>
      <c r="BD933" s="17">
        <f>BC933+5</f>
        <v>16</v>
      </c>
      <c r="BE933" s="17">
        <f t="shared" si="548"/>
        <v>15</v>
      </c>
      <c r="BF933" s="17">
        <f>BE933+2</f>
        <v>17</v>
      </c>
      <c r="BG933" s="17">
        <f t="shared" si="542"/>
        <v>16</v>
      </c>
      <c r="BH933" s="17">
        <f>BG933</f>
        <v>16</v>
      </c>
      <c r="BI933" s="17">
        <f t="shared" si="568"/>
        <v>15</v>
      </c>
      <c r="BJ933" s="17">
        <f>BI933</f>
        <v>15</v>
      </c>
      <c r="BK933" s="17">
        <f t="shared" si="592"/>
        <v>14</v>
      </c>
      <c r="BL933" s="17">
        <f t="shared" si="590"/>
        <v>13</v>
      </c>
      <c r="BM933" s="17">
        <f t="shared" si="553"/>
        <v>13</v>
      </c>
      <c r="BN933" s="17">
        <f t="shared" si="554"/>
        <v>12</v>
      </c>
      <c r="BO933" s="97">
        <f t="shared" si="566"/>
        <v>164</v>
      </c>
    </row>
    <row r="934" spans="1:67" ht="13.5" thickBot="1">
      <c r="A934" s="390">
        <f t="shared" si="575"/>
        <v>14</v>
      </c>
      <c r="B934" s="391" t="str">
        <f>VLOOKUP(A934,Sheet3!$A$2:$E$61,4,FALSE)</f>
        <v>dīngchǒu (丁丑)</v>
      </c>
      <c r="C934" s="391" t="str">
        <f>VLOOKUP(A934,Sheet3!$A$2:$E$61,5,FALSE)</f>
        <v>Fire Ox</v>
      </c>
      <c r="D934" s="399">
        <f t="shared" si="576"/>
        <v>2017</v>
      </c>
      <c r="E934" s="399">
        <f t="shared" si="577"/>
        <v>1956</v>
      </c>
      <c r="F934" s="12">
        <f t="shared" si="588"/>
        <v>84.142857142857139</v>
      </c>
      <c r="G934" s="410"/>
      <c r="H934" s="187">
        <f t="shared" si="570"/>
        <v>584</v>
      </c>
      <c r="I934" s="1">
        <f t="shared" si="571"/>
        <v>583</v>
      </c>
      <c r="J934" s="187">
        <f t="shared" si="589"/>
        <v>-583</v>
      </c>
      <c r="K934" s="1">
        <f t="shared" si="589"/>
        <v>-582</v>
      </c>
      <c r="L934">
        <f t="shared" si="580"/>
        <v>49</v>
      </c>
      <c r="M934" s="3">
        <f t="shared" si="581"/>
        <v>4</v>
      </c>
      <c r="N934" s="245">
        <f t="shared" si="581"/>
        <v>1</v>
      </c>
      <c r="O934" s="8"/>
      <c r="P934" s="8"/>
      <c r="R934" s="8">
        <f t="shared" si="573"/>
        <v>22</v>
      </c>
      <c r="S934" s="115">
        <f t="shared" si="582"/>
        <v>22</v>
      </c>
      <c r="T934" s="9"/>
      <c r="U934" s="9"/>
      <c r="V934" s="10"/>
      <c r="W934" s="10"/>
      <c r="X934" s="121">
        <f t="shared" si="585"/>
        <v>14</v>
      </c>
      <c r="Y934" s="121"/>
      <c r="Z934" s="121"/>
      <c r="AA934" s="10"/>
      <c r="AB934" s="10"/>
      <c r="AC934" s="10"/>
      <c r="AD934" s="10"/>
      <c r="AE934" s="10"/>
      <c r="AF934" s="10"/>
      <c r="AG934" s="10"/>
      <c r="AZ934" s="89">
        <f t="shared" si="591"/>
        <v>13</v>
      </c>
      <c r="BA934" s="89">
        <f t="shared" si="586"/>
        <v>12</v>
      </c>
      <c r="BB934" s="89">
        <f t="shared" si="587"/>
        <v>12</v>
      </c>
      <c r="BC934" s="89">
        <f t="shared" si="593"/>
        <v>11</v>
      </c>
      <c r="BD934" s="17">
        <f t="shared" si="539"/>
        <v>16</v>
      </c>
      <c r="BE934" s="17">
        <f t="shared" si="548"/>
        <v>15</v>
      </c>
      <c r="BF934" s="17">
        <f>BE934+2</f>
        <v>17</v>
      </c>
      <c r="BG934" s="17">
        <f t="shared" si="542"/>
        <v>16</v>
      </c>
      <c r="BH934" s="17">
        <f t="shared" si="544"/>
        <v>16</v>
      </c>
      <c r="BI934" s="17">
        <f t="shared" si="568"/>
        <v>15</v>
      </c>
      <c r="BJ934" s="17">
        <f t="shared" si="541"/>
        <v>15</v>
      </c>
      <c r="BK934" s="17">
        <f t="shared" si="592"/>
        <v>14</v>
      </c>
      <c r="BL934" s="17">
        <f t="shared" si="590"/>
        <v>13</v>
      </c>
      <c r="BM934" s="17">
        <f t="shared" si="553"/>
        <v>13</v>
      </c>
      <c r="BN934" s="17">
        <f t="shared" si="554"/>
        <v>12</v>
      </c>
      <c r="BO934" s="97">
        <f t="shared" si="566"/>
        <v>165</v>
      </c>
    </row>
    <row r="935" spans="1:67" ht="13.5" thickBot="1">
      <c r="A935" s="390">
        <f t="shared" si="575"/>
        <v>15</v>
      </c>
      <c r="B935" s="391" t="str">
        <f>VLOOKUP(A935,Sheet3!$A$2:$E$61,4,FALSE)</f>
        <v>wùyín (戊寅)</v>
      </c>
      <c r="C935" s="391" t="str">
        <f>VLOOKUP(A935,Sheet3!$A$2:$E$61,5,FALSE)</f>
        <v>Earth Tiger</v>
      </c>
      <c r="D935" s="399">
        <f t="shared" si="576"/>
        <v>2018</v>
      </c>
      <c r="E935" s="399">
        <f t="shared" si="577"/>
        <v>1957</v>
      </c>
      <c r="F935" s="14">
        <f>(5+H935)/7</f>
        <v>84</v>
      </c>
      <c r="G935" s="409"/>
      <c r="H935" s="270">
        <f t="shared" si="570"/>
        <v>583</v>
      </c>
      <c r="I935" s="16">
        <f t="shared" si="571"/>
        <v>582</v>
      </c>
      <c r="J935" s="270">
        <f>J936-1</f>
        <v>-582</v>
      </c>
      <c r="K935" s="16">
        <f>K936-1</f>
        <v>-581</v>
      </c>
      <c r="L935" s="20">
        <f t="shared" si="580"/>
        <v>50</v>
      </c>
      <c r="M935" s="15">
        <f t="shared" si="581"/>
        <v>1</v>
      </c>
      <c r="N935" s="271">
        <f t="shared" si="581"/>
        <v>2</v>
      </c>
      <c r="O935" s="19"/>
      <c r="P935" s="19"/>
      <c r="Q935" s="30"/>
      <c r="R935" s="19">
        <f t="shared" si="573"/>
        <v>23</v>
      </c>
      <c r="S935" s="116">
        <f t="shared" si="582"/>
        <v>23</v>
      </c>
      <c r="T935" s="92"/>
      <c r="U935" s="92"/>
      <c r="V935" s="114"/>
      <c r="W935" s="114"/>
      <c r="X935" s="122">
        <f t="shared" si="585"/>
        <v>15</v>
      </c>
      <c r="Y935" s="122"/>
      <c r="Z935" s="122"/>
      <c r="AA935" s="114"/>
      <c r="AB935" s="114"/>
      <c r="AC935" s="114"/>
      <c r="AD935" s="114"/>
      <c r="AE935" s="114"/>
      <c r="AF935" s="114"/>
      <c r="AG935" s="114"/>
      <c r="AH935" s="17"/>
      <c r="AZ935" s="89">
        <f t="shared" si="591"/>
        <v>13</v>
      </c>
      <c r="BA935" s="89">
        <f t="shared" si="586"/>
        <v>12</v>
      </c>
      <c r="BB935" s="89">
        <f t="shared" si="587"/>
        <v>12</v>
      </c>
      <c r="BC935" s="89">
        <f t="shared" si="593"/>
        <v>11</v>
      </c>
      <c r="BD935" s="17">
        <f t="shared" si="539"/>
        <v>16</v>
      </c>
      <c r="BE935" s="17">
        <f t="shared" si="548"/>
        <v>15</v>
      </c>
      <c r="BF935" s="17">
        <f>BE935+2</f>
        <v>17</v>
      </c>
      <c r="BG935" s="17">
        <f t="shared" si="542"/>
        <v>16</v>
      </c>
      <c r="BH935" s="17">
        <f t="shared" si="544"/>
        <v>16</v>
      </c>
      <c r="BI935" s="17">
        <f t="shared" si="568"/>
        <v>15</v>
      </c>
      <c r="BJ935" s="17">
        <f t="shared" si="541"/>
        <v>15</v>
      </c>
      <c r="BK935" s="17">
        <f t="shared" si="592"/>
        <v>14</v>
      </c>
      <c r="BL935" s="17">
        <f t="shared" si="590"/>
        <v>13</v>
      </c>
      <c r="BM935" s="17">
        <f t="shared" si="553"/>
        <v>13</v>
      </c>
      <c r="BN935" s="17">
        <f t="shared" si="554"/>
        <v>12</v>
      </c>
      <c r="BO935" s="97">
        <f t="shared" si="566"/>
        <v>166</v>
      </c>
    </row>
    <row r="936" spans="1:67" ht="13.5" thickBot="1">
      <c r="A936" s="390">
        <f t="shared" si="575"/>
        <v>16</v>
      </c>
      <c r="B936" s="391" t="str">
        <f>VLOOKUP(A936,Sheet3!$A$2:$E$61,4,FALSE)</f>
        <v>jǐmǎo (己卯)</v>
      </c>
      <c r="C936" s="391" t="str">
        <f>VLOOKUP(A936,Sheet3!$A$2:$E$61,5,FALSE)</f>
        <v>Earth Hare</v>
      </c>
      <c r="D936" s="399">
        <f t="shared" si="576"/>
        <v>2019</v>
      </c>
      <c r="E936" s="399">
        <f t="shared" si="577"/>
        <v>1958</v>
      </c>
      <c r="F936" s="12">
        <f>(5+H936)/7</f>
        <v>83.857142857142861</v>
      </c>
      <c r="G936" s="410"/>
      <c r="H936" s="187">
        <f t="shared" si="570"/>
        <v>582</v>
      </c>
      <c r="I936" s="1">
        <f t="shared" si="571"/>
        <v>581</v>
      </c>
      <c r="J936" s="187">
        <f t="shared" ref="J936:K938" si="594">J937-1</f>
        <v>-581</v>
      </c>
      <c r="K936" s="1">
        <f t="shared" si="594"/>
        <v>-580</v>
      </c>
      <c r="L936">
        <f t="shared" si="580"/>
        <v>50</v>
      </c>
      <c r="M936" s="3">
        <f t="shared" si="581"/>
        <v>2</v>
      </c>
      <c r="N936" s="245">
        <f t="shared" si="581"/>
        <v>3</v>
      </c>
      <c r="O936" s="8"/>
      <c r="P936" s="8"/>
      <c r="R936" s="8">
        <f t="shared" si="573"/>
        <v>24</v>
      </c>
      <c r="S936" s="115">
        <f t="shared" si="582"/>
        <v>24</v>
      </c>
      <c r="T936" s="9"/>
      <c r="U936" s="9"/>
      <c r="V936" s="10"/>
      <c r="W936" s="10"/>
      <c r="X936" s="121">
        <f t="shared" si="585"/>
        <v>16</v>
      </c>
      <c r="Y936" s="121"/>
      <c r="Z936" s="121"/>
      <c r="AA936" s="10"/>
      <c r="AB936" s="10"/>
      <c r="AC936" s="10"/>
      <c r="AD936" s="10"/>
      <c r="AE936" s="10"/>
      <c r="AF936" s="10"/>
      <c r="AG936" s="10"/>
      <c r="AZ936" s="89">
        <f t="shared" si="591"/>
        <v>13</v>
      </c>
      <c r="BA936" s="89">
        <f t="shared" si="586"/>
        <v>12</v>
      </c>
      <c r="BB936" s="89">
        <f t="shared" si="587"/>
        <v>12</v>
      </c>
      <c r="BC936" s="89">
        <f t="shared" si="593"/>
        <v>11</v>
      </c>
      <c r="BD936" s="17">
        <f t="shared" si="539"/>
        <v>16</v>
      </c>
      <c r="BE936" s="17">
        <f t="shared" si="548"/>
        <v>15</v>
      </c>
      <c r="BF936" s="17">
        <f>BE936+1</f>
        <v>16</v>
      </c>
      <c r="BG936" s="17">
        <f t="shared" si="542"/>
        <v>15</v>
      </c>
      <c r="BH936" s="17">
        <f t="shared" si="544"/>
        <v>15</v>
      </c>
      <c r="BI936" s="17">
        <f t="shared" ref="BI936:BI967" si="595">BH936-1</f>
        <v>14</v>
      </c>
      <c r="BJ936" s="17">
        <f t="shared" si="541"/>
        <v>14</v>
      </c>
      <c r="BK936" s="17">
        <f t="shared" si="592"/>
        <v>13</v>
      </c>
      <c r="BL936" s="17">
        <f t="shared" si="590"/>
        <v>12</v>
      </c>
      <c r="BM936" s="17">
        <f t="shared" si="553"/>
        <v>12</v>
      </c>
      <c r="BN936" s="17">
        <f t="shared" si="554"/>
        <v>11</v>
      </c>
      <c r="BO936" s="97">
        <f t="shared" si="566"/>
        <v>167</v>
      </c>
    </row>
    <row r="937" spans="1:67" ht="23.25" thickBot="1">
      <c r="A937" s="390">
        <f t="shared" si="575"/>
        <v>17</v>
      </c>
      <c r="B937" s="391" t="str">
        <f>VLOOKUP(A937,Sheet3!$A$2:$E$61,4,FALSE)</f>
        <v>gēngchén (庚辰)</v>
      </c>
      <c r="C937" s="391" t="str">
        <f>VLOOKUP(A937,Sheet3!$A$2:$E$61,5,FALSE)</f>
        <v>Metal Dragon</v>
      </c>
      <c r="D937" s="399">
        <f t="shared" si="576"/>
        <v>2020</v>
      </c>
      <c r="E937" s="399">
        <f t="shared" si="577"/>
        <v>1959</v>
      </c>
      <c r="F937" s="12">
        <f>(5+H937)/7</f>
        <v>83.714285714285708</v>
      </c>
      <c r="G937" s="410"/>
      <c r="H937" s="187">
        <f t="shared" si="570"/>
        <v>581</v>
      </c>
      <c r="I937" s="1">
        <f t="shared" si="571"/>
        <v>580</v>
      </c>
      <c r="J937" s="187">
        <f t="shared" si="594"/>
        <v>-580</v>
      </c>
      <c r="K937" s="1">
        <f t="shared" si="594"/>
        <v>-579</v>
      </c>
      <c r="L937">
        <f t="shared" si="580"/>
        <v>50</v>
      </c>
      <c r="M937" s="3">
        <f t="shared" si="581"/>
        <v>3</v>
      </c>
      <c r="N937" s="245">
        <f t="shared" si="581"/>
        <v>4</v>
      </c>
      <c r="O937" s="8"/>
      <c r="P937" s="8"/>
      <c r="R937" s="8">
        <f t="shared" si="573"/>
        <v>25</v>
      </c>
      <c r="S937" s="115">
        <f t="shared" si="582"/>
        <v>25</v>
      </c>
      <c r="T937" s="9"/>
      <c r="U937" s="9"/>
      <c r="V937" s="10"/>
      <c r="W937" s="10"/>
      <c r="X937" s="121">
        <f t="shared" si="585"/>
        <v>17</v>
      </c>
      <c r="Y937" s="121"/>
      <c r="Z937" s="121"/>
      <c r="AA937" s="10"/>
      <c r="AB937" s="10"/>
      <c r="AC937" s="10"/>
      <c r="AD937" s="10"/>
      <c r="AE937" s="10"/>
      <c r="AF937" s="10"/>
      <c r="AG937" s="10"/>
      <c r="AZ937" s="89">
        <f t="shared" si="591"/>
        <v>12</v>
      </c>
      <c r="BA937" s="89">
        <f>AZ937-1</f>
        <v>11</v>
      </c>
      <c r="BB937" s="89">
        <f>BA937</f>
        <v>11</v>
      </c>
      <c r="BC937" s="89">
        <f t="shared" si="593"/>
        <v>10</v>
      </c>
      <c r="BD937" s="17">
        <f>BC937+5</f>
        <v>15</v>
      </c>
      <c r="BE937" s="17">
        <f t="shared" si="548"/>
        <v>14</v>
      </c>
      <c r="BF937" s="17">
        <f>BE937+2</f>
        <v>16</v>
      </c>
      <c r="BG937" s="17">
        <f t="shared" si="542"/>
        <v>15</v>
      </c>
      <c r="BH937" s="17">
        <f>BG937</f>
        <v>15</v>
      </c>
      <c r="BI937" s="17">
        <f t="shared" si="595"/>
        <v>14</v>
      </c>
      <c r="BJ937" s="17">
        <f>BI937</f>
        <v>14</v>
      </c>
      <c r="BK937" s="17">
        <f t="shared" si="592"/>
        <v>13</v>
      </c>
      <c r="BL937" s="17">
        <f t="shared" si="590"/>
        <v>12</v>
      </c>
      <c r="BM937" s="17">
        <f t="shared" si="553"/>
        <v>12</v>
      </c>
      <c r="BN937" s="17">
        <f t="shared" si="554"/>
        <v>11</v>
      </c>
      <c r="BO937" s="97">
        <f t="shared" si="566"/>
        <v>168</v>
      </c>
    </row>
    <row r="938" spans="1:67" ht="13.5" thickBot="1">
      <c r="A938" s="390">
        <f t="shared" si="575"/>
        <v>18</v>
      </c>
      <c r="B938" s="391" t="str">
        <f>VLOOKUP(A938,Sheet3!$A$2:$E$61,4,FALSE)</f>
        <v>xīnsì (辛巳)</v>
      </c>
      <c r="C938" s="391" t="str">
        <f>VLOOKUP(A938,Sheet3!$A$2:$E$61,5,FALSE)</f>
        <v>Metal Snake</v>
      </c>
      <c r="D938" s="399">
        <f t="shared" si="576"/>
        <v>2021</v>
      </c>
      <c r="E938" s="399">
        <f t="shared" si="577"/>
        <v>1960</v>
      </c>
      <c r="F938" s="12">
        <f>(5+H938)/7</f>
        <v>83.571428571428569</v>
      </c>
      <c r="G938" s="410"/>
      <c r="H938" s="187">
        <f t="shared" si="570"/>
        <v>580</v>
      </c>
      <c r="I938" s="1">
        <f t="shared" si="571"/>
        <v>579</v>
      </c>
      <c r="J938" s="187">
        <f t="shared" si="594"/>
        <v>-579</v>
      </c>
      <c r="K938" s="1">
        <f t="shared" si="594"/>
        <v>-578</v>
      </c>
      <c r="L938">
        <f t="shared" si="580"/>
        <v>50</v>
      </c>
      <c r="M938" s="3">
        <f t="shared" ref="M938:N957" si="596">M942</f>
        <v>4</v>
      </c>
      <c r="N938" s="245">
        <f t="shared" si="596"/>
        <v>1</v>
      </c>
      <c r="O938" s="8"/>
      <c r="P938" s="8"/>
      <c r="R938" s="8">
        <f t="shared" si="573"/>
        <v>26</v>
      </c>
      <c r="S938" s="115">
        <f t="shared" si="582"/>
        <v>26</v>
      </c>
      <c r="T938" s="9"/>
      <c r="U938" s="9"/>
      <c r="V938" s="10"/>
      <c r="W938" s="10"/>
      <c r="X938" s="121">
        <f t="shared" si="585"/>
        <v>18</v>
      </c>
      <c r="Y938" s="121"/>
      <c r="Z938" s="121"/>
      <c r="AA938" s="10"/>
      <c r="AB938" s="10"/>
      <c r="AC938" s="10"/>
      <c r="AD938" s="10"/>
      <c r="AE938" s="10"/>
      <c r="AF938" s="10"/>
      <c r="AG938" s="10"/>
      <c r="AZ938" s="89">
        <f t="shared" si="591"/>
        <v>12</v>
      </c>
      <c r="BA938" s="89">
        <f t="shared" si="586"/>
        <v>11</v>
      </c>
      <c r="BB938" s="89">
        <f t="shared" si="587"/>
        <v>11</v>
      </c>
      <c r="BC938" s="89">
        <f t="shared" si="593"/>
        <v>10</v>
      </c>
      <c r="BD938" s="17">
        <f t="shared" ref="BD938:BD976" si="597">BC938+5</f>
        <v>15</v>
      </c>
      <c r="BE938" s="17">
        <f t="shared" si="548"/>
        <v>14</v>
      </c>
      <c r="BF938" s="17">
        <f>BE938+2</f>
        <v>16</v>
      </c>
      <c r="BG938" s="17">
        <f t="shared" si="542"/>
        <v>15</v>
      </c>
      <c r="BH938" s="17">
        <f t="shared" si="544"/>
        <v>15</v>
      </c>
      <c r="BI938" s="17">
        <f t="shared" si="595"/>
        <v>14</v>
      </c>
      <c r="BJ938" s="17">
        <f t="shared" ref="BJ938:BJ984" si="598">BI938</f>
        <v>14</v>
      </c>
      <c r="BK938" s="17">
        <f t="shared" si="592"/>
        <v>13</v>
      </c>
      <c r="BL938" s="17">
        <f t="shared" si="590"/>
        <v>12</v>
      </c>
      <c r="BM938" s="17">
        <f t="shared" si="553"/>
        <v>12</v>
      </c>
      <c r="BN938" s="17">
        <f t="shared" si="554"/>
        <v>11</v>
      </c>
      <c r="BO938" s="97">
        <f t="shared" si="566"/>
        <v>169</v>
      </c>
    </row>
    <row r="939" spans="1:67" ht="13.5" thickBot="1">
      <c r="A939" s="390">
        <f t="shared" si="575"/>
        <v>19</v>
      </c>
      <c r="B939" s="391" t="str">
        <f>VLOOKUP(A939,Sheet3!$A$2:$E$61,4,FALSE)</f>
        <v>rénwǔ (壬午)</v>
      </c>
      <c r="C939" s="391" t="str">
        <f>VLOOKUP(A939,Sheet3!$A$2:$E$61,5,FALSE)</f>
        <v>Water Horse</v>
      </c>
      <c r="D939" s="399">
        <f t="shared" si="576"/>
        <v>2022</v>
      </c>
      <c r="E939" s="399">
        <f t="shared" si="577"/>
        <v>1961</v>
      </c>
      <c r="F939" s="12">
        <f t="shared" ref="F939:F949" si="599">(5+H939)/7</f>
        <v>83.428571428571431</v>
      </c>
      <c r="G939" s="410"/>
      <c r="H939" s="352">
        <f>H1347+408</f>
        <v>579</v>
      </c>
      <c r="I939" s="1">
        <f>I940+1</f>
        <v>578</v>
      </c>
      <c r="J939" s="187">
        <f t="shared" ref="J939:K942" si="600">J940-1</f>
        <v>-578</v>
      </c>
      <c r="K939" s="1">
        <f t="shared" si="600"/>
        <v>-577</v>
      </c>
      <c r="L939">
        <f t="shared" si="580"/>
        <v>51</v>
      </c>
      <c r="M939" s="3">
        <f t="shared" si="596"/>
        <v>1</v>
      </c>
      <c r="N939" s="245">
        <f t="shared" si="596"/>
        <v>2</v>
      </c>
      <c r="O939" s="8"/>
      <c r="P939" s="8"/>
      <c r="Q939" s="32" t="s">
        <v>123</v>
      </c>
      <c r="R939" s="8">
        <f t="shared" si="573"/>
        <v>27</v>
      </c>
      <c r="S939" s="115">
        <f t="shared" si="582"/>
        <v>27</v>
      </c>
      <c r="T939" s="9"/>
      <c r="U939" s="9"/>
      <c r="V939" s="10"/>
      <c r="W939" s="10"/>
      <c r="X939" s="121">
        <f t="shared" si="585"/>
        <v>19</v>
      </c>
      <c r="Y939" s="121"/>
      <c r="Z939" s="121"/>
      <c r="AA939" s="10"/>
      <c r="AB939" s="10"/>
      <c r="AC939" s="10"/>
      <c r="AD939" s="10"/>
      <c r="AE939" s="10"/>
      <c r="AF939" s="10"/>
      <c r="AG939" s="10"/>
      <c r="AH939" s="2" t="s">
        <v>124</v>
      </c>
      <c r="AZ939" s="89">
        <f t="shared" si="591"/>
        <v>12</v>
      </c>
      <c r="BA939" s="89">
        <f t="shared" si="586"/>
        <v>11</v>
      </c>
      <c r="BB939" s="89">
        <f t="shared" si="587"/>
        <v>11</v>
      </c>
      <c r="BC939" s="89">
        <f t="shared" si="593"/>
        <v>10</v>
      </c>
      <c r="BD939" s="17">
        <f t="shared" si="597"/>
        <v>15</v>
      </c>
      <c r="BE939" s="17">
        <f t="shared" si="548"/>
        <v>14</v>
      </c>
      <c r="BF939" s="17">
        <f>BE939+2</f>
        <v>16</v>
      </c>
      <c r="BG939" s="17">
        <f t="shared" si="542"/>
        <v>15</v>
      </c>
      <c r="BH939" s="17">
        <f t="shared" si="544"/>
        <v>15</v>
      </c>
      <c r="BI939" s="17">
        <f t="shared" si="595"/>
        <v>14</v>
      </c>
      <c r="BJ939" s="17">
        <f t="shared" si="598"/>
        <v>14</v>
      </c>
      <c r="BK939" s="17">
        <f t="shared" si="592"/>
        <v>13</v>
      </c>
      <c r="BL939" s="17">
        <f t="shared" si="590"/>
        <v>12</v>
      </c>
      <c r="BM939" s="17">
        <f t="shared" si="553"/>
        <v>12</v>
      </c>
      <c r="BN939" s="17">
        <f t="shared" si="554"/>
        <v>11</v>
      </c>
      <c r="BO939" s="97">
        <f t="shared" si="566"/>
        <v>170</v>
      </c>
    </row>
    <row r="940" spans="1:67" ht="13.5" thickBot="1">
      <c r="A940" s="390">
        <f t="shared" si="575"/>
        <v>20</v>
      </c>
      <c r="B940" s="391" t="str">
        <f>VLOOKUP(A940,Sheet3!$A$2:$E$61,4,FALSE)</f>
        <v>guǐwèi (癸未)</v>
      </c>
      <c r="C940" s="391" t="str">
        <f>VLOOKUP(A940,Sheet3!$A$2:$E$61,5,FALSE)</f>
        <v>Water Sheep</v>
      </c>
      <c r="D940" s="399">
        <f t="shared" si="576"/>
        <v>2023</v>
      </c>
      <c r="E940" s="399">
        <f t="shared" si="577"/>
        <v>1962</v>
      </c>
      <c r="F940" s="12">
        <f t="shared" si="599"/>
        <v>83.285714285714292</v>
      </c>
      <c r="G940" s="410"/>
      <c r="H940" s="187">
        <f>H941+1</f>
        <v>578</v>
      </c>
      <c r="I940" s="1">
        <f>I941+1</f>
        <v>577</v>
      </c>
      <c r="J940" s="187">
        <f t="shared" si="600"/>
        <v>-577</v>
      </c>
      <c r="K940" s="1">
        <f t="shared" si="600"/>
        <v>-576</v>
      </c>
      <c r="L940">
        <f t="shared" si="580"/>
        <v>51</v>
      </c>
      <c r="M940" s="3">
        <f t="shared" si="596"/>
        <v>2</v>
      </c>
      <c r="N940" s="245">
        <f t="shared" si="596"/>
        <v>3</v>
      </c>
      <c r="O940" s="8"/>
      <c r="P940" s="8"/>
      <c r="Q940" s="32" t="s">
        <v>125</v>
      </c>
      <c r="R940" s="8">
        <f t="shared" si="573"/>
        <v>28</v>
      </c>
      <c r="S940" s="115">
        <f t="shared" si="582"/>
        <v>28</v>
      </c>
      <c r="T940" s="9"/>
      <c r="U940" s="9"/>
      <c r="V940" s="10"/>
      <c r="W940" s="10"/>
      <c r="X940" s="121">
        <f t="shared" si="585"/>
        <v>20</v>
      </c>
      <c r="Y940" s="121"/>
      <c r="Z940" s="121"/>
      <c r="AA940" s="10"/>
      <c r="AB940" s="10"/>
      <c r="AC940" s="10"/>
      <c r="AD940" s="10"/>
      <c r="AE940" s="10"/>
      <c r="AF940" s="10"/>
      <c r="AG940" s="10"/>
      <c r="AH940" s="2">
        <v>1</v>
      </c>
      <c r="AZ940" s="89">
        <f t="shared" si="591"/>
        <v>12</v>
      </c>
      <c r="BA940" s="89">
        <f t="shared" si="586"/>
        <v>11</v>
      </c>
      <c r="BB940" s="89">
        <f t="shared" si="587"/>
        <v>11</v>
      </c>
      <c r="BC940" s="89">
        <f t="shared" si="593"/>
        <v>10</v>
      </c>
      <c r="BD940" s="17">
        <f t="shared" si="597"/>
        <v>15</v>
      </c>
      <c r="BE940" s="17">
        <f t="shared" si="548"/>
        <v>14</v>
      </c>
      <c r="BF940" s="17">
        <f>BE940+1</f>
        <v>15</v>
      </c>
      <c r="BG940" s="17">
        <f t="shared" si="542"/>
        <v>14</v>
      </c>
      <c r="BH940" s="17">
        <f t="shared" si="544"/>
        <v>14</v>
      </c>
      <c r="BI940" s="17">
        <f t="shared" si="595"/>
        <v>13</v>
      </c>
      <c r="BJ940" s="17">
        <f t="shared" si="598"/>
        <v>13</v>
      </c>
      <c r="BK940" s="17">
        <f t="shared" si="592"/>
        <v>12</v>
      </c>
      <c r="BL940" s="17">
        <f t="shared" si="590"/>
        <v>11</v>
      </c>
      <c r="BM940" s="17">
        <f t="shared" si="553"/>
        <v>11</v>
      </c>
      <c r="BN940" s="17">
        <f t="shared" si="554"/>
        <v>10</v>
      </c>
      <c r="BO940" s="97">
        <f t="shared" si="566"/>
        <v>171</v>
      </c>
    </row>
    <row r="941" spans="1:67" ht="23.25" thickBot="1">
      <c r="A941" s="390">
        <f t="shared" si="575"/>
        <v>21</v>
      </c>
      <c r="B941" s="391" t="str">
        <f>VLOOKUP(A941,Sheet3!$A$2:$E$61,4,FALSE)</f>
        <v>jiǎshēn (甲申)</v>
      </c>
      <c r="C941" s="391" t="str">
        <f>VLOOKUP(A941,Sheet3!$A$2:$E$61,5,FALSE)</f>
        <v>Wood Monkey</v>
      </c>
      <c r="D941" s="399">
        <f t="shared" si="576"/>
        <v>2024</v>
      </c>
      <c r="E941" s="399">
        <f t="shared" si="577"/>
        <v>1963</v>
      </c>
      <c r="F941" s="12">
        <f t="shared" si="599"/>
        <v>83.142857142857139</v>
      </c>
      <c r="G941" s="410"/>
      <c r="H941" s="187">
        <f>H942+1</f>
        <v>577</v>
      </c>
      <c r="I941" s="1">
        <f>I942+1</f>
        <v>576</v>
      </c>
      <c r="J941" s="187">
        <f t="shared" si="600"/>
        <v>-576</v>
      </c>
      <c r="K941" s="1">
        <f t="shared" si="600"/>
        <v>-575</v>
      </c>
      <c r="L941">
        <f t="shared" si="580"/>
        <v>51</v>
      </c>
      <c r="M941" s="3">
        <f t="shared" si="596"/>
        <v>3</v>
      </c>
      <c r="N941" s="245">
        <f t="shared" si="596"/>
        <v>4</v>
      </c>
      <c r="O941" s="2"/>
      <c r="P941" s="2"/>
      <c r="R941" s="8">
        <f t="shared" si="573"/>
        <v>29</v>
      </c>
      <c r="S941" s="115">
        <f t="shared" si="582"/>
        <v>29</v>
      </c>
      <c r="X941" s="121">
        <f t="shared" si="585"/>
        <v>21</v>
      </c>
      <c r="Y941" s="121"/>
      <c r="Z941" s="121"/>
      <c r="AH941" s="2">
        <f>AH940+1</f>
        <v>2</v>
      </c>
      <c r="AZ941" s="89">
        <f t="shared" si="591"/>
        <v>11</v>
      </c>
      <c r="BA941" s="89">
        <f>AZ941-1</f>
        <v>10</v>
      </c>
      <c r="BB941" s="89">
        <f>BA941</f>
        <v>10</v>
      </c>
      <c r="BC941" s="89">
        <f t="shared" si="593"/>
        <v>9</v>
      </c>
      <c r="BD941" s="17">
        <f>BC941+5</f>
        <v>14</v>
      </c>
      <c r="BE941" s="17">
        <f t="shared" si="548"/>
        <v>13</v>
      </c>
      <c r="BF941" s="17">
        <f>BE941+2</f>
        <v>15</v>
      </c>
      <c r="BG941" s="17">
        <f t="shared" ref="BG941:BG984" si="601">BF941-1</f>
        <v>14</v>
      </c>
      <c r="BH941" s="17">
        <f>BG941</f>
        <v>14</v>
      </c>
      <c r="BI941" s="17">
        <f t="shared" si="595"/>
        <v>13</v>
      </c>
      <c r="BJ941" s="17">
        <f>BI941</f>
        <v>13</v>
      </c>
      <c r="BK941" s="17">
        <f t="shared" si="592"/>
        <v>12</v>
      </c>
      <c r="BL941" s="17">
        <f t="shared" si="590"/>
        <v>11</v>
      </c>
      <c r="BM941" s="17">
        <f t="shared" si="553"/>
        <v>11</v>
      </c>
      <c r="BN941" s="17">
        <f t="shared" si="554"/>
        <v>10</v>
      </c>
      <c r="BO941" s="97">
        <f t="shared" si="566"/>
        <v>172</v>
      </c>
    </row>
    <row r="942" spans="1:67" ht="23.25" thickBot="1">
      <c r="A942" s="390">
        <f t="shared" si="575"/>
        <v>22</v>
      </c>
      <c r="B942" s="391" t="str">
        <f>VLOOKUP(A942,Sheet3!$A$2:$E$61,4,FALSE)</f>
        <v>yǐyǒu (乙酉)</v>
      </c>
      <c r="C942" s="391" t="str">
        <f>VLOOKUP(A942,Sheet3!$A$2:$E$61,5,FALSE)</f>
        <v>Wood Rooster</v>
      </c>
      <c r="D942" s="399">
        <f t="shared" si="576"/>
        <v>2025</v>
      </c>
      <c r="E942" s="399">
        <f t="shared" si="577"/>
        <v>1964</v>
      </c>
      <c r="F942" s="14">
        <f t="shared" si="599"/>
        <v>83</v>
      </c>
      <c r="G942" s="409"/>
      <c r="H942" s="270">
        <f>H943+1</f>
        <v>576</v>
      </c>
      <c r="I942" s="16">
        <f>I943+1</f>
        <v>575</v>
      </c>
      <c r="J942" s="270">
        <f t="shared" si="600"/>
        <v>-575</v>
      </c>
      <c r="K942" s="16">
        <f t="shared" si="600"/>
        <v>-574</v>
      </c>
      <c r="L942" s="20">
        <f t="shared" si="580"/>
        <v>51</v>
      </c>
      <c r="M942" s="15">
        <f t="shared" si="596"/>
        <v>4</v>
      </c>
      <c r="N942" s="271">
        <f t="shared" si="596"/>
        <v>1</v>
      </c>
      <c r="O942" s="17"/>
      <c r="P942" s="17"/>
      <c r="Q942" s="31" t="s">
        <v>126</v>
      </c>
      <c r="R942" s="19">
        <f t="shared" si="573"/>
        <v>30</v>
      </c>
      <c r="S942" s="116">
        <f t="shared" si="582"/>
        <v>30</v>
      </c>
      <c r="T942" s="17"/>
      <c r="U942" s="17"/>
      <c r="V942" s="20"/>
      <c r="W942" s="20"/>
      <c r="X942" s="122">
        <f t="shared" si="585"/>
        <v>22</v>
      </c>
      <c r="Y942" s="122"/>
      <c r="Z942" s="122"/>
      <c r="AA942" s="20"/>
      <c r="AB942" s="20"/>
      <c r="AC942" s="20"/>
      <c r="AD942" s="20"/>
      <c r="AE942" s="20"/>
      <c r="AF942" s="20"/>
      <c r="AG942" s="20"/>
      <c r="AH942" s="6" t="s">
        <v>127</v>
      </c>
      <c r="AK942" s="1">
        <v>0</v>
      </c>
      <c r="AZ942" s="89">
        <f t="shared" si="591"/>
        <v>11</v>
      </c>
      <c r="BA942" s="89">
        <f t="shared" si="586"/>
        <v>10</v>
      </c>
      <c r="BB942" s="89">
        <f t="shared" si="587"/>
        <v>10</v>
      </c>
      <c r="BC942" s="89">
        <f t="shared" si="593"/>
        <v>9</v>
      </c>
      <c r="BD942" s="17">
        <f t="shared" si="597"/>
        <v>14</v>
      </c>
      <c r="BE942" s="17">
        <f t="shared" si="548"/>
        <v>13</v>
      </c>
      <c r="BF942" s="17">
        <f>BE942+2</f>
        <v>15</v>
      </c>
      <c r="BG942" s="17">
        <f t="shared" si="601"/>
        <v>14</v>
      </c>
      <c r="BH942" s="17">
        <f t="shared" ref="BH942:BH984" si="602">BG942</f>
        <v>14</v>
      </c>
      <c r="BI942" s="17">
        <f t="shared" si="595"/>
        <v>13</v>
      </c>
      <c r="BJ942" s="17">
        <f t="shared" si="598"/>
        <v>13</v>
      </c>
      <c r="BK942" s="17">
        <f t="shared" si="592"/>
        <v>12</v>
      </c>
      <c r="BL942" s="17">
        <f t="shared" si="590"/>
        <v>11</v>
      </c>
      <c r="BM942" s="17">
        <f t="shared" si="553"/>
        <v>11</v>
      </c>
      <c r="BN942" s="17">
        <f t="shared" si="554"/>
        <v>10</v>
      </c>
      <c r="BO942" s="97">
        <f t="shared" si="566"/>
        <v>173</v>
      </c>
    </row>
    <row r="943" spans="1:67" ht="13.5" thickBot="1">
      <c r="A943" s="390">
        <f t="shared" si="575"/>
        <v>23</v>
      </c>
      <c r="B943" s="391" t="str">
        <f>VLOOKUP(A943,Sheet3!$A$2:$E$61,4,FALSE)</f>
        <v>bǐngxū (丙戌)</v>
      </c>
      <c r="C943" s="391" t="str">
        <f>VLOOKUP(A943,Sheet3!$A$2:$E$61,5,FALSE)</f>
        <v>Fire Dog</v>
      </c>
      <c r="D943" s="399">
        <f t="shared" si="576"/>
        <v>2026</v>
      </c>
      <c r="E943" s="399">
        <f t="shared" si="577"/>
        <v>1965</v>
      </c>
      <c r="F943" s="12">
        <f t="shared" si="599"/>
        <v>82.857142857142861</v>
      </c>
      <c r="G943" s="410"/>
      <c r="H943" s="352">
        <f>H1351+408</f>
        <v>575</v>
      </c>
      <c r="I943" s="1">
        <f>H943-1</f>
        <v>574</v>
      </c>
      <c r="J943" s="187">
        <f>-H943+1</f>
        <v>-574</v>
      </c>
      <c r="K943" s="1">
        <f>-I943+1</f>
        <v>-573</v>
      </c>
      <c r="L943">
        <f t="shared" si="580"/>
        <v>52</v>
      </c>
      <c r="M943" s="3">
        <f t="shared" si="596"/>
        <v>1</v>
      </c>
      <c r="N943" s="245">
        <f t="shared" si="596"/>
        <v>2</v>
      </c>
      <c r="O943" s="2"/>
      <c r="P943" s="2"/>
      <c r="Q943" s="21" t="s">
        <v>128</v>
      </c>
      <c r="R943" s="8">
        <f t="shared" si="573"/>
        <v>31</v>
      </c>
      <c r="S943" s="115">
        <f t="shared" si="582"/>
        <v>31</v>
      </c>
      <c r="X943" s="121">
        <f t="shared" si="585"/>
        <v>23</v>
      </c>
      <c r="Y943" s="121"/>
      <c r="Z943" s="121"/>
      <c r="AH943" s="2">
        <v>1</v>
      </c>
      <c r="AZ943" s="89">
        <f t="shared" si="591"/>
        <v>11</v>
      </c>
      <c r="BA943" s="89">
        <f t="shared" si="586"/>
        <v>10</v>
      </c>
      <c r="BB943" s="89">
        <f t="shared" si="587"/>
        <v>10</v>
      </c>
      <c r="BC943" s="89">
        <f t="shared" si="593"/>
        <v>9</v>
      </c>
      <c r="BD943" s="17">
        <f t="shared" si="597"/>
        <v>14</v>
      </c>
      <c r="BE943" s="17">
        <f t="shared" si="548"/>
        <v>13</v>
      </c>
      <c r="BF943" s="17">
        <f>BE943+2</f>
        <v>15</v>
      </c>
      <c r="BG943" s="17">
        <f t="shared" si="601"/>
        <v>14</v>
      </c>
      <c r="BH943" s="17">
        <f t="shared" si="602"/>
        <v>14</v>
      </c>
      <c r="BI943" s="17">
        <f t="shared" si="595"/>
        <v>13</v>
      </c>
      <c r="BJ943" s="17">
        <f t="shared" si="598"/>
        <v>13</v>
      </c>
      <c r="BK943" s="17">
        <f t="shared" si="592"/>
        <v>12</v>
      </c>
      <c r="BL943" s="17">
        <f t="shared" si="590"/>
        <v>11</v>
      </c>
      <c r="BM943" s="17">
        <f t="shared" si="553"/>
        <v>11</v>
      </c>
      <c r="BN943" s="17">
        <f t="shared" si="554"/>
        <v>10</v>
      </c>
      <c r="BO943" s="97">
        <f t="shared" si="566"/>
        <v>174</v>
      </c>
    </row>
    <row r="944" spans="1:67" ht="13.5" thickBot="1">
      <c r="A944" s="390">
        <f t="shared" si="575"/>
        <v>24</v>
      </c>
      <c r="B944" s="391" t="str">
        <f>VLOOKUP(A944,Sheet3!$A$2:$E$61,4,FALSE)</f>
        <v>dīnghài (丁亥)</v>
      </c>
      <c r="C944" s="391" t="str">
        <f>VLOOKUP(A944,Sheet3!$A$2:$E$61,5,FALSE)</f>
        <v>Fire Pig</v>
      </c>
      <c r="D944" s="399">
        <f t="shared" si="576"/>
        <v>2027</v>
      </c>
      <c r="E944" s="399">
        <f t="shared" si="577"/>
        <v>1966</v>
      </c>
      <c r="F944" s="12">
        <f t="shared" si="599"/>
        <v>82.714285714285708</v>
      </c>
      <c r="G944" s="410"/>
      <c r="H944" s="187">
        <f t="shared" ref="H944:I949" si="603">H943-1</f>
        <v>574</v>
      </c>
      <c r="I944" s="1">
        <f t="shared" si="603"/>
        <v>573</v>
      </c>
      <c r="J944" s="187">
        <f t="shared" ref="J944:K950" si="604">J943+1</f>
        <v>-573</v>
      </c>
      <c r="K944" s="1">
        <f t="shared" si="604"/>
        <v>-572</v>
      </c>
      <c r="L944">
        <f t="shared" si="580"/>
        <v>52</v>
      </c>
      <c r="M944" s="3">
        <f t="shared" si="596"/>
        <v>2</v>
      </c>
      <c r="N944" s="245">
        <f t="shared" si="596"/>
        <v>3</v>
      </c>
      <c r="O944" s="2"/>
      <c r="P944" s="2"/>
      <c r="R944" s="8">
        <f t="shared" si="573"/>
        <v>32</v>
      </c>
      <c r="S944" s="115">
        <f t="shared" si="582"/>
        <v>32</v>
      </c>
      <c r="X944" s="121">
        <f t="shared" si="585"/>
        <v>24</v>
      </c>
      <c r="Y944" s="121"/>
      <c r="Z944" s="121"/>
      <c r="AH944" s="2">
        <f t="shared" ref="AH944:AH949" si="605">AH943+1</f>
        <v>2</v>
      </c>
      <c r="AZ944" s="89">
        <f t="shared" si="591"/>
        <v>11</v>
      </c>
      <c r="BA944" s="89">
        <f t="shared" si="586"/>
        <v>10</v>
      </c>
      <c r="BB944" s="89">
        <f t="shared" si="587"/>
        <v>10</v>
      </c>
      <c r="BC944" s="89">
        <f t="shared" si="593"/>
        <v>9</v>
      </c>
      <c r="BD944" s="17">
        <f t="shared" si="597"/>
        <v>14</v>
      </c>
      <c r="BE944" s="17">
        <f t="shared" si="548"/>
        <v>13</v>
      </c>
      <c r="BF944" s="17">
        <f>BE944+1</f>
        <v>14</v>
      </c>
      <c r="BG944" s="17">
        <f t="shared" si="601"/>
        <v>13</v>
      </c>
      <c r="BH944" s="17">
        <f t="shared" si="602"/>
        <v>13</v>
      </c>
      <c r="BI944" s="17">
        <f t="shared" si="595"/>
        <v>12</v>
      </c>
      <c r="BJ944" s="17">
        <f t="shared" si="598"/>
        <v>12</v>
      </c>
      <c r="BK944" s="17">
        <f t="shared" si="592"/>
        <v>11</v>
      </c>
      <c r="BL944" s="17">
        <f t="shared" si="590"/>
        <v>10</v>
      </c>
      <c r="BM944" s="17">
        <f t="shared" si="553"/>
        <v>10</v>
      </c>
      <c r="BN944" s="17">
        <f t="shared" si="554"/>
        <v>9</v>
      </c>
      <c r="BO944" s="97">
        <f t="shared" si="566"/>
        <v>175</v>
      </c>
    </row>
    <row r="945" spans="1:67" ht="13.5" thickBot="1">
      <c r="A945" s="390">
        <f t="shared" si="575"/>
        <v>25</v>
      </c>
      <c r="B945" s="391" t="str">
        <f>VLOOKUP(A945,Sheet3!$A$2:$E$61,4,FALSE)</f>
        <v>wùzǐ (戊子)</v>
      </c>
      <c r="C945" s="391" t="str">
        <f>VLOOKUP(A945,Sheet3!$A$2:$E$61,5,FALSE)</f>
        <v>Earth Rat</v>
      </c>
      <c r="D945" s="399">
        <f t="shared" si="576"/>
        <v>2028</v>
      </c>
      <c r="E945" s="399">
        <f t="shared" si="577"/>
        <v>1967</v>
      </c>
      <c r="F945" s="12">
        <f t="shared" si="599"/>
        <v>82.571428571428569</v>
      </c>
      <c r="G945" s="410"/>
      <c r="H945" s="187">
        <f t="shared" si="603"/>
        <v>573</v>
      </c>
      <c r="I945" s="1">
        <f t="shared" si="603"/>
        <v>572</v>
      </c>
      <c r="J945" s="187">
        <f t="shared" si="604"/>
        <v>-572</v>
      </c>
      <c r="K945" s="1">
        <f t="shared" si="604"/>
        <v>-571</v>
      </c>
      <c r="L945">
        <f t="shared" si="580"/>
        <v>52</v>
      </c>
      <c r="M945" s="3">
        <f t="shared" si="596"/>
        <v>3</v>
      </c>
      <c r="N945" s="245">
        <f t="shared" si="596"/>
        <v>4</v>
      </c>
      <c r="O945" s="2"/>
      <c r="P945" s="2"/>
      <c r="R945" s="8">
        <f t="shared" si="573"/>
        <v>33</v>
      </c>
      <c r="S945" s="115">
        <f t="shared" si="582"/>
        <v>33</v>
      </c>
      <c r="X945" s="121">
        <f t="shared" si="585"/>
        <v>25</v>
      </c>
      <c r="Y945" s="121"/>
      <c r="Z945" s="121"/>
      <c r="AH945" s="2">
        <f t="shared" si="605"/>
        <v>3</v>
      </c>
      <c r="AZ945" s="89">
        <f t="shared" si="591"/>
        <v>10</v>
      </c>
      <c r="BA945" s="89">
        <f>AZ945-1</f>
        <v>9</v>
      </c>
      <c r="BB945" s="89">
        <f>BA945</f>
        <v>9</v>
      </c>
      <c r="BC945" s="89">
        <f t="shared" si="593"/>
        <v>8</v>
      </c>
      <c r="BD945" s="17">
        <f>BC945+5</f>
        <v>13</v>
      </c>
      <c r="BE945" s="17">
        <f t="shared" ref="BE945:BE984" si="606">BD945-1</f>
        <v>12</v>
      </c>
      <c r="BF945" s="17">
        <f>BE945+2</f>
        <v>14</v>
      </c>
      <c r="BG945" s="17">
        <f t="shared" si="601"/>
        <v>13</v>
      </c>
      <c r="BH945" s="17">
        <f>BG945</f>
        <v>13</v>
      </c>
      <c r="BI945" s="17">
        <f t="shared" si="595"/>
        <v>12</v>
      </c>
      <c r="BJ945" s="17">
        <f>BI945</f>
        <v>12</v>
      </c>
      <c r="BK945" s="17">
        <f t="shared" si="592"/>
        <v>11</v>
      </c>
      <c r="BL945" s="17">
        <f t="shared" si="590"/>
        <v>10</v>
      </c>
      <c r="BM945" s="17">
        <f t="shared" si="553"/>
        <v>10</v>
      </c>
      <c r="BN945" s="17">
        <f t="shared" si="554"/>
        <v>9</v>
      </c>
      <c r="BO945" s="97">
        <f t="shared" si="566"/>
        <v>176</v>
      </c>
    </row>
    <row r="946" spans="1:67" ht="13.5" thickBot="1">
      <c r="A946" s="390">
        <f t="shared" si="575"/>
        <v>26</v>
      </c>
      <c r="B946" s="391" t="str">
        <f>VLOOKUP(A946,Sheet3!$A$2:$E$61,4,FALSE)</f>
        <v>jǐchǒu (己丑)</v>
      </c>
      <c r="C946" s="391" t="str">
        <f>VLOOKUP(A946,Sheet3!$A$2:$E$61,5,FALSE)</f>
        <v>Earth Ox</v>
      </c>
      <c r="D946" s="399">
        <f t="shared" si="576"/>
        <v>2029</v>
      </c>
      <c r="E946" s="399">
        <f t="shared" si="577"/>
        <v>1968</v>
      </c>
      <c r="F946" s="12">
        <f t="shared" si="599"/>
        <v>82.428571428571431</v>
      </c>
      <c r="G946" s="410"/>
      <c r="H946" s="187">
        <f t="shared" si="603"/>
        <v>572</v>
      </c>
      <c r="I946" s="1">
        <f t="shared" si="603"/>
        <v>571</v>
      </c>
      <c r="J946" s="187">
        <f t="shared" si="604"/>
        <v>-571</v>
      </c>
      <c r="K946" s="1">
        <f t="shared" si="604"/>
        <v>-570</v>
      </c>
      <c r="L946">
        <f t="shared" si="580"/>
        <v>52</v>
      </c>
      <c r="M946" s="3">
        <f t="shared" si="596"/>
        <v>4</v>
      </c>
      <c r="N946" s="245">
        <f t="shared" si="596"/>
        <v>1</v>
      </c>
      <c r="O946" s="2"/>
      <c r="P946" s="2"/>
      <c r="R946" s="8">
        <f t="shared" ref="R946:R964" si="607">R945+1</f>
        <v>34</v>
      </c>
      <c r="S946" s="115">
        <f t="shared" si="582"/>
        <v>34</v>
      </c>
      <c r="X946" s="121">
        <f t="shared" si="585"/>
        <v>26</v>
      </c>
      <c r="Y946" s="121"/>
      <c r="Z946" s="121"/>
      <c r="AH946" s="2">
        <f t="shared" si="605"/>
        <v>4</v>
      </c>
      <c r="AZ946" s="89">
        <f t="shared" si="591"/>
        <v>10</v>
      </c>
      <c r="BA946" s="89">
        <f t="shared" si="586"/>
        <v>9</v>
      </c>
      <c r="BB946" s="89">
        <f t="shared" si="587"/>
        <v>9</v>
      </c>
      <c r="BC946" s="89">
        <f t="shared" si="593"/>
        <v>8</v>
      </c>
      <c r="BD946" s="17">
        <f t="shared" si="597"/>
        <v>13</v>
      </c>
      <c r="BE946" s="17">
        <f t="shared" si="606"/>
        <v>12</v>
      </c>
      <c r="BF946" s="17">
        <f>BE946+2</f>
        <v>14</v>
      </c>
      <c r="BG946" s="17">
        <f t="shared" si="601"/>
        <v>13</v>
      </c>
      <c r="BH946" s="17">
        <f t="shared" si="602"/>
        <v>13</v>
      </c>
      <c r="BI946" s="17">
        <f t="shared" si="595"/>
        <v>12</v>
      </c>
      <c r="BJ946" s="17">
        <f t="shared" si="598"/>
        <v>12</v>
      </c>
      <c r="BK946" s="17">
        <f t="shared" si="592"/>
        <v>11</v>
      </c>
      <c r="BL946" s="17">
        <f t="shared" si="590"/>
        <v>10</v>
      </c>
      <c r="BM946" s="17">
        <f t="shared" si="553"/>
        <v>10</v>
      </c>
      <c r="BN946" s="17">
        <f t="shared" si="554"/>
        <v>9</v>
      </c>
      <c r="BO946" s="97">
        <f t="shared" si="566"/>
        <v>177</v>
      </c>
    </row>
    <row r="947" spans="1:67" ht="13.5" thickBot="1">
      <c r="A947" s="390">
        <f t="shared" si="575"/>
        <v>27</v>
      </c>
      <c r="B947" s="391" t="str">
        <f>VLOOKUP(A947,Sheet3!$A$2:$E$61,4,FALSE)</f>
        <v>gēngyín (庚寅)</v>
      </c>
      <c r="C947" s="391" t="str">
        <f>VLOOKUP(A947,Sheet3!$A$2:$E$61,5,FALSE)</f>
        <v>Metal Tiger</v>
      </c>
      <c r="D947" s="399">
        <f t="shared" si="576"/>
        <v>2030</v>
      </c>
      <c r="E947" s="399">
        <f t="shared" si="577"/>
        <v>1969</v>
      </c>
      <c r="F947" s="12">
        <f t="shared" si="599"/>
        <v>82.285714285714292</v>
      </c>
      <c r="G947" s="410"/>
      <c r="H947" s="187">
        <f t="shared" si="603"/>
        <v>571</v>
      </c>
      <c r="I947" s="1">
        <f t="shared" si="603"/>
        <v>570</v>
      </c>
      <c r="J947" s="187">
        <f t="shared" si="604"/>
        <v>-570</v>
      </c>
      <c r="K947" s="1">
        <f t="shared" si="604"/>
        <v>-569</v>
      </c>
      <c r="L947">
        <f t="shared" si="580"/>
        <v>53</v>
      </c>
      <c r="M947" s="3">
        <f t="shared" si="596"/>
        <v>1</v>
      </c>
      <c r="N947" s="245">
        <f t="shared" si="596"/>
        <v>2</v>
      </c>
      <c r="O947" s="2"/>
      <c r="P947" s="2"/>
      <c r="R947" s="8">
        <f t="shared" si="607"/>
        <v>35</v>
      </c>
      <c r="S947" s="115">
        <f t="shared" si="582"/>
        <v>35</v>
      </c>
      <c r="X947" s="121">
        <f t="shared" si="585"/>
        <v>27</v>
      </c>
      <c r="Y947" s="121"/>
      <c r="Z947" s="121"/>
      <c r="AH947" s="2">
        <f t="shared" si="605"/>
        <v>5</v>
      </c>
      <c r="AZ947" s="89">
        <f t="shared" si="591"/>
        <v>10</v>
      </c>
      <c r="BA947" s="89">
        <f t="shared" si="586"/>
        <v>9</v>
      </c>
      <c r="BB947" s="89">
        <f t="shared" si="587"/>
        <v>9</v>
      </c>
      <c r="BC947" s="89">
        <f t="shared" si="593"/>
        <v>8</v>
      </c>
      <c r="BD947" s="17">
        <f t="shared" si="597"/>
        <v>13</v>
      </c>
      <c r="BE947" s="17">
        <f t="shared" si="606"/>
        <v>12</v>
      </c>
      <c r="BF947" s="17">
        <f>BE947+2</f>
        <v>14</v>
      </c>
      <c r="BG947" s="17">
        <f t="shared" si="601"/>
        <v>13</v>
      </c>
      <c r="BH947" s="17">
        <f t="shared" si="602"/>
        <v>13</v>
      </c>
      <c r="BI947" s="17">
        <f t="shared" si="595"/>
        <v>12</v>
      </c>
      <c r="BJ947" s="17">
        <f t="shared" si="598"/>
        <v>12</v>
      </c>
      <c r="BK947" s="17">
        <f t="shared" si="592"/>
        <v>11</v>
      </c>
      <c r="BL947" s="17">
        <f t="shared" si="590"/>
        <v>10</v>
      </c>
      <c r="BM947" s="17">
        <f t="shared" si="553"/>
        <v>10</v>
      </c>
      <c r="BN947" s="17">
        <f t="shared" si="554"/>
        <v>9</v>
      </c>
      <c r="BO947" s="97">
        <f t="shared" si="566"/>
        <v>178</v>
      </c>
    </row>
    <row r="948" spans="1:67" ht="13.5" thickBot="1">
      <c r="A948" s="390">
        <f t="shared" si="575"/>
        <v>28</v>
      </c>
      <c r="B948" s="391" t="str">
        <f>VLOOKUP(A948,Sheet3!$A$2:$E$61,4,FALSE)</f>
        <v>xīnmǎo (辛卯)</v>
      </c>
      <c r="C948" s="391" t="str">
        <f>VLOOKUP(A948,Sheet3!$A$2:$E$61,5,FALSE)</f>
        <v>Metal Hare</v>
      </c>
      <c r="D948" s="399">
        <f t="shared" si="576"/>
        <v>2031</v>
      </c>
      <c r="E948" s="399">
        <f t="shared" si="577"/>
        <v>1970</v>
      </c>
      <c r="F948" s="12">
        <f t="shared" si="599"/>
        <v>82.142857142857139</v>
      </c>
      <c r="G948" s="410"/>
      <c r="H948" s="187">
        <f t="shared" si="603"/>
        <v>570</v>
      </c>
      <c r="I948" s="1">
        <f t="shared" si="603"/>
        <v>569</v>
      </c>
      <c r="J948" s="187">
        <f t="shared" si="604"/>
        <v>-569</v>
      </c>
      <c r="K948" s="1">
        <f t="shared" si="604"/>
        <v>-568</v>
      </c>
      <c r="L948">
        <f t="shared" si="580"/>
        <v>53</v>
      </c>
      <c r="M948" s="3">
        <f t="shared" si="596"/>
        <v>2</v>
      </c>
      <c r="N948" s="245">
        <f t="shared" si="596"/>
        <v>3</v>
      </c>
      <c r="O948" s="2"/>
      <c r="P948" s="2"/>
      <c r="R948" s="8">
        <f t="shared" si="607"/>
        <v>36</v>
      </c>
      <c r="S948" s="115">
        <f t="shared" si="582"/>
        <v>36</v>
      </c>
      <c r="X948" s="121">
        <f t="shared" si="585"/>
        <v>28</v>
      </c>
      <c r="Y948" s="121"/>
      <c r="Z948" s="121"/>
      <c r="AH948" s="2">
        <f t="shared" si="605"/>
        <v>6</v>
      </c>
      <c r="AZ948" s="89">
        <f t="shared" si="591"/>
        <v>10</v>
      </c>
      <c r="BA948" s="89">
        <f t="shared" si="586"/>
        <v>9</v>
      </c>
      <c r="BB948" s="89">
        <f t="shared" si="587"/>
        <v>9</v>
      </c>
      <c r="BC948" s="89">
        <f t="shared" si="593"/>
        <v>8</v>
      </c>
      <c r="BD948" s="17">
        <f t="shared" si="597"/>
        <v>13</v>
      </c>
      <c r="BE948" s="17">
        <f t="shared" si="606"/>
        <v>12</v>
      </c>
      <c r="BF948" s="17">
        <f>BE948+1</f>
        <v>13</v>
      </c>
      <c r="BG948" s="17">
        <f t="shared" si="601"/>
        <v>12</v>
      </c>
      <c r="BH948" s="17">
        <f t="shared" si="602"/>
        <v>12</v>
      </c>
      <c r="BI948" s="17">
        <f t="shared" si="595"/>
        <v>11</v>
      </c>
      <c r="BJ948" s="17">
        <f t="shared" si="598"/>
        <v>11</v>
      </c>
      <c r="BK948" s="17">
        <f t="shared" si="592"/>
        <v>10</v>
      </c>
      <c r="BL948" s="17">
        <f t="shared" si="590"/>
        <v>9</v>
      </c>
      <c r="BM948" s="17">
        <f t="shared" si="553"/>
        <v>9</v>
      </c>
      <c r="BN948" s="17">
        <f t="shared" si="554"/>
        <v>8</v>
      </c>
      <c r="BO948" s="97">
        <f t="shared" si="566"/>
        <v>179</v>
      </c>
    </row>
    <row r="949" spans="1:67" ht="12.75" customHeight="1" thickBot="1">
      <c r="A949" s="390">
        <f t="shared" si="575"/>
        <v>29</v>
      </c>
      <c r="B949" s="391" t="str">
        <f>VLOOKUP(A949,Sheet3!$A$2:$E$61,4,FALSE)</f>
        <v>rénchén (壬辰)</v>
      </c>
      <c r="C949" s="391" t="str">
        <f>VLOOKUP(A949,Sheet3!$A$2:$E$61,5,FALSE)</f>
        <v>Water Dragon</v>
      </c>
      <c r="D949" s="399">
        <f t="shared" si="576"/>
        <v>2032</v>
      </c>
      <c r="E949" s="399">
        <f t="shared" si="577"/>
        <v>1971</v>
      </c>
      <c r="F949" s="14">
        <f t="shared" si="599"/>
        <v>82</v>
      </c>
      <c r="G949" s="420">
        <v>3363</v>
      </c>
      <c r="H949" s="270">
        <f t="shared" si="603"/>
        <v>569</v>
      </c>
      <c r="I949" s="16">
        <f t="shared" si="603"/>
        <v>568</v>
      </c>
      <c r="J949" s="270">
        <f t="shared" si="604"/>
        <v>-568</v>
      </c>
      <c r="K949" s="16">
        <f t="shared" si="604"/>
        <v>-567</v>
      </c>
      <c r="L949" s="20">
        <f t="shared" si="580"/>
        <v>53</v>
      </c>
      <c r="M949" s="15">
        <f t="shared" si="596"/>
        <v>3</v>
      </c>
      <c r="N949" s="271">
        <f t="shared" si="596"/>
        <v>4</v>
      </c>
      <c r="O949" s="17"/>
      <c r="P949" s="179" t="s">
        <v>15</v>
      </c>
      <c r="Q949" s="31" t="s">
        <v>200</v>
      </c>
      <c r="R949" s="19">
        <f t="shared" si="607"/>
        <v>37</v>
      </c>
      <c r="S949" s="117">
        <v>37</v>
      </c>
      <c r="T949" s="17"/>
      <c r="U949" s="17"/>
      <c r="V949" s="590" t="s">
        <v>230</v>
      </c>
      <c r="W949" s="595" t="s">
        <v>30</v>
      </c>
      <c r="X949" s="122">
        <f t="shared" si="585"/>
        <v>29</v>
      </c>
      <c r="Y949" s="122"/>
      <c r="Z949" s="122"/>
      <c r="AA949" s="20"/>
      <c r="AB949" s="20"/>
      <c r="AC949" s="20"/>
      <c r="AD949" s="20"/>
      <c r="AE949" s="20"/>
      <c r="AF949" s="20"/>
      <c r="AG949" s="20"/>
      <c r="AH949" s="17">
        <f t="shared" si="605"/>
        <v>7</v>
      </c>
      <c r="AK949" s="1">
        <v>1</v>
      </c>
      <c r="AZ949" s="89">
        <f t="shared" si="591"/>
        <v>9</v>
      </c>
      <c r="BA949" s="89">
        <f>AZ949-1</f>
        <v>8</v>
      </c>
      <c r="BB949" s="89">
        <f>BA949</f>
        <v>8</v>
      </c>
      <c r="BC949" s="89">
        <f t="shared" si="593"/>
        <v>7</v>
      </c>
      <c r="BD949" s="17">
        <f>BC949+5</f>
        <v>12</v>
      </c>
      <c r="BE949" s="17">
        <f t="shared" si="606"/>
        <v>11</v>
      </c>
      <c r="BF949" s="17">
        <f>BE949+2</f>
        <v>13</v>
      </c>
      <c r="BG949" s="17">
        <f t="shared" si="601"/>
        <v>12</v>
      </c>
      <c r="BH949" s="17">
        <f>BG949</f>
        <v>12</v>
      </c>
      <c r="BI949" s="17">
        <f t="shared" si="595"/>
        <v>11</v>
      </c>
      <c r="BJ949" s="17">
        <f>BI949</f>
        <v>11</v>
      </c>
      <c r="BK949" s="17">
        <f t="shared" si="592"/>
        <v>10</v>
      </c>
      <c r="BL949" s="17">
        <f t="shared" si="590"/>
        <v>9</v>
      </c>
      <c r="BM949" s="17">
        <f t="shared" si="553"/>
        <v>9</v>
      </c>
      <c r="BN949" s="17">
        <f t="shared" si="554"/>
        <v>8</v>
      </c>
      <c r="BO949" s="97">
        <f t="shared" si="566"/>
        <v>180</v>
      </c>
    </row>
    <row r="950" spans="1:67" ht="12.75" customHeight="1" thickBot="1">
      <c r="A950" s="390">
        <f t="shared" si="575"/>
        <v>30</v>
      </c>
      <c r="B950" s="391" t="str">
        <f>VLOOKUP(A950,Sheet3!$A$2:$E$61,4,FALSE)</f>
        <v>guǐsì (癸巳)</v>
      </c>
      <c r="C950" s="391" t="str">
        <f>VLOOKUP(A950,Sheet3!$A$2:$E$61,5,FALSE)</f>
        <v>Water Snake</v>
      </c>
      <c r="D950" s="399">
        <f t="shared" si="576"/>
        <v>2033</v>
      </c>
      <c r="E950" s="399">
        <f t="shared" si="577"/>
        <v>1972</v>
      </c>
      <c r="F950" s="12">
        <f t="shared" ref="F950:F956" si="608">(5+H950)/7</f>
        <v>81.857142857142861</v>
      </c>
      <c r="G950" s="416">
        <f>G949+1</f>
        <v>3364</v>
      </c>
      <c r="H950" s="187">
        <f t="shared" ref="H950:H956" si="609">H949-1</f>
        <v>568</v>
      </c>
      <c r="I950" s="1">
        <f t="shared" ref="I950:I956" si="610">I949-1</f>
        <v>567</v>
      </c>
      <c r="J950" s="187">
        <f t="shared" si="604"/>
        <v>-567</v>
      </c>
      <c r="K950" s="1">
        <f t="shared" si="604"/>
        <v>-566</v>
      </c>
      <c r="L950">
        <f t="shared" si="580"/>
        <v>53</v>
      </c>
      <c r="M950" s="3">
        <f t="shared" si="596"/>
        <v>4</v>
      </c>
      <c r="N950" s="245">
        <f t="shared" si="596"/>
        <v>1</v>
      </c>
      <c r="O950" s="2"/>
      <c r="P950" s="2"/>
      <c r="R950" s="8">
        <f t="shared" si="607"/>
        <v>38</v>
      </c>
      <c r="S950" s="115">
        <f t="shared" ref="S950:S964" si="611">S949+1</f>
        <v>38</v>
      </c>
      <c r="T950" s="212"/>
      <c r="U950" s="212"/>
      <c r="V950" s="591"/>
      <c r="W950" s="596"/>
      <c r="X950" s="121">
        <f t="shared" si="585"/>
        <v>30</v>
      </c>
      <c r="Y950" s="121"/>
      <c r="Z950" s="121"/>
      <c r="AZ950" s="89">
        <f t="shared" si="591"/>
        <v>9</v>
      </c>
      <c r="BA950" s="89">
        <f t="shared" si="586"/>
        <v>8</v>
      </c>
      <c r="BB950" s="89">
        <f t="shared" si="587"/>
        <v>8</v>
      </c>
      <c r="BC950" s="89">
        <f t="shared" si="593"/>
        <v>7</v>
      </c>
      <c r="BD950" s="17">
        <f t="shared" si="597"/>
        <v>12</v>
      </c>
      <c r="BE950" s="17">
        <f t="shared" si="606"/>
        <v>11</v>
      </c>
      <c r="BF950" s="17">
        <f>BE950+2</f>
        <v>13</v>
      </c>
      <c r="BG950" s="17">
        <f t="shared" si="601"/>
        <v>12</v>
      </c>
      <c r="BH950" s="17">
        <f t="shared" si="602"/>
        <v>12</v>
      </c>
      <c r="BI950" s="17">
        <f t="shared" si="595"/>
        <v>11</v>
      </c>
      <c r="BJ950" s="17">
        <f t="shared" si="598"/>
        <v>11</v>
      </c>
      <c r="BK950" s="17">
        <f t="shared" si="592"/>
        <v>10</v>
      </c>
      <c r="BL950" s="17">
        <f t="shared" si="590"/>
        <v>9</v>
      </c>
      <c r="BM950" s="17">
        <f t="shared" si="553"/>
        <v>9</v>
      </c>
      <c r="BN950" s="17">
        <f t="shared" si="554"/>
        <v>8</v>
      </c>
      <c r="BO950" s="97">
        <f t="shared" si="566"/>
        <v>181</v>
      </c>
    </row>
    <row r="951" spans="1:67" ht="12.75" customHeight="1" thickBot="1">
      <c r="A951" s="390">
        <f t="shared" si="575"/>
        <v>31</v>
      </c>
      <c r="B951" s="391" t="str">
        <f>VLOOKUP(A951,Sheet3!$A$2:$E$61,4,FALSE)</f>
        <v>jiǎwǔ (甲午)</v>
      </c>
      <c r="C951" s="391" t="str">
        <f>VLOOKUP(A951,Sheet3!$A$2:$E$61,5,FALSE)</f>
        <v>Wood Horse</v>
      </c>
      <c r="D951" s="399">
        <f t="shared" si="576"/>
        <v>2034</v>
      </c>
      <c r="E951" s="399">
        <f t="shared" si="577"/>
        <v>1973</v>
      </c>
      <c r="F951" s="12">
        <f t="shared" si="608"/>
        <v>81.714285714285708</v>
      </c>
      <c r="G951" s="416">
        <f t="shared" ref="G951:G1014" si="612">G950+1</f>
        <v>3365</v>
      </c>
      <c r="H951" s="187">
        <f t="shared" si="609"/>
        <v>567</v>
      </c>
      <c r="I951" s="1">
        <f t="shared" si="610"/>
        <v>566</v>
      </c>
      <c r="J951" s="187">
        <f t="shared" ref="J951:J956" si="613">J950+1</f>
        <v>-566</v>
      </c>
      <c r="K951" s="1">
        <f t="shared" ref="K951:K956" si="614">K950+1</f>
        <v>-565</v>
      </c>
      <c r="L951">
        <f t="shared" si="580"/>
        <v>54</v>
      </c>
      <c r="M951" s="3">
        <f t="shared" si="596"/>
        <v>1</v>
      </c>
      <c r="N951" s="245">
        <f t="shared" si="596"/>
        <v>2</v>
      </c>
      <c r="O951" s="2"/>
      <c r="P951" s="2"/>
      <c r="R951" s="8">
        <f t="shared" si="607"/>
        <v>39</v>
      </c>
      <c r="S951" s="115">
        <f t="shared" si="611"/>
        <v>39</v>
      </c>
      <c r="T951" s="212"/>
      <c r="U951" s="212"/>
      <c r="V951" s="591"/>
      <c r="W951" s="596"/>
      <c r="X951" s="121">
        <f t="shared" si="585"/>
        <v>31</v>
      </c>
      <c r="Y951" s="121"/>
      <c r="Z951" s="121"/>
      <c r="AZ951" s="89">
        <f t="shared" si="591"/>
        <v>9</v>
      </c>
      <c r="BA951" s="89">
        <f t="shared" si="586"/>
        <v>8</v>
      </c>
      <c r="BB951" s="89">
        <f t="shared" si="587"/>
        <v>8</v>
      </c>
      <c r="BC951" s="89">
        <f t="shared" si="593"/>
        <v>7</v>
      </c>
      <c r="BD951" s="17">
        <f t="shared" si="597"/>
        <v>12</v>
      </c>
      <c r="BE951" s="17">
        <f t="shared" si="606"/>
        <v>11</v>
      </c>
      <c r="BF951" s="17">
        <f>BE951+2</f>
        <v>13</v>
      </c>
      <c r="BG951" s="17">
        <f t="shared" si="601"/>
        <v>12</v>
      </c>
      <c r="BH951" s="17">
        <f t="shared" si="602"/>
        <v>12</v>
      </c>
      <c r="BI951" s="17">
        <f t="shared" si="595"/>
        <v>11</v>
      </c>
      <c r="BJ951" s="17">
        <f t="shared" si="598"/>
        <v>11</v>
      </c>
      <c r="BK951" s="17">
        <f t="shared" si="592"/>
        <v>10</v>
      </c>
      <c r="BL951" s="17">
        <f t="shared" si="590"/>
        <v>9</v>
      </c>
      <c r="BM951" s="17">
        <f t="shared" si="553"/>
        <v>9</v>
      </c>
      <c r="BN951" s="17">
        <f t="shared" si="554"/>
        <v>8</v>
      </c>
      <c r="BO951" s="97">
        <f t="shared" si="566"/>
        <v>182</v>
      </c>
    </row>
    <row r="952" spans="1:67" ht="12.75" customHeight="1" thickBot="1">
      <c r="A952" s="390">
        <f t="shared" si="575"/>
        <v>32</v>
      </c>
      <c r="B952" s="391" t="str">
        <f>VLOOKUP(A952,Sheet3!$A$2:$E$61,4,FALSE)</f>
        <v>yǐwèi (乙未)</v>
      </c>
      <c r="C952" s="391" t="str">
        <f>VLOOKUP(A952,Sheet3!$A$2:$E$61,5,FALSE)</f>
        <v>Wood Sheep</v>
      </c>
      <c r="D952" s="399">
        <f t="shared" si="576"/>
        <v>2035</v>
      </c>
      <c r="E952" s="399">
        <f t="shared" si="577"/>
        <v>1974</v>
      </c>
      <c r="F952" s="12">
        <f t="shared" si="608"/>
        <v>81.571428571428569</v>
      </c>
      <c r="G952" s="416">
        <f t="shared" si="612"/>
        <v>3366</v>
      </c>
      <c r="H952" s="187">
        <f t="shared" si="609"/>
        <v>566</v>
      </c>
      <c r="I952" s="1">
        <f t="shared" si="610"/>
        <v>565</v>
      </c>
      <c r="J952" s="187">
        <f t="shared" si="613"/>
        <v>-565</v>
      </c>
      <c r="K952" s="1">
        <f t="shared" si="614"/>
        <v>-564</v>
      </c>
      <c r="L952">
        <f t="shared" si="580"/>
        <v>54</v>
      </c>
      <c r="M952" s="3">
        <f t="shared" si="596"/>
        <v>2</v>
      </c>
      <c r="N952" s="245">
        <f t="shared" si="596"/>
        <v>3</v>
      </c>
      <c r="O952" s="2"/>
      <c r="P952" s="2"/>
      <c r="R952" s="8">
        <f t="shared" si="607"/>
        <v>40</v>
      </c>
      <c r="S952" s="115">
        <f t="shared" si="611"/>
        <v>40</v>
      </c>
      <c r="T952" s="516" t="s">
        <v>107</v>
      </c>
      <c r="U952" s="306"/>
      <c r="V952" s="591"/>
      <c r="W952" s="596"/>
      <c r="X952" s="121">
        <f t="shared" si="585"/>
        <v>32</v>
      </c>
      <c r="Y952" s="121"/>
      <c r="Z952" s="121"/>
      <c r="AZ952" s="89">
        <f t="shared" si="591"/>
        <v>9</v>
      </c>
      <c r="BA952" s="89">
        <f t="shared" si="586"/>
        <v>8</v>
      </c>
      <c r="BB952" s="89">
        <f t="shared" si="587"/>
        <v>8</v>
      </c>
      <c r="BC952" s="89">
        <f t="shared" si="593"/>
        <v>7</v>
      </c>
      <c r="BD952" s="17">
        <f t="shared" si="597"/>
        <v>12</v>
      </c>
      <c r="BE952" s="17">
        <f t="shared" si="606"/>
        <v>11</v>
      </c>
      <c r="BF952" s="17">
        <f>BE952+1</f>
        <v>12</v>
      </c>
      <c r="BG952" s="17">
        <f t="shared" si="601"/>
        <v>11</v>
      </c>
      <c r="BH952" s="17">
        <f t="shared" si="602"/>
        <v>11</v>
      </c>
      <c r="BI952" s="17">
        <f t="shared" si="595"/>
        <v>10</v>
      </c>
      <c r="BJ952" s="17">
        <f t="shared" si="598"/>
        <v>10</v>
      </c>
      <c r="BK952" s="17">
        <f t="shared" si="592"/>
        <v>9</v>
      </c>
      <c r="BL952" s="17">
        <f t="shared" si="590"/>
        <v>8</v>
      </c>
      <c r="BM952" s="17">
        <f t="shared" si="553"/>
        <v>8</v>
      </c>
      <c r="BN952" s="17">
        <f t="shared" si="554"/>
        <v>7</v>
      </c>
      <c r="BO952" s="97">
        <f t="shared" si="566"/>
        <v>183</v>
      </c>
    </row>
    <row r="953" spans="1:67" ht="12.75" customHeight="1" thickBot="1">
      <c r="A953" s="390">
        <f t="shared" si="575"/>
        <v>33</v>
      </c>
      <c r="B953" s="391" t="str">
        <f>VLOOKUP(A953,Sheet3!$A$2:$E$61,4,FALSE)</f>
        <v>bǐngshēn (丙申)</v>
      </c>
      <c r="C953" s="391" t="str">
        <f>VLOOKUP(A953,Sheet3!$A$2:$E$61,5,FALSE)</f>
        <v>Fire Monkey</v>
      </c>
      <c r="D953" s="399">
        <f t="shared" si="576"/>
        <v>2036</v>
      </c>
      <c r="E953" s="399">
        <f t="shared" si="577"/>
        <v>1975</v>
      </c>
      <c r="F953" s="12">
        <f t="shared" si="608"/>
        <v>81.428571428571431</v>
      </c>
      <c r="G953" s="416">
        <f t="shared" si="612"/>
        <v>3367</v>
      </c>
      <c r="H953" s="187">
        <f t="shared" si="609"/>
        <v>565</v>
      </c>
      <c r="I953" s="1">
        <f t="shared" si="610"/>
        <v>564</v>
      </c>
      <c r="J953" s="187">
        <f t="shared" si="613"/>
        <v>-564</v>
      </c>
      <c r="K953" s="1">
        <f t="shared" si="614"/>
        <v>-563</v>
      </c>
      <c r="L953">
        <f t="shared" si="580"/>
        <v>54</v>
      </c>
      <c r="M953" s="3">
        <f t="shared" si="596"/>
        <v>3</v>
      </c>
      <c r="N953" s="245">
        <f t="shared" si="596"/>
        <v>4</v>
      </c>
      <c r="O953" s="2"/>
      <c r="P953" s="2"/>
      <c r="R953" s="8">
        <f t="shared" si="607"/>
        <v>41</v>
      </c>
      <c r="S953" s="115">
        <f t="shared" si="611"/>
        <v>41</v>
      </c>
      <c r="T953" s="593"/>
      <c r="U953" s="304"/>
      <c r="V953" s="591"/>
      <c r="W953" s="596"/>
      <c r="X953" s="121">
        <f t="shared" si="585"/>
        <v>33</v>
      </c>
      <c r="Y953" s="121"/>
      <c r="Z953" s="121"/>
      <c r="AZ953" s="89">
        <f t="shared" si="591"/>
        <v>8</v>
      </c>
      <c r="BA953" s="89">
        <f>AZ953-1</f>
        <v>7</v>
      </c>
      <c r="BB953" s="89">
        <f>BA953</f>
        <v>7</v>
      </c>
      <c r="BC953" s="89">
        <f t="shared" si="593"/>
        <v>6</v>
      </c>
      <c r="BD953" s="17">
        <f>BC953+5</f>
        <v>11</v>
      </c>
      <c r="BE953" s="17">
        <f t="shared" si="606"/>
        <v>10</v>
      </c>
      <c r="BF953" s="17">
        <f>BE953+2</f>
        <v>12</v>
      </c>
      <c r="BG953" s="17">
        <f t="shared" si="601"/>
        <v>11</v>
      </c>
      <c r="BH953" s="17">
        <f>BG953</f>
        <v>11</v>
      </c>
      <c r="BI953" s="17">
        <f t="shared" si="595"/>
        <v>10</v>
      </c>
      <c r="BJ953" s="17">
        <f>BI953</f>
        <v>10</v>
      </c>
      <c r="BK953" s="17">
        <f t="shared" si="592"/>
        <v>9</v>
      </c>
      <c r="BL953" s="17">
        <f t="shared" si="590"/>
        <v>8</v>
      </c>
      <c r="BM953" s="17">
        <f t="shared" ref="BM953:BM979" si="615">AZ954</f>
        <v>8</v>
      </c>
      <c r="BN953" s="17">
        <f t="shared" ref="BN953:BN979" si="616">BA954</f>
        <v>7</v>
      </c>
      <c r="BO953" s="97">
        <f t="shared" si="566"/>
        <v>184</v>
      </c>
    </row>
    <row r="954" spans="1:67" ht="13.5" thickBot="1">
      <c r="A954" s="390">
        <f t="shared" si="575"/>
        <v>34</v>
      </c>
      <c r="B954" s="391" t="str">
        <f>VLOOKUP(A954,Sheet3!$A$2:$E$61,4,FALSE)</f>
        <v>dīngyǒu (丁酉)</v>
      </c>
      <c r="C954" s="391" t="str">
        <f>VLOOKUP(A954,Sheet3!$A$2:$E$61,5,FALSE)</f>
        <v>Fire Rooster</v>
      </c>
      <c r="D954" s="399">
        <f t="shared" si="576"/>
        <v>2037</v>
      </c>
      <c r="E954" s="399">
        <f t="shared" si="577"/>
        <v>1976</v>
      </c>
      <c r="F954" s="12">
        <f t="shared" si="608"/>
        <v>81.285714285714292</v>
      </c>
      <c r="G954" s="416">
        <f t="shared" si="612"/>
        <v>3368</v>
      </c>
      <c r="H954" s="187">
        <f t="shared" si="609"/>
        <v>564</v>
      </c>
      <c r="I954" s="1">
        <f t="shared" si="610"/>
        <v>563</v>
      </c>
      <c r="J954" s="187">
        <f t="shared" si="613"/>
        <v>-563</v>
      </c>
      <c r="K954" s="1">
        <f t="shared" si="614"/>
        <v>-562</v>
      </c>
      <c r="L954">
        <f t="shared" si="580"/>
        <v>54</v>
      </c>
      <c r="M954" s="3">
        <f t="shared" si="596"/>
        <v>4</v>
      </c>
      <c r="N954" s="245">
        <f t="shared" si="596"/>
        <v>1</v>
      </c>
      <c r="O954" s="2"/>
      <c r="P954" s="2"/>
      <c r="R954" s="8">
        <f t="shared" si="607"/>
        <v>42</v>
      </c>
      <c r="S954" s="115">
        <f t="shared" si="611"/>
        <v>42</v>
      </c>
      <c r="T954" s="593"/>
      <c r="U954" s="304"/>
      <c r="V954" s="591"/>
      <c r="W954" s="596"/>
      <c r="X954" s="121">
        <f t="shared" si="585"/>
        <v>34</v>
      </c>
      <c r="Y954" s="121"/>
      <c r="Z954" s="121"/>
      <c r="AZ954" s="89">
        <f t="shared" si="591"/>
        <v>8</v>
      </c>
      <c r="BA954" s="89">
        <f t="shared" si="586"/>
        <v>7</v>
      </c>
      <c r="BB954" s="89">
        <f t="shared" si="587"/>
        <v>7</v>
      </c>
      <c r="BC954" s="89">
        <f t="shared" si="593"/>
        <v>6</v>
      </c>
      <c r="BD954" s="17">
        <f t="shared" si="597"/>
        <v>11</v>
      </c>
      <c r="BE954" s="17">
        <f t="shared" si="606"/>
        <v>10</v>
      </c>
      <c r="BF954" s="17">
        <f>BE954+2</f>
        <v>12</v>
      </c>
      <c r="BG954" s="17">
        <f t="shared" si="601"/>
        <v>11</v>
      </c>
      <c r="BH954" s="17">
        <f t="shared" si="602"/>
        <v>11</v>
      </c>
      <c r="BI954" s="17">
        <f t="shared" si="595"/>
        <v>10</v>
      </c>
      <c r="BJ954" s="17">
        <f t="shared" si="598"/>
        <v>10</v>
      </c>
      <c r="BK954" s="17">
        <f t="shared" si="592"/>
        <v>9</v>
      </c>
      <c r="BL954" s="17">
        <f t="shared" si="590"/>
        <v>8</v>
      </c>
      <c r="BM954" s="17">
        <f t="shared" si="615"/>
        <v>8</v>
      </c>
      <c r="BN954" s="17">
        <f t="shared" si="616"/>
        <v>7</v>
      </c>
      <c r="BO954" s="97">
        <f t="shared" si="566"/>
        <v>185</v>
      </c>
    </row>
    <row r="955" spans="1:67" ht="13.5" thickBot="1">
      <c r="A955" s="390">
        <f t="shared" si="575"/>
        <v>35</v>
      </c>
      <c r="B955" s="391" t="str">
        <f>VLOOKUP(A955,Sheet3!$A$2:$E$61,4,FALSE)</f>
        <v>wùxū (戊戌)</v>
      </c>
      <c r="C955" s="391" t="str">
        <f>VLOOKUP(A955,Sheet3!$A$2:$E$61,5,FALSE)</f>
        <v>Earth Dog</v>
      </c>
      <c r="D955" s="399">
        <f t="shared" si="576"/>
        <v>2038</v>
      </c>
      <c r="E955" s="399">
        <f t="shared" si="577"/>
        <v>1977</v>
      </c>
      <c r="F955" s="12">
        <f t="shared" si="608"/>
        <v>81.142857142857139</v>
      </c>
      <c r="G955" s="416">
        <f t="shared" si="612"/>
        <v>3369</v>
      </c>
      <c r="H955" s="187">
        <f t="shared" si="609"/>
        <v>563</v>
      </c>
      <c r="I955" s="1">
        <f t="shared" si="610"/>
        <v>562</v>
      </c>
      <c r="J955" s="187">
        <f t="shared" si="613"/>
        <v>-562</v>
      </c>
      <c r="K955" s="1">
        <f t="shared" si="614"/>
        <v>-561</v>
      </c>
      <c r="L955">
        <f t="shared" si="580"/>
        <v>55</v>
      </c>
      <c r="M955" s="3">
        <f t="shared" si="596"/>
        <v>1</v>
      </c>
      <c r="N955" s="245">
        <f t="shared" si="596"/>
        <v>2</v>
      </c>
      <c r="O955" s="2"/>
      <c r="P955" s="2"/>
      <c r="R955" s="8">
        <f t="shared" si="607"/>
        <v>43</v>
      </c>
      <c r="S955" s="115">
        <f t="shared" si="611"/>
        <v>43</v>
      </c>
      <c r="T955" s="593"/>
      <c r="U955" s="304"/>
      <c r="V955" s="591"/>
      <c r="W955" s="596"/>
      <c r="X955" s="121">
        <f t="shared" si="585"/>
        <v>35</v>
      </c>
      <c r="Y955" s="121"/>
      <c r="Z955" s="121"/>
      <c r="AZ955" s="89">
        <f t="shared" si="591"/>
        <v>8</v>
      </c>
      <c r="BA955" s="89">
        <f t="shared" si="586"/>
        <v>7</v>
      </c>
      <c r="BB955" s="89">
        <f t="shared" si="587"/>
        <v>7</v>
      </c>
      <c r="BC955" s="89">
        <f t="shared" si="593"/>
        <v>6</v>
      </c>
      <c r="BD955" s="17">
        <f t="shared" si="597"/>
        <v>11</v>
      </c>
      <c r="BE955" s="17">
        <f t="shared" si="606"/>
        <v>10</v>
      </c>
      <c r="BF955" s="17">
        <f>BE955+2</f>
        <v>12</v>
      </c>
      <c r="BG955" s="17">
        <f t="shared" si="601"/>
        <v>11</v>
      </c>
      <c r="BH955" s="17">
        <f t="shared" si="602"/>
        <v>11</v>
      </c>
      <c r="BI955" s="17">
        <f t="shared" si="595"/>
        <v>10</v>
      </c>
      <c r="BJ955" s="17">
        <f t="shared" si="598"/>
        <v>10</v>
      </c>
      <c r="BK955" s="17">
        <f t="shared" si="592"/>
        <v>9</v>
      </c>
      <c r="BL955" s="17">
        <f t="shared" si="590"/>
        <v>8</v>
      </c>
      <c r="BM955" s="17">
        <f t="shared" si="615"/>
        <v>8</v>
      </c>
      <c r="BN955" s="17">
        <f t="shared" si="616"/>
        <v>7</v>
      </c>
      <c r="BO955" s="97">
        <f t="shared" si="566"/>
        <v>186</v>
      </c>
    </row>
    <row r="956" spans="1:67" ht="13.5" thickBot="1">
      <c r="A956" s="390">
        <f t="shared" si="575"/>
        <v>36</v>
      </c>
      <c r="B956" s="391" t="str">
        <f>VLOOKUP(A956,Sheet3!$A$2:$E$61,4,FALSE)</f>
        <v>jǐhài (己亥)</v>
      </c>
      <c r="C956" s="391" t="str">
        <f>VLOOKUP(A956,Sheet3!$A$2:$E$61,5,FALSE)</f>
        <v>Earth Pig</v>
      </c>
      <c r="D956" s="399">
        <f t="shared" si="576"/>
        <v>2039</v>
      </c>
      <c r="E956" s="399">
        <f t="shared" si="577"/>
        <v>1978</v>
      </c>
      <c r="F956" s="14">
        <f t="shared" si="608"/>
        <v>81</v>
      </c>
      <c r="G956" s="417">
        <f t="shared" si="612"/>
        <v>3370</v>
      </c>
      <c r="H956" s="270">
        <f t="shared" si="609"/>
        <v>562</v>
      </c>
      <c r="I956" s="16">
        <f t="shared" si="610"/>
        <v>561</v>
      </c>
      <c r="J956" s="270">
        <f t="shared" si="613"/>
        <v>-561</v>
      </c>
      <c r="K956" s="16">
        <f t="shared" si="614"/>
        <v>-560</v>
      </c>
      <c r="L956" s="20">
        <f t="shared" si="580"/>
        <v>55</v>
      </c>
      <c r="M956" s="15">
        <f t="shared" si="596"/>
        <v>2</v>
      </c>
      <c r="N956" s="271">
        <f t="shared" si="596"/>
        <v>3</v>
      </c>
      <c r="O956" s="17"/>
      <c r="P956" s="17"/>
      <c r="Q956" s="30"/>
      <c r="R956" s="19">
        <f t="shared" si="607"/>
        <v>44</v>
      </c>
      <c r="S956" s="116">
        <f t="shared" si="611"/>
        <v>44</v>
      </c>
      <c r="T956" s="594"/>
      <c r="U956" s="305"/>
      <c r="V956" s="592"/>
      <c r="W956" s="597"/>
      <c r="X956" s="122">
        <f t="shared" si="585"/>
        <v>36</v>
      </c>
      <c r="Y956" s="122"/>
      <c r="Z956" s="122"/>
      <c r="AA956" s="20"/>
      <c r="AB956" s="20"/>
      <c r="AC956" s="20"/>
      <c r="AD956" s="20"/>
      <c r="AE956" s="20"/>
      <c r="AF956" s="20"/>
      <c r="AG956" s="20"/>
      <c r="AH956" s="17"/>
      <c r="AK956" s="1">
        <f>(H$942-H956)/7</f>
        <v>2</v>
      </c>
      <c r="AZ956" s="89">
        <f t="shared" si="591"/>
        <v>8</v>
      </c>
      <c r="BA956" s="89">
        <f t="shared" si="586"/>
        <v>7</v>
      </c>
      <c r="BB956" s="89">
        <f t="shared" si="587"/>
        <v>7</v>
      </c>
      <c r="BC956" s="89">
        <f t="shared" si="593"/>
        <v>6</v>
      </c>
      <c r="BD956" s="17">
        <f t="shared" si="597"/>
        <v>11</v>
      </c>
      <c r="BE956" s="17">
        <f t="shared" si="606"/>
        <v>10</v>
      </c>
      <c r="BF956" s="17">
        <f>BE956+1</f>
        <v>11</v>
      </c>
      <c r="BG956" s="17">
        <f t="shared" si="601"/>
        <v>10</v>
      </c>
      <c r="BH956" s="17">
        <f t="shared" si="602"/>
        <v>10</v>
      </c>
      <c r="BI956" s="17">
        <f t="shared" si="595"/>
        <v>9</v>
      </c>
      <c r="BJ956" s="17">
        <f t="shared" si="598"/>
        <v>9</v>
      </c>
      <c r="BK956" s="17">
        <f t="shared" si="592"/>
        <v>8</v>
      </c>
      <c r="BL956" s="17">
        <f t="shared" si="590"/>
        <v>7</v>
      </c>
      <c r="BM956" s="17">
        <f t="shared" si="615"/>
        <v>7</v>
      </c>
      <c r="BN956" s="17">
        <f t="shared" si="616"/>
        <v>6</v>
      </c>
      <c r="BO956" s="97">
        <f t="shared" si="566"/>
        <v>187</v>
      </c>
    </row>
    <row r="957" spans="1:67" ht="13.5" thickBot="1">
      <c r="A957" s="390">
        <f t="shared" si="575"/>
        <v>37</v>
      </c>
      <c r="B957" s="391" t="str">
        <f>VLOOKUP(A957,Sheet3!$A$2:$E$61,4,FALSE)</f>
        <v>gēngzǐ (庚子)</v>
      </c>
      <c r="C957" s="391" t="str">
        <f>VLOOKUP(A957,Sheet3!$A$2:$E$61,5,FALSE)</f>
        <v>Metal Rat</v>
      </c>
      <c r="D957" s="399">
        <f t="shared" si="576"/>
        <v>2040</v>
      </c>
      <c r="E957" s="399">
        <f t="shared" si="577"/>
        <v>1979</v>
      </c>
      <c r="F957" s="12">
        <f t="shared" ref="F957:F962" si="617">(5+H957)/7</f>
        <v>80.857142857142861</v>
      </c>
      <c r="G957" s="416">
        <f t="shared" si="612"/>
        <v>3371</v>
      </c>
      <c r="H957" s="187">
        <f t="shared" ref="H957:H962" si="618">H956-1</f>
        <v>561</v>
      </c>
      <c r="I957" s="1">
        <f t="shared" ref="I957:I962" si="619">I956-1</f>
        <v>560</v>
      </c>
      <c r="J957" s="187">
        <f t="shared" ref="J957:J962" si="620">J956+1</f>
        <v>-560</v>
      </c>
      <c r="K957" s="1">
        <f t="shared" ref="K957:K962" si="621">K956+1</f>
        <v>-559</v>
      </c>
      <c r="L957">
        <f t="shared" si="580"/>
        <v>55</v>
      </c>
      <c r="M957" s="3">
        <f t="shared" si="596"/>
        <v>3</v>
      </c>
      <c r="N957" s="245">
        <f t="shared" si="596"/>
        <v>4</v>
      </c>
      <c r="O957" s="2"/>
      <c r="P957" s="2"/>
      <c r="Q957" s="21" t="s">
        <v>234</v>
      </c>
      <c r="R957" s="8">
        <f t="shared" si="607"/>
        <v>45</v>
      </c>
      <c r="S957" s="135">
        <f t="shared" si="611"/>
        <v>45</v>
      </c>
      <c r="T957" s="8">
        <v>0</v>
      </c>
      <c r="U957" s="8"/>
      <c r="V957" s="8">
        <v>0</v>
      </c>
      <c r="W957" s="115">
        <v>0</v>
      </c>
      <c r="X957" s="121">
        <f t="shared" si="585"/>
        <v>37</v>
      </c>
      <c r="Y957" s="121"/>
      <c r="Z957" s="121"/>
      <c r="AZ957" s="89">
        <f t="shared" si="591"/>
        <v>7</v>
      </c>
      <c r="BA957" s="89">
        <f>AZ957-1</f>
        <v>6</v>
      </c>
      <c r="BB957" s="89">
        <f>BA957</f>
        <v>6</v>
      </c>
      <c r="BC957" s="89">
        <f t="shared" si="593"/>
        <v>5</v>
      </c>
      <c r="BD957" s="17">
        <f>BC957+5</f>
        <v>10</v>
      </c>
      <c r="BE957" s="17">
        <f t="shared" si="606"/>
        <v>9</v>
      </c>
      <c r="BF957" s="17">
        <f>BE957+2</f>
        <v>11</v>
      </c>
      <c r="BG957" s="17">
        <f t="shared" si="601"/>
        <v>10</v>
      </c>
      <c r="BH957" s="17">
        <f>BG957</f>
        <v>10</v>
      </c>
      <c r="BI957" s="17">
        <f t="shared" si="595"/>
        <v>9</v>
      </c>
      <c r="BJ957" s="17">
        <f>BI957</f>
        <v>9</v>
      </c>
      <c r="BK957" s="17">
        <f t="shared" si="592"/>
        <v>8</v>
      </c>
      <c r="BL957" s="17">
        <f t="shared" si="590"/>
        <v>7</v>
      </c>
      <c r="BM957" s="17">
        <f t="shared" si="615"/>
        <v>7</v>
      </c>
      <c r="BN957" s="17">
        <f t="shared" si="616"/>
        <v>6</v>
      </c>
      <c r="BO957" s="97">
        <f t="shared" si="566"/>
        <v>188</v>
      </c>
    </row>
    <row r="958" spans="1:67" ht="13.5" thickBot="1">
      <c r="A958" s="390">
        <f t="shared" si="575"/>
        <v>38</v>
      </c>
      <c r="B958" s="391" t="str">
        <f>VLOOKUP(A958,Sheet3!$A$2:$E$61,4,FALSE)</f>
        <v>xīnchǒu (辛丑)</v>
      </c>
      <c r="C958" s="391" t="str">
        <f>VLOOKUP(A958,Sheet3!$A$2:$E$61,5,FALSE)</f>
        <v>Metal Ox</v>
      </c>
      <c r="D958" s="399">
        <f t="shared" si="576"/>
        <v>2041</v>
      </c>
      <c r="E958" s="399">
        <f t="shared" si="577"/>
        <v>1980</v>
      </c>
      <c r="F958" s="12">
        <f t="shared" si="617"/>
        <v>80.714285714285708</v>
      </c>
      <c r="G958" s="416">
        <f t="shared" si="612"/>
        <v>3372</v>
      </c>
      <c r="H958" s="187">
        <f t="shared" si="618"/>
        <v>560</v>
      </c>
      <c r="I958" s="1">
        <f t="shared" si="619"/>
        <v>559</v>
      </c>
      <c r="J958" s="187">
        <f t="shared" si="620"/>
        <v>-559</v>
      </c>
      <c r="K958" s="1">
        <f t="shared" si="621"/>
        <v>-558</v>
      </c>
      <c r="L958">
        <f t="shared" si="580"/>
        <v>55</v>
      </c>
      <c r="M958" s="3">
        <f t="shared" ref="M958:N977" si="622">M962</f>
        <v>4</v>
      </c>
      <c r="N958" s="245">
        <f t="shared" si="622"/>
        <v>1</v>
      </c>
      <c r="O958" s="5"/>
      <c r="P958" s="5"/>
      <c r="R958" s="119">
        <f t="shared" si="607"/>
        <v>46</v>
      </c>
      <c r="S958" s="135">
        <f t="shared" si="611"/>
        <v>46</v>
      </c>
      <c r="T958" s="8">
        <f>T957+1</f>
        <v>1</v>
      </c>
      <c r="U958" s="8"/>
      <c r="V958" s="8">
        <f>V957+1</f>
        <v>1</v>
      </c>
      <c r="W958" s="115">
        <f>W957+1</f>
        <v>1</v>
      </c>
      <c r="X958" s="291"/>
      <c r="Y958" s="291"/>
      <c r="Z958" s="291"/>
      <c r="AA958" s="291"/>
      <c r="AB958" s="291"/>
      <c r="AC958" s="291"/>
      <c r="AD958" s="291"/>
      <c r="AE958" s="291"/>
      <c r="AF958" s="291"/>
      <c r="AG958" s="291"/>
      <c r="AH958" s="291"/>
      <c r="AL958" s="4">
        <v>0</v>
      </c>
      <c r="AZ958" s="89">
        <f t="shared" si="591"/>
        <v>7</v>
      </c>
      <c r="BA958" s="89">
        <f t="shared" si="586"/>
        <v>6</v>
      </c>
      <c r="BB958" s="89">
        <f t="shared" si="587"/>
        <v>6</v>
      </c>
      <c r="BC958" s="89">
        <f t="shared" si="593"/>
        <v>5</v>
      </c>
      <c r="BD958" s="17">
        <f t="shared" si="597"/>
        <v>10</v>
      </c>
      <c r="BE958" s="17">
        <f t="shared" si="606"/>
        <v>9</v>
      </c>
      <c r="BF958" s="17">
        <f>BE958+2</f>
        <v>11</v>
      </c>
      <c r="BG958" s="17">
        <f t="shared" si="601"/>
        <v>10</v>
      </c>
      <c r="BH958" s="17">
        <f t="shared" si="602"/>
        <v>10</v>
      </c>
      <c r="BI958" s="17">
        <f t="shared" si="595"/>
        <v>9</v>
      </c>
      <c r="BJ958" s="17">
        <f t="shared" si="598"/>
        <v>9</v>
      </c>
      <c r="BK958" s="17">
        <f t="shared" si="592"/>
        <v>8</v>
      </c>
      <c r="BL958" s="17">
        <f t="shared" si="590"/>
        <v>7</v>
      </c>
      <c r="BM958" s="17">
        <f t="shared" si="615"/>
        <v>7</v>
      </c>
      <c r="BN958" s="17">
        <f t="shared" si="616"/>
        <v>6</v>
      </c>
      <c r="BO958" s="97">
        <f t="shared" si="566"/>
        <v>189</v>
      </c>
    </row>
    <row r="959" spans="1:67" ht="12.2" customHeight="1" thickBot="1">
      <c r="A959" s="390">
        <f t="shared" si="575"/>
        <v>39</v>
      </c>
      <c r="B959" s="391" t="str">
        <f>VLOOKUP(A959,Sheet3!$A$2:$E$61,4,FALSE)</f>
        <v>rényín (壬寅)</v>
      </c>
      <c r="C959" s="391" t="str">
        <f>VLOOKUP(A959,Sheet3!$A$2:$E$61,5,FALSE)</f>
        <v>Water Tiger</v>
      </c>
      <c r="D959" s="399">
        <f t="shared" si="576"/>
        <v>2042</v>
      </c>
      <c r="E959" s="399">
        <f t="shared" si="577"/>
        <v>1981</v>
      </c>
      <c r="F959" s="12">
        <f t="shared" si="617"/>
        <v>80.571428571428569</v>
      </c>
      <c r="G959" s="416">
        <f t="shared" si="612"/>
        <v>3373</v>
      </c>
      <c r="H959" s="187">
        <f t="shared" si="618"/>
        <v>559</v>
      </c>
      <c r="I959" s="1">
        <f t="shared" si="619"/>
        <v>558</v>
      </c>
      <c r="J959" s="187">
        <f t="shared" si="620"/>
        <v>-558</v>
      </c>
      <c r="K959" s="1">
        <f t="shared" si="621"/>
        <v>-557</v>
      </c>
      <c r="L959">
        <f t="shared" si="580"/>
        <v>56</v>
      </c>
      <c r="M959" s="3">
        <f t="shared" si="622"/>
        <v>1</v>
      </c>
      <c r="N959" s="245">
        <f t="shared" si="622"/>
        <v>2</v>
      </c>
      <c r="O959" s="105"/>
      <c r="P959" s="105"/>
      <c r="R959" s="119">
        <f t="shared" si="607"/>
        <v>47</v>
      </c>
      <c r="S959" s="135">
        <f t="shared" si="611"/>
        <v>47</v>
      </c>
      <c r="T959" s="8">
        <f t="shared" ref="T959:V961" si="623">T958+1</f>
        <v>2</v>
      </c>
      <c r="U959" s="8"/>
      <c r="V959" s="8">
        <f t="shared" si="623"/>
        <v>2</v>
      </c>
      <c r="W959" s="115">
        <f>W958+1</f>
        <v>2</v>
      </c>
      <c r="X959" s="288" t="s">
        <v>31</v>
      </c>
      <c r="Y959" s="289"/>
      <c r="Z959" s="289"/>
      <c r="AA959" s="289"/>
      <c r="AB959" s="289"/>
      <c r="AC959" s="289"/>
      <c r="AD959" s="289"/>
      <c r="AE959" s="289"/>
      <c r="AF959" s="290"/>
      <c r="AG959" s="291"/>
      <c r="AI959" s="106"/>
      <c r="AJ959" s="106"/>
      <c r="AK959" s="106"/>
      <c r="AL959" s="132">
        <f>AL958+1</f>
        <v>1</v>
      </c>
      <c r="AM959" s="107"/>
      <c r="AN959" s="112"/>
      <c r="AZ959" s="89">
        <f t="shared" si="591"/>
        <v>7</v>
      </c>
      <c r="BA959" s="89">
        <f t="shared" si="586"/>
        <v>6</v>
      </c>
      <c r="BB959" s="89">
        <f t="shared" si="587"/>
        <v>6</v>
      </c>
      <c r="BC959" s="89">
        <f t="shared" si="593"/>
        <v>5</v>
      </c>
      <c r="BD959" s="17">
        <f t="shared" si="597"/>
        <v>10</v>
      </c>
      <c r="BE959" s="17">
        <f t="shared" si="606"/>
        <v>9</v>
      </c>
      <c r="BF959" s="17">
        <f>BE959+2</f>
        <v>11</v>
      </c>
      <c r="BG959" s="17">
        <f t="shared" si="601"/>
        <v>10</v>
      </c>
      <c r="BH959" s="17">
        <f t="shared" si="602"/>
        <v>10</v>
      </c>
      <c r="BI959" s="17">
        <f t="shared" si="595"/>
        <v>9</v>
      </c>
      <c r="BJ959" s="17">
        <f t="shared" si="598"/>
        <v>9</v>
      </c>
      <c r="BK959" s="17">
        <f t="shared" si="592"/>
        <v>8</v>
      </c>
      <c r="BL959" s="17">
        <f t="shared" si="590"/>
        <v>7</v>
      </c>
      <c r="BM959" s="17">
        <f t="shared" si="615"/>
        <v>7</v>
      </c>
      <c r="BN959" s="17">
        <f t="shared" si="616"/>
        <v>6</v>
      </c>
      <c r="BO959" s="97">
        <f t="shared" si="566"/>
        <v>190</v>
      </c>
    </row>
    <row r="960" spans="1:67" ht="12.75" customHeight="1" thickBot="1">
      <c r="A960" s="390">
        <f t="shared" si="575"/>
        <v>40</v>
      </c>
      <c r="B960" s="391" t="str">
        <f>VLOOKUP(A960,Sheet3!$A$2:$E$61,4,FALSE)</f>
        <v>guǐmǎo (癸卯)</v>
      </c>
      <c r="C960" s="391" t="str">
        <f>VLOOKUP(A960,Sheet3!$A$2:$E$61,5,FALSE)</f>
        <v>Water Hare</v>
      </c>
      <c r="D960" s="399">
        <f t="shared" si="576"/>
        <v>2043</v>
      </c>
      <c r="E960" s="399">
        <f t="shared" si="577"/>
        <v>1982</v>
      </c>
      <c r="F960" s="12">
        <f t="shared" si="617"/>
        <v>80.428571428571431</v>
      </c>
      <c r="G960" s="416">
        <f t="shared" si="612"/>
        <v>3374</v>
      </c>
      <c r="H960" s="187">
        <f t="shared" si="618"/>
        <v>558</v>
      </c>
      <c r="I960" s="1">
        <f t="shared" si="619"/>
        <v>557</v>
      </c>
      <c r="J960" s="187">
        <f t="shared" si="620"/>
        <v>-557</v>
      </c>
      <c r="K960" s="1">
        <f t="shared" si="621"/>
        <v>-556</v>
      </c>
      <c r="L960">
        <f t="shared" si="580"/>
        <v>56</v>
      </c>
      <c r="M960" s="3">
        <f t="shared" si="622"/>
        <v>2</v>
      </c>
      <c r="N960" s="245">
        <f t="shared" si="622"/>
        <v>3</v>
      </c>
      <c r="O960" s="5"/>
      <c r="P960" s="5"/>
      <c r="Q960" s="366" t="s">
        <v>235</v>
      </c>
      <c r="R960" s="119">
        <f t="shared" si="607"/>
        <v>48</v>
      </c>
      <c r="S960" s="135">
        <f t="shared" si="611"/>
        <v>48</v>
      </c>
      <c r="T960" s="8">
        <f t="shared" si="623"/>
        <v>3</v>
      </c>
      <c r="U960" s="8"/>
      <c r="V960" s="8">
        <f>V959+1</f>
        <v>3</v>
      </c>
      <c r="W960" s="115">
        <f>W959+1</f>
        <v>3</v>
      </c>
      <c r="X960" s="8">
        <v>0</v>
      </c>
      <c r="Y960" s="115">
        <v>0</v>
      </c>
      <c r="Z960" s="547" t="s">
        <v>32</v>
      </c>
      <c r="AA960" s="547" t="s">
        <v>33</v>
      </c>
      <c r="AB960" s="387"/>
      <c r="AC960" s="609" t="s">
        <v>34</v>
      </c>
      <c r="AD960" s="609" t="s">
        <v>35</v>
      </c>
      <c r="AE960" s="285"/>
      <c r="AF960" s="285"/>
      <c r="AL960" s="133">
        <f t="shared" ref="AL960:AL1023" si="624">AL959+1</f>
        <v>2</v>
      </c>
      <c r="AZ960" s="89">
        <f t="shared" si="591"/>
        <v>7</v>
      </c>
      <c r="BA960" s="89">
        <f t="shared" si="586"/>
        <v>6</v>
      </c>
      <c r="BB960" s="89">
        <f t="shared" si="587"/>
        <v>6</v>
      </c>
      <c r="BC960" s="89">
        <f t="shared" si="593"/>
        <v>5</v>
      </c>
      <c r="BD960" s="17">
        <f t="shared" si="597"/>
        <v>10</v>
      </c>
      <c r="BE960" s="17">
        <f t="shared" si="606"/>
        <v>9</v>
      </c>
      <c r="BF960" s="17">
        <f>BE960+1</f>
        <v>10</v>
      </c>
      <c r="BG960" s="17">
        <f t="shared" si="601"/>
        <v>9</v>
      </c>
      <c r="BH960" s="17">
        <f t="shared" si="602"/>
        <v>9</v>
      </c>
      <c r="BI960" s="17">
        <f t="shared" si="595"/>
        <v>8</v>
      </c>
      <c r="BJ960" s="17">
        <f t="shared" si="598"/>
        <v>8</v>
      </c>
      <c r="BK960" s="17">
        <f t="shared" si="592"/>
        <v>7</v>
      </c>
      <c r="BL960" s="17">
        <f t="shared" ref="BL960:BL983" si="625">BK960-1</f>
        <v>6</v>
      </c>
      <c r="BM960" s="17">
        <f t="shared" si="615"/>
        <v>6</v>
      </c>
      <c r="BN960" s="17">
        <f t="shared" si="616"/>
        <v>5</v>
      </c>
      <c r="BO960" s="97">
        <f t="shared" si="566"/>
        <v>191</v>
      </c>
    </row>
    <row r="961" spans="1:67" ht="12.75" customHeight="1" thickBot="1">
      <c r="A961" s="390">
        <f t="shared" si="575"/>
        <v>41</v>
      </c>
      <c r="B961" s="391" t="str">
        <f>VLOOKUP(A961,Sheet3!$A$2:$E$61,4,FALSE)</f>
        <v>jiǎchén (甲辰)</v>
      </c>
      <c r="C961" s="391" t="str">
        <f>VLOOKUP(A961,Sheet3!$A$2:$E$61,5,FALSE)</f>
        <v>Wood Dragon</v>
      </c>
      <c r="D961" s="399">
        <f t="shared" si="576"/>
        <v>2044</v>
      </c>
      <c r="E961" s="399">
        <f t="shared" si="577"/>
        <v>1983</v>
      </c>
      <c r="F961" s="12">
        <f t="shared" si="617"/>
        <v>80.285714285714292</v>
      </c>
      <c r="G961" s="416">
        <f t="shared" si="612"/>
        <v>3375</v>
      </c>
      <c r="H961" s="187">
        <f t="shared" si="618"/>
        <v>557</v>
      </c>
      <c r="I961" s="1">
        <f t="shared" si="619"/>
        <v>556</v>
      </c>
      <c r="J961" s="187">
        <f t="shared" si="620"/>
        <v>-556</v>
      </c>
      <c r="K961" s="1">
        <f t="shared" si="621"/>
        <v>-555</v>
      </c>
      <c r="L961">
        <f t="shared" si="580"/>
        <v>56</v>
      </c>
      <c r="M961" s="3">
        <f t="shared" si="622"/>
        <v>3</v>
      </c>
      <c r="N961" s="245">
        <f t="shared" si="622"/>
        <v>4</v>
      </c>
      <c r="O961" s="5"/>
      <c r="P961" s="5"/>
      <c r="R961" s="119">
        <f t="shared" si="607"/>
        <v>49</v>
      </c>
      <c r="S961" s="135">
        <f t="shared" si="611"/>
        <v>49</v>
      </c>
      <c r="T961" s="8">
        <f t="shared" si="623"/>
        <v>4</v>
      </c>
      <c r="U961" s="8"/>
      <c r="V961" s="8"/>
      <c r="W961" s="8"/>
      <c r="X961" s="8">
        <f t="shared" ref="X961:Y965" si="626">X960+1</f>
        <v>1</v>
      </c>
      <c r="Y961" s="115">
        <f t="shared" si="626"/>
        <v>1</v>
      </c>
      <c r="Z961" s="548"/>
      <c r="AA961" s="548"/>
      <c r="AB961" s="388"/>
      <c r="AC961" s="610"/>
      <c r="AD961" s="610"/>
      <c r="AE961" s="285"/>
      <c r="AF961" s="285"/>
      <c r="AL961" s="133">
        <f t="shared" si="624"/>
        <v>3</v>
      </c>
      <c r="AZ961" s="89">
        <f t="shared" ref="AZ961:AZ984" si="627">BL960</f>
        <v>6</v>
      </c>
      <c r="BA961" s="89">
        <f>AZ961-1</f>
        <v>5</v>
      </c>
      <c r="BB961" s="89">
        <f>BA961</f>
        <v>5</v>
      </c>
      <c r="BC961" s="89">
        <f t="shared" si="593"/>
        <v>4</v>
      </c>
      <c r="BD961" s="17">
        <f>BC961+5</f>
        <v>9</v>
      </c>
      <c r="BE961" s="17">
        <f t="shared" si="606"/>
        <v>8</v>
      </c>
      <c r="BF961" s="17">
        <f>BE961+2</f>
        <v>10</v>
      </c>
      <c r="BG961" s="17">
        <f t="shared" si="601"/>
        <v>9</v>
      </c>
      <c r="BH961" s="17">
        <f>BG961</f>
        <v>9</v>
      </c>
      <c r="BI961" s="17">
        <f t="shared" si="595"/>
        <v>8</v>
      </c>
      <c r="BJ961" s="17">
        <f>BI961</f>
        <v>8</v>
      </c>
      <c r="BK961" s="17">
        <f t="shared" si="592"/>
        <v>7</v>
      </c>
      <c r="BL961" s="17">
        <f t="shared" si="625"/>
        <v>6</v>
      </c>
      <c r="BM961" s="17">
        <f t="shared" si="615"/>
        <v>6</v>
      </c>
      <c r="BN961" s="17">
        <f t="shared" si="616"/>
        <v>5</v>
      </c>
      <c r="BO961" s="97">
        <f t="shared" si="566"/>
        <v>192</v>
      </c>
    </row>
    <row r="962" spans="1:67" ht="12.75" customHeight="1" thickBot="1">
      <c r="A962" s="390">
        <f t="shared" si="575"/>
        <v>42</v>
      </c>
      <c r="B962" s="391" t="str">
        <f>VLOOKUP(A962,Sheet3!$A$2:$E$61,4,FALSE)</f>
        <v>yǐsì (乙巳)</v>
      </c>
      <c r="C962" s="391" t="str">
        <f>VLOOKUP(A962,Sheet3!$A$2:$E$61,5,FALSE)</f>
        <v>Wood Snake</v>
      </c>
      <c r="D962" s="399">
        <f t="shared" si="576"/>
        <v>2045</v>
      </c>
      <c r="E962" s="399">
        <f t="shared" si="577"/>
        <v>1984</v>
      </c>
      <c r="F962" s="12">
        <f t="shared" si="617"/>
        <v>80.142857142857139</v>
      </c>
      <c r="G962" s="416">
        <f t="shared" si="612"/>
        <v>3376</v>
      </c>
      <c r="H962" s="187">
        <f t="shared" si="618"/>
        <v>556</v>
      </c>
      <c r="I962" s="1">
        <f t="shared" si="619"/>
        <v>555</v>
      </c>
      <c r="J962" s="187">
        <f t="shared" si="620"/>
        <v>-555</v>
      </c>
      <c r="K962" s="1">
        <f t="shared" si="621"/>
        <v>-554</v>
      </c>
      <c r="L962">
        <f t="shared" si="580"/>
        <v>56</v>
      </c>
      <c r="M962" s="3">
        <f t="shared" si="622"/>
        <v>4</v>
      </c>
      <c r="N962" s="245">
        <f t="shared" si="622"/>
        <v>1</v>
      </c>
      <c r="O962" s="2"/>
      <c r="P962" s="2"/>
      <c r="R962" s="119">
        <f t="shared" si="607"/>
        <v>50</v>
      </c>
      <c r="S962" s="135">
        <f t="shared" si="611"/>
        <v>50</v>
      </c>
      <c r="T962" s="8">
        <f>T961+1</f>
        <v>5</v>
      </c>
      <c r="U962" s="8"/>
      <c r="V962" s="2"/>
      <c r="X962" s="8">
        <f t="shared" si="626"/>
        <v>2</v>
      </c>
      <c r="Y962" s="115">
        <f t="shared" si="626"/>
        <v>2</v>
      </c>
      <c r="Z962" s="548"/>
      <c r="AA962" s="548"/>
      <c r="AB962" s="388"/>
      <c r="AC962" s="610"/>
      <c r="AD962" s="610"/>
      <c r="AE962" s="299"/>
      <c r="AF962" s="595" t="s">
        <v>36</v>
      </c>
      <c r="AG962" s="595" t="s">
        <v>37</v>
      </c>
      <c r="AL962" s="133">
        <f t="shared" si="624"/>
        <v>4</v>
      </c>
      <c r="AZ962" s="89">
        <f t="shared" si="627"/>
        <v>6</v>
      </c>
      <c r="BA962" s="89">
        <f t="shared" si="586"/>
        <v>5</v>
      </c>
      <c r="BB962" s="89">
        <f t="shared" si="587"/>
        <v>5</v>
      </c>
      <c r="BC962" s="89">
        <f t="shared" si="593"/>
        <v>4</v>
      </c>
      <c r="BD962" s="17">
        <f t="shared" si="597"/>
        <v>9</v>
      </c>
      <c r="BE962" s="17">
        <f t="shared" si="606"/>
        <v>8</v>
      </c>
      <c r="BF962" s="17">
        <f>BE962+2</f>
        <v>10</v>
      </c>
      <c r="BG962" s="17">
        <f t="shared" si="601"/>
        <v>9</v>
      </c>
      <c r="BH962" s="17">
        <f t="shared" si="602"/>
        <v>9</v>
      </c>
      <c r="BI962" s="17">
        <f t="shared" si="595"/>
        <v>8</v>
      </c>
      <c r="BJ962" s="17">
        <f t="shared" si="598"/>
        <v>8</v>
      </c>
      <c r="BK962" s="17">
        <f t="shared" si="592"/>
        <v>7</v>
      </c>
      <c r="BL962" s="17">
        <f t="shared" si="625"/>
        <v>6</v>
      </c>
      <c r="BM962" s="17">
        <f t="shared" si="615"/>
        <v>6</v>
      </c>
      <c r="BN962" s="17">
        <f t="shared" si="616"/>
        <v>5</v>
      </c>
      <c r="BO962" s="97">
        <f t="shared" si="566"/>
        <v>193</v>
      </c>
    </row>
    <row r="963" spans="1:67" ht="13.5" thickBot="1">
      <c r="A963" s="390">
        <f t="shared" si="575"/>
        <v>43</v>
      </c>
      <c r="B963" s="391" t="str">
        <f>VLOOKUP(A963,Sheet3!$A$2:$E$61,4,FALSE)</f>
        <v>bǐngwǔ (丙午)</v>
      </c>
      <c r="C963" s="391" t="str">
        <f>VLOOKUP(A963,Sheet3!$A$2:$E$61,5,FALSE)</f>
        <v>Fire Horse</v>
      </c>
      <c r="D963" s="399">
        <f t="shared" si="576"/>
        <v>2046</v>
      </c>
      <c r="E963" s="399">
        <f t="shared" si="577"/>
        <v>1985</v>
      </c>
      <c r="F963" s="14">
        <f t="shared" ref="F963:F997" si="628">(5+H963)/7</f>
        <v>80</v>
      </c>
      <c r="G963" s="417">
        <f t="shared" si="612"/>
        <v>3377</v>
      </c>
      <c r="H963" s="270">
        <f>H964+1</f>
        <v>555</v>
      </c>
      <c r="I963" s="16">
        <f t="shared" ref="I963:I1009" si="629">H963-1</f>
        <v>554</v>
      </c>
      <c r="J963" s="270">
        <f t="shared" ref="J963:J997" si="630">-H963+1</f>
        <v>-554</v>
      </c>
      <c r="K963" s="16">
        <f t="shared" ref="K963:K997" si="631">-I963+1</f>
        <v>-553</v>
      </c>
      <c r="L963" s="20">
        <f t="shared" si="580"/>
        <v>57</v>
      </c>
      <c r="M963" s="15">
        <f t="shared" si="622"/>
        <v>1</v>
      </c>
      <c r="N963" s="271">
        <f t="shared" si="622"/>
        <v>2</v>
      </c>
      <c r="O963" s="17"/>
      <c r="P963" s="17"/>
      <c r="Q963" s="30" t="s">
        <v>130</v>
      </c>
      <c r="R963" s="120">
        <f t="shared" si="607"/>
        <v>51</v>
      </c>
      <c r="S963" s="136">
        <f t="shared" si="611"/>
        <v>51</v>
      </c>
      <c r="T963" s="19">
        <f>T962+1</f>
        <v>6</v>
      </c>
      <c r="U963" s="19"/>
      <c r="V963" s="310" t="s">
        <v>241</v>
      </c>
      <c r="W963" s="123"/>
      <c r="X963" s="19">
        <f t="shared" si="626"/>
        <v>3</v>
      </c>
      <c r="Y963" s="116">
        <f t="shared" si="626"/>
        <v>3</v>
      </c>
      <c r="Z963" s="548"/>
      <c r="AA963" s="548"/>
      <c r="AB963" s="388"/>
      <c r="AC963" s="610"/>
      <c r="AD963" s="610"/>
      <c r="AE963" s="311"/>
      <c r="AF963" s="596"/>
      <c r="AG963" s="596"/>
      <c r="AH963" s="17" t="s">
        <v>124</v>
      </c>
      <c r="AK963" s="1">
        <f>(H$942-H963)/7</f>
        <v>3</v>
      </c>
      <c r="AL963" s="133">
        <f t="shared" si="624"/>
        <v>5</v>
      </c>
      <c r="AM963" s="1">
        <f>70-(H963-H$1453)/7</f>
        <v>0</v>
      </c>
      <c r="AZ963" s="89">
        <f t="shared" si="627"/>
        <v>6</v>
      </c>
      <c r="BA963" s="89">
        <f t="shared" si="586"/>
        <v>5</v>
      </c>
      <c r="BB963" s="89">
        <f t="shared" si="587"/>
        <v>5</v>
      </c>
      <c r="BC963" s="89">
        <f t="shared" si="593"/>
        <v>4</v>
      </c>
      <c r="BD963" s="17">
        <f t="shared" si="597"/>
        <v>9</v>
      </c>
      <c r="BE963" s="17">
        <f t="shared" si="606"/>
        <v>8</v>
      </c>
      <c r="BF963" s="17">
        <f>BE963+2</f>
        <v>10</v>
      </c>
      <c r="BG963" s="17">
        <f t="shared" si="601"/>
        <v>9</v>
      </c>
      <c r="BH963" s="17">
        <f t="shared" si="602"/>
        <v>9</v>
      </c>
      <c r="BI963" s="17">
        <f t="shared" si="595"/>
        <v>8</v>
      </c>
      <c r="BJ963" s="17">
        <f t="shared" si="598"/>
        <v>8</v>
      </c>
      <c r="BK963" s="17">
        <f t="shared" si="592"/>
        <v>7</v>
      </c>
      <c r="BL963" s="17">
        <f t="shared" si="625"/>
        <v>6</v>
      </c>
      <c r="BM963" s="17">
        <f t="shared" si="615"/>
        <v>6</v>
      </c>
      <c r="BN963" s="17">
        <f t="shared" si="616"/>
        <v>5</v>
      </c>
      <c r="BO963" s="97">
        <f t="shared" si="566"/>
        <v>194</v>
      </c>
    </row>
    <row r="964" spans="1:67" ht="12.75" customHeight="1" thickBot="1">
      <c r="A964" s="390">
        <f t="shared" si="575"/>
        <v>44</v>
      </c>
      <c r="B964" s="391" t="str">
        <f>VLOOKUP(A964,Sheet3!$A$2:$E$61,4,FALSE)</f>
        <v>dīngwèi (丁未)</v>
      </c>
      <c r="C964" s="391" t="str">
        <f>VLOOKUP(A964,Sheet3!$A$2:$E$61,5,FALSE)</f>
        <v>Fire Sheep</v>
      </c>
      <c r="D964" s="399">
        <f t="shared" si="576"/>
        <v>2047</v>
      </c>
      <c r="E964" s="399">
        <f t="shared" si="577"/>
        <v>1986</v>
      </c>
      <c r="F964" s="12">
        <f t="shared" si="628"/>
        <v>79.857142857142861</v>
      </c>
      <c r="G964" s="416">
        <f t="shared" si="612"/>
        <v>3378</v>
      </c>
      <c r="H964" s="187">
        <f>H965+1</f>
        <v>554</v>
      </c>
      <c r="I964" s="1">
        <f t="shared" si="629"/>
        <v>553</v>
      </c>
      <c r="J964" s="187">
        <f t="shared" si="630"/>
        <v>-553</v>
      </c>
      <c r="K964" s="1">
        <f t="shared" si="631"/>
        <v>-552</v>
      </c>
      <c r="L964">
        <f t="shared" si="580"/>
        <v>57</v>
      </c>
      <c r="M964" s="3">
        <f t="shared" si="622"/>
        <v>2</v>
      </c>
      <c r="N964" s="245">
        <f t="shared" si="622"/>
        <v>3</v>
      </c>
      <c r="O964" s="2"/>
      <c r="P964" s="2"/>
      <c r="R964" s="119">
        <f t="shared" si="607"/>
        <v>52</v>
      </c>
      <c r="S964" s="135">
        <f t="shared" si="611"/>
        <v>52</v>
      </c>
      <c r="T964" s="8">
        <f>T963+1</f>
        <v>7</v>
      </c>
      <c r="U964" s="8"/>
      <c r="V964" s="307">
        <v>0</v>
      </c>
      <c r="W964" s="185"/>
      <c r="X964" s="177">
        <f t="shared" si="626"/>
        <v>4</v>
      </c>
      <c r="Y964" s="292">
        <f t="shared" si="626"/>
        <v>4</v>
      </c>
      <c r="Z964" s="549"/>
      <c r="AA964" s="549"/>
      <c r="AB964" s="389"/>
      <c r="AC964" s="611"/>
      <c r="AD964" s="611"/>
      <c r="AE964" s="299"/>
      <c r="AF964" s="596"/>
      <c r="AG964" s="596"/>
      <c r="AH964" s="2">
        <v>1</v>
      </c>
      <c r="AL964" s="133">
        <f t="shared" si="624"/>
        <v>6</v>
      </c>
      <c r="AZ964" s="89">
        <f t="shared" si="627"/>
        <v>6</v>
      </c>
      <c r="BA964" s="89">
        <f t="shared" si="586"/>
        <v>5</v>
      </c>
      <c r="BB964" s="89">
        <f t="shared" si="587"/>
        <v>5</v>
      </c>
      <c r="BC964" s="89">
        <f t="shared" si="593"/>
        <v>4</v>
      </c>
      <c r="BD964" s="17">
        <f t="shared" si="597"/>
        <v>9</v>
      </c>
      <c r="BE964" s="17">
        <f t="shared" si="606"/>
        <v>8</v>
      </c>
      <c r="BF964" s="17">
        <f>BE964+1</f>
        <v>9</v>
      </c>
      <c r="BG964" s="17">
        <f t="shared" si="601"/>
        <v>8</v>
      </c>
      <c r="BH964" s="17">
        <f t="shared" si="602"/>
        <v>8</v>
      </c>
      <c r="BI964" s="17">
        <f t="shared" si="595"/>
        <v>7</v>
      </c>
      <c r="BJ964" s="17">
        <f t="shared" si="598"/>
        <v>7</v>
      </c>
      <c r="BK964" s="17">
        <f t="shared" ref="BK964:BK987" si="632">BJ964-1</f>
        <v>6</v>
      </c>
      <c r="BL964" s="17">
        <f t="shared" si="625"/>
        <v>5</v>
      </c>
      <c r="BM964" s="17">
        <f t="shared" si="615"/>
        <v>5</v>
      </c>
      <c r="BN964" s="17">
        <f t="shared" si="616"/>
        <v>4</v>
      </c>
      <c r="BO964" s="97">
        <f t="shared" ref="BO964:BO984" si="633">BO965-1</f>
        <v>195</v>
      </c>
    </row>
    <row r="965" spans="1:67" ht="13.5" thickBot="1">
      <c r="A965" s="390">
        <f t="shared" si="575"/>
        <v>45</v>
      </c>
      <c r="B965" s="391" t="str">
        <f>VLOOKUP(A965,Sheet3!$A$2:$E$61,4,FALSE)</f>
        <v>wùshēn (戊申)</v>
      </c>
      <c r="C965" s="391" t="str">
        <f>VLOOKUP(A965,Sheet3!$A$2:$E$61,5,FALSE)</f>
        <v>Earth Monkey</v>
      </c>
      <c r="D965" s="399">
        <f t="shared" si="576"/>
        <v>2048</v>
      </c>
      <c r="E965" s="399">
        <f t="shared" si="577"/>
        <v>1987</v>
      </c>
      <c r="F965" s="12">
        <f t="shared" si="628"/>
        <v>79.714285714285708</v>
      </c>
      <c r="G965" s="416">
        <f t="shared" si="612"/>
        <v>3379</v>
      </c>
      <c r="H965" s="187">
        <f>H966+1</f>
        <v>553</v>
      </c>
      <c r="I965" s="1">
        <f t="shared" si="629"/>
        <v>552</v>
      </c>
      <c r="J965" s="187">
        <f t="shared" si="630"/>
        <v>-552</v>
      </c>
      <c r="K965" s="1">
        <f t="shared" si="631"/>
        <v>-551</v>
      </c>
      <c r="L965">
        <f t="shared" si="580"/>
        <v>57</v>
      </c>
      <c r="M965" s="3">
        <f t="shared" si="622"/>
        <v>3</v>
      </c>
      <c r="N965" s="245">
        <f t="shared" si="622"/>
        <v>4</v>
      </c>
      <c r="O965" s="2"/>
      <c r="P965" s="2"/>
      <c r="Q965" s="180" t="s">
        <v>236</v>
      </c>
      <c r="R965" s="8">
        <f t="shared" ref="R965:S969" si="634">R964+1</f>
        <v>53</v>
      </c>
      <c r="S965" s="115">
        <f t="shared" si="634"/>
        <v>53</v>
      </c>
      <c r="T965" s="8"/>
      <c r="U965" s="8"/>
      <c r="V965" s="308">
        <f t="shared" ref="V965:V992" si="635">V964+1</f>
        <v>1</v>
      </c>
      <c r="X965" s="8">
        <f t="shared" si="626"/>
        <v>5</v>
      </c>
      <c r="Y965" s="115">
        <f t="shared" si="626"/>
        <v>5</v>
      </c>
      <c r="Z965" s="277">
        <v>0</v>
      </c>
      <c r="AA965" s="278">
        <v>0</v>
      </c>
      <c r="AB965" s="278"/>
      <c r="AC965" s="277">
        <v>0</v>
      </c>
      <c r="AD965" s="278">
        <v>0</v>
      </c>
      <c r="AE965" s="278"/>
      <c r="AF965" s="596"/>
      <c r="AG965" s="596"/>
      <c r="AH965" s="2">
        <f t="shared" ref="AH965:AH970" si="636">AH964+1</f>
        <v>2</v>
      </c>
      <c r="AL965" s="133">
        <f t="shared" si="624"/>
        <v>7</v>
      </c>
      <c r="AZ965" s="89">
        <f t="shared" si="627"/>
        <v>5</v>
      </c>
      <c r="BA965" s="89">
        <f>AZ965-1</f>
        <v>4</v>
      </c>
      <c r="BB965" s="89">
        <f>BA965</f>
        <v>4</v>
      </c>
      <c r="BC965" s="89">
        <f t="shared" ref="BC965:BC976" si="637">BB965-1</f>
        <v>3</v>
      </c>
      <c r="BD965" s="17">
        <f>BC965+5</f>
        <v>8</v>
      </c>
      <c r="BE965" s="17">
        <f t="shared" si="606"/>
        <v>7</v>
      </c>
      <c r="BF965" s="17">
        <f>BE965+2</f>
        <v>9</v>
      </c>
      <c r="BG965" s="17">
        <f t="shared" si="601"/>
        <v>8</v>
      </c>
      <c r="BH965" s="17">
        <f>BG965</f>
        <v>8</v>
      </c>
      <c r="BI965" s="17">
        <f t="shared" si="595"/>
        <v>7</v>
      </c>
      <c r="BJ965" s="17">
        <f>BI965</f>
        <v>7</v>
      </c>
      <c r="BK965" s="17">
        <f t="shared" si="632"/>
        <v>6</v>
      </c>
      <c r="BL965" s="17">
        <f t="shared" si="625"/>
        <v>5</v>
      </c>
      <c r="BM965" s="17">
        <f t="shared" si="615"/>
        <v>5</v>
      </c>
      <c r="BN965" s="17">
        <f t="shared" si="616"/>
        <v>4</v>
      </c>
      <c r="BO965" s="97">
        <f t="shared" si="633"/>
        <v>196</v>
      </c>
    </row>
    <row r="966" spans="1:67" ht="13.5" thickBot="1">
      <c r="A966" s="390">
        <f t="shared" si="575"/>
        <v>46</v>
      </c>
      <c r="B966" s="391" t="str">
        <f>VLOOKUP(A966,Sheet3!$A$2:$E$61,4,FALSE)</f>
        <v>jǐyǒu (己酉)</v>
      </c>
      <c r="C966" s="391" t="str">
        <f>VLOOKUP(A966,Sheet3!$A$2:$E$61,5,FALSE)</f>
        <v>Earth Rooster</v>
      </c>
      <c r="D966" s="399">
        <f t="shared" si="576"/>
        <v>2049</v>
      </c>
      <c r="E966" s="399">
        <f t="shared" si="577"/>
        <v>1988</v>
      </c>
      <c r="F966" s="12">
        <f t="shared" si="628"/>
        <v>79.571428571428569</v>
      </c>
      <c r="G966" s="416">
        <f t="shared" si="612"/>
        <v>3380</v>
      </c>
      <c r="H966" s="352">
        <v>552</v>
      </c>
      <c r="I966" s="1">
        <f t="shared" si="629"/>
        <v>551</v>
      </c>
      <c r="J966" s="187">
        <f t="shared" si="630"/>
        <v>-551</v>
      </c>
      <c r="K966" s="1">
        <f t="shared" si="631"/>
        <v>-550</v>
      </c>
      <c r="L966">
        <f t="shared" si="580"/>
        <v>57</v>
      </c>
      <c r="M966" s="3">
        <f t="shared" si="622"/>
        <v>4</v>
      </c>
      <c r="N966" s="245">
        <f t="shared" si="622"/>
        <v>1</v>
      </c>
      <c r="O966" s="2"/>
      <c r="P966" s="2"/>
      <c r="Q966" s="21"/>
      <c r="R966" s="8">
        <f t="shared" si="634"/>
        <v>54</v>
      </c>
      <c r="S966" s="115">
        <f t="shared" si="634"/>
        <v>54</v>
      </c>
      <c r="V966" s="308">
        <f t="shared" si="635"/>
        <v>2</v>
      </c>
      <c r="X966" s="115"/>
      <c r="Y966" s="115"/>
      <c r="Z966" s="277">
        <f>Z965+1</f>
        <v>1</v>
      </c>
      <c r="AA966" s="278">
        <f>AA965+1</f>
        <v>1</v>
      </c>
      <c r="AB966" s="278"/>
      <c r="AC966" s="277">
        <f>AC965+1</f>
        <v>1</v>
      </c>
      <c r="AD966" s="278">
        <f>AD965+1</f>
        <v>1</v>
      </c>
      <c r="AE966" s="278"/>
      <c r="AF966" s="596"/>
      <c r="AG966" s="596"/>
      <c r="AH966" s="2">
        <f t="shared" si="636"/>
        <v>3</v>
      </c>
      <c r="AL966" s="133">
        <f t="shared" si="624"/>
        <v>8</v>
      </c>
      <c r="AZ966" s="89">
        <f t="shared" si="627"/>
        <v>5</v>
      </c>
      <c r="BA966" s="89">
        <f t="shared" si="586"/>
        <v>4</v>
      </c>
      <c r="BB966" s="89">
        <f t="shared" si="587"/>
        <v>4</v>
      </c>
      <c r="BC966" s="89">
        <f t="shared" si="637"/>
        <v>3</v>
      </c>
      <c r="BD966" s="17">
        <f t="shared" si="597"/>
        <v>8</v>
      </c>
      <c r="BE966" s="17">
        <f t="shared" si="606"/>
        <v>7</v>
      </c>
      <c r="BF966" s="17">
        <f>BE966+2</f>
        <v>9</v>
      </c>
      <c r="BG966" s="17">
        <f t="shared" si="601"/>
        <v>8</v>
      </c>
      <c r="BH966" s="17">
        <f t="shared" si="602"/>
        <v>8</v>
      </c>
      <c r="BI966" s="17">
        <f t="shared" si="595"/>
        <v>7</v>
      </c>
      <c r="BJ966" s="17">
        <f t="shared" si="598"/>
        <v>7</v>
      </c>
      <c r="BK966" s="17">
        <f t="shared" si="632"/>
        <v>6</v>
      </c>
      <c r="BL966" s="17">
        <f t="shared" si="625"/>
        <v>5</v>
      </c>
      <c r="BM966" s="17">
        <f t="shared" si="615"/>
        <v>5</v>
      </c>
      <c r="BN966" s="17">
        <f t="shared" si="616"/>
        <v>4</v>
      </c>
      <c r="BO966" s="97">
        <f t="shared" si="633"/>
        <v>197</v>
      </c>
    </row>
    <row r="967" spans="1:67" ht="13.5" thickBot="1">
      <c r="A967" s="390">
        <f t="shared" si="575"/>
        <v>47</v>
      </c>
      <c r="B967" s="391" t="str">
        <f>VLOOKUP(A967,Sheet3!$A$2:$E$61,4,FALSE)</f>
        <v>gēngxū (庚戌)</v>
      </c>
      <c r="C967" s="391" t="str">
        <f>VLOOKUP(A967,Sheet3!$A$2:$E$61,5,FALSE)</f>
        <v>Metal Dog</v>
      </c>
      <c r="D967" s="399">
        <f t="shared" si="576"/>
        <v>2050</v>
      </c>
      <c r="E967" s="399">
        <f t="shared" si="577"/>
        <v>1989</v>
      </c>
      <c r="F967" s="12">
        <f t="shared" si="628"/>
        <v>79.428571428571431</v>
      </c>
      <c r="G967" s="416">
        <f t="shared" si="612"/>
        <v>3381</v>
      </c>
      <c r="H967" s="187">
        <f t="shared" ref="H967:H997" si="638">H966-1</f>
        <v>551</v>
      </c>
      <c r="I967" s="1">
        <f t="shared" si="629"/>
        <v>550</v>
      </c>
      <c r="J967" s="187">
        <f t="shared" si="630"/>
        <v>-550</v>
      </c>
      <c r="K967" s="1">
        <f t="shared" si="631"/>
        <v>-549</v>
      </c>
      <c r="L967">
        <f t="shared" si="580"/>
        <v>58</v>
      </c>
      <c r="M967" s="3">
        <f t="shared" si="622"/>
        <v>1</v>
      </c>
      <c r="N967" s="245">
        <f t="shared" si="622"/>
        <v>2</v>
      </c>
      <c r="O967" s="2"/>
      <c r="P967" s="2"/>
      <c r="R967" s="8">
        <f t="shared" si="634"/>
        <v>55</v>
      </c>
      <c r="S967" s="115">
        <f t="shared" si="634"/>
        <v>55</v>
      </c>
      <c r="V967" s="308">
        <f t="shared" si="635"/>
        <v>3</v>
      </c>
      <c r="X967" s="8"/>
      <c r="Y967" s="8"/>
      <c r="Z967" s="8"/>
      <c r="AC967" s="277">
        <f t="shared" ref="AC967:AD969" si="639">AC966+1</f>
        <v>2</v>
      </c>
      <c r="AD967" s="278">
        <f t="shared" si="639"/>
        <v>2</v>
      </c>
      <c r="AE967" s="278"/>
      <c r="AF967" s="597"/>
      <c r="AG967" s="597"/>
      <c r="AH967" s="2">
        <f t="shared" si="636"/>
        <v>4</v>
      </c>
      <c r="AL967" s="133">
        <f t="shared" si="624"/>
        <v>9</v>
      </c>
      <c r="AZ967" s="89">
        <f t="shared" si="627"/>
        <v>5</v>
      </c>
      <c r="BA967" s="89">
        <f t="shared" si="586"/>
        <v>4</v>
      </c>
      <c r="BB967" s="89">
        <f t="shared" si="587"/>
        <v>4</v>
      </c>
      <c r="BC967" s="89">
        <f t="shared" si="637"/>
        <v>3</v>
      </c>
      <c r="BD967" s="17">
        <f t="shared" si="597"/>
        <v>8</v>
      </c>
      <c r="BE967" s="17">
        <f t="shared" si="606"/>
        <v>7</v>
      </c>
      <c r="BF967" s="17">
        <f>BE967+2</f>
        <v>9</v>
      </c>
      <c r="BG967" s="17">
        <f t="shared" si="601"/>
        <v>8</v>
      </c>
      <c r="BH967" s="17">
        <f t="shared" si="602"/>
        <v>8</v>
      </c>
      <c r="BI967" s="17">
        <f t="shared" si="595"/>
        <v>7</v>
      </c>
      <c r="BJ967" s="17">
        <f t="shared" si="598"/>
        <v>7</v>
      </c>
      <c r="BK967" s="17">
        <f t="shared" si="632"/>
        <v>6</v>
      </c>
      <c r="BL967" s="17">
        <f t="shared" si="625"/>
        <v>5</v>
      </c>
      <c r="BM967" s="17">
        <f t="shared" si="615"/>
        <v>5</v>
      </c>
      <c r="BN967" s="17">
        <f t="shared" si="616"/>
        <v>4</v>
      </c>
      <c r="BO967" s="97">
        <f t="shared" si="633"/>
        <v>198</v>
      </c>
    </row>
    <row r="968" spans="1:67" ht="13.5" thickBot="1">
      <c r="A968" s="390">
        <f t="shared" si="575"/>
        <v>48</v>
      </c>
      <c r="B968" s="391" t="str">
        <f>VLOOKUP(A968,Sheet3!$A$2:$E$61,4,FALSE)</f>
        <v>xīnhài (辛亥)</v>
      </c>
      <c r="C968" s="391" t="str">
        <f>VLOOKUP(A968,Sheet3!$A$2:$E$61,5,FALSE)</f>
        <v>Metal Pig</v>
      </c>
      <c r="D968" s="399">
        <f t="shared" si="576"/>
        <v>2051</v>
      </c>
      <c r="E968" s="399">
        <f t="shared" si="577"/>
        <v>1990</v>
      </c>
      <c r="F968" s="12">
        <f t="shared" si="628"/>
        <v>79.285714285714292</v>
      </c>
      <c r="G968" s="416">
        <f t="shared" si="612"/>
        <v>3382</v>
      </c>
      <c r="H968" s="187">
        <f t="shared" si="638"/>
        <v>550</v>
      </c>
      <c r="I968" s="1">
        <f t="shared" si="629"/>
        <v>549</v>
      </c>
      <c r="J968" s="187">
        <f t="shared" si="630"/>
        <v>-549</v>
      </c>
      <c r="K968" s="1">
        <f t="shared" si="631"/>
        <v>-548</v>
      </c>
      <c r="L968">
        <f t="shared" si="580"/>
        <v>58</v>
      </c>
      <c r="M968" s="3">
        <f t="shared" si="622"/>
        <v>2</v>
      </c>
      <c r="N968" s="245">
        <f t="shared" si="622"/>
        <v>3</v>
      </c>
      <c r="O968" s="2"/>
      <c r="P968" s="2"/>
      <c r="Q968" s="21" t="s">
        <v>49</v>
      </c>
      <c r="R968" s="8">
        <f t="shared" si="634"/>
        <v>56</v>
      </c>
      <c r="S968" s="115">
        <f t="shared" si="634"/>
        <v>56</v>
      </c>
      <c r="V968" s="308">
        <f t="shared" si="635"/>
        <v>4</v>
      </c>
      <c r="AA968" s="278"/>
      <c r="AB968" s="278"/>
      <c r="AC968" s="277">
        <f t="shared" si="639"/>
        <v>3</v>
      </c>
      <c r="AD968" s="278">
        <f t="shared" si="639"/>
        <v>3</v>
      </c>
      <c r="AE968" s="278"/>
      <c r="AF968" s="277">
        <v>0</v>
      </c>
      <c r="AG968" s="278">
        <v>0</v>
      </c>
      <c r="AH968" s="2">
        <f t="shared" si="636"/>
        <v>5</v>
      </c>
      <c r="AL968" s="133">
        <f t="shared" si="624"/>
        <v>10</v>
      </c>
      <c r="AZ968" s="89">
        <f t="shared" si="627"/>
        <v>5</v>
      </c>
      <c r="BA968" s="89">
        <f t="shared" si="586"/>
        <v>4</v>
      </c>
      <c r="BB968" s="89">
        <f t="shared" si="587"/>
        <v>4</v>
      </c>
      <c r="BC968" s="89">
        <f t="shared" si="637"/>
        <v>3</v>
      </c>
      <c r="BD968" s="17">
        <f t="shared" si="597"/>
        <v>8</v>
      </c>
      <c r="BE968" s="17">
        <f t="shared" si="606"/>
        <v>7</v>
      </c>
      <c r="BF968" s="17">
        <f>BE968+1</f>
        <v>8</v>
      </c>
      <c r="BG968" s="17">
        <f t="shared" si="601"/>
        <v>7</v>
      </c>
      <c r="BH968" s="17">
        <f t="shared" si="602"/>
        <v>7</v>
      </c>
      <c r="BI968" s="17">
        <f t="shared" ref="BI968:BI991" si="640">BH968-1</f>
        <v>6</v>
      </c>
      <c r="BJ968" s="17">
        <f t="shared" si="598"/>
        <v>6</v>
      </c>
      <c r="BK968" s="17">
        <f t="shared" si="632"/>
        <v>5</v>
      </c>
      <c r="BL968" s="17">
        <f t="shared" si="625"/>
        <v>4</v>
      </c>
      <c r="BM968" s="17">
        <f t="shared" si="615"/>
        <v>4</v>
      </c>
      <c r="BN968" s="17">
        <f t="shared" si="616"/>
        <v>3</v>
      </c>
      <c r="BO968" s="97">
        <f t="shared" si="633"/>
        <v>199</v>
      </c>
    </row>
    <row r="969" spans="1:67" ht="13.5" thickBot="1">
      <c r="A969" s="390">
        <f t="shared" si="575"/>
        <v>49</v>
      </c>
      <c r="B969" s="391" t="str">
        <f>VLOOKUP(A969,Sheet3!$A$2:$E$61,4,FALSE)</f>
        <v>rénzǐ (壬子)</v>
      </c>
      <c r="C969" s="391" t="str">
        <f>VLOOKUP(A969,Sheet3!$A$2:$E$61,5,FALSE)</f>
        <v>Water Rat</v>
      </c>
      <c r="D969" s="399">
        <f t="shared" si="576"/>
        <v>2052</v>
      </c>
      <c r="E969" s="399">
        <f t="shared" si="577"/>
        <v>1991</v>
      </c>
      <c r="F969" s="12">
        <f t="shared" si="628"/>
        <v>79.142857142857139</v>
      </c>
      <c r="G969" s="416">
        <f t="shared" si="612"/>
        <v>3383</v>
      </c>
      <c r="H969" s="187">
        <f t="shared" si="638"/>
        <v>549</v>
      </c>
      <c r="I969" s="1">
        <f t="shared" si="629"/>
        <v>548</v>
      </c>
      <c r="J969" s="187">
        <f t="shared" si="630"/>
        <v>-548</v>
      </c>
      <c r="K969" s="1">
        <f t="shared" si="631"/>
        <v>-547</v>
      </c>
      <c r="L969">
        <f t="shared" si="580"/>
        <v>58</v>
      </c>
      <c r="M969" s="3">
        <f t="shared" si="622"/>
        <v>3</v>
      </c>
      <c r="N969" s="245">
        <f t="shared" si="622"/>
        <v>4</v>
      </c>
      <c r="O969" s="2"/>
      <c r="P969" s="2"/>
      <c r="Q969" s="21" t="s">
        <v>50</v>
      </c>
      <c r="R969" s="8">
        <f t="shared" si="634"/>
        <v>57</v>
      </c>
      <c r="S969" s="115">
        <f t="shared" si="634"/>
        <v>57</v>
      </c>
      <c r="V969" s="308">
        <f t="shared" si="635"/>
        <v>5</v>
      </c>
      <c r="AA969" s="279"/>
      <c r="AB969" s="279"/>
      <c r="AC969" s="277">
        <f t="shared" si="639"/>
        <v>4</v>
      </c>
      <c r="AD969" s="278">
        <f t="shared" si="639"/>
        <v>4</v>
      </c>
      <c r="AE969" s="278"/>
      <c r="AF969" s="277">
        <f>AF968+1</f>
        <v>1</v>
      </c>
      <c r="AG969" s="278">
        <f>AG968+1</f>
        <v>1</v>
      </c>
      <c r="AH969" s="2">
        <f t="shared" si="636"/>
        <v>6</v>
      </c>
      <c r="AL969" s="133">
        <f t="shared" si="624"/>
        <v>11</v>
      </c>
      <c r="AZ969" s="89">
        <f t="shared" si="627"/>
        <v>4</v>
      </c>
      <c r="BA969" s="89">
        <f>AZ969-1</f>
        <v>3</v>
      </c>
      <c r="BB969" s="89">
        <f>BA969</f>
        <v>3</v>
      </c>
      <c r="BC969" s="89">
        <f t="shared" si="637"/>
        <v>2</v>
      </c>
      <c r="BD969" s="17">
        <f>BC969+5</f>
        <v>7</v>
      </c>
      <c r="BE969" s="17">
        <f t="shared" si="606"/>
        <v>6</v>
      </c>
      <c r="BF969" s="17">
        <f>BE969+2</f>
        <v>8</v>
      </c>
      <c r="BG969" s="17">
        <f t="shared" si="601"/>
        <v>7</v>
      </c>
      <c r="BH969" s="17">
        <f>BG969</f>
        <v>7</v>
      </c>
      <c r="BI969" s="17">
        <f t="shared" si="640"/>
        <v>6</v>
      </c>
      <c r="BJ969" s="17">
        <f>BI969</f>
        <v>6</v>
      </c>
      <c r="BK969" s="17">
        <f t="shared" si="632"/>
        <v>5</v>
      </c>
      <c r="BL969" s="17">
        <f t="shared" si="625"/>
        <v>4</v>
      </c>
      <c r="BM969" s="17">
        <f t="shared" si="615"/>
        <v>4</v>
      </c>
      <c r="BN969" s="17">
        <f t="shared" si="616"/>
        <v>3</v>
      </c>
      <c r="BO969" s="97">
        <f t="shared" si="633"/>
        <v>200</v>
      </c>
    </row>
    <row r="970" spans="1:67" ht="13.5" thickBot="1">
      <c r="A970" s="390">
        <f t="shared" si="575"/>
        <v>50</v>
      </c>
      <c r="B970" s="391" t="str">
        <f>VLOOKUP(A970,Sheet3!$A$2:$E$61,4,FALSE)</f>
        <v>guǐchǒu (癸丑)</v>
      </c>
      <c r="C970" s="391" t="str">
        <f>VLOOKUP(A970,Sheet3!$A$2:$E$61,5,FALSE)</f>
        <v>Water Ox</v>
      </c>
      <c r="D970" s="399">
        <f t="shared" si="576"/>
        <v>2053</v>
      </c>
      <c r="E970" s="399">
        <f t="shared" si="577"/>
        <v>1992</v>
      </c>
      <c r="F970" s="14">
        <f t="shared" si="628"/>
        <v>79</v>
      </c>
      <c r="G970" s="417">
        <f t="shared" si="612"/>
        <v>3384</v>
      </c>
      <c r="H970" s="270">
        <f t="shared" si="638"/>
        <v>548</v>
      </c>
      <c r="I970" s="16">
        <f t="shared" si="629"/>
        <v>547</v>
      </c>
      <c r="J970" s="270">
        <f t="shared" si="630"/>
        <v>-547</v>
      </c>
      <c r="K970" s="16">
        <f t="shared" si="631"/>
        <v>-546</v>
      </c>
      <c r="L970" s="20">
        <f t="shared" si="580"/>
        <v>58</v>
      </c>
      <c r="M970" s="15">
        <f t="shared" si="622"/>
        <v>4</v>
      </c>
      <c r="N970" s="271">
        <f t="shared" si="622"/>
        <v>1</v>
      </c>
      <c r="O970" s="17"/>
      <c r="P970" s="17"/>
      <c r="Q970" s="30"/>
      <c r="R970" s="19">
        <f>R969+1</f>
        <v>58</v>
      </c>
      <c r="S970" s="116">
        <f>S969+1</f>
        <v>58</v>
      </c>
      <c r="T970" s="17"/>
      <c r="U970" s="17"/>
      <c r="V970" s="309">
        <f t="shared" si="635"/>
        <v>6</v>
      </c>
      <c r="W970" s="20"/>
      <c r="X970" s="20"/>
      <c r="Y970" s="20"/>
      <c r="Z970" s="20"/>
      <c r="AA970" s="15"/>
      <c r="AB970" s="15"/>
      <c r="AC970" s="19">
        <f t="shared" ref="AC970:AD977" si="641">AC969+1</f>
        <v>5</v>
      </c>
      <c r="AD970" s="116">
        <f t="shared" si="641"/>
        <v>5</v>
      </c>
      <c r="AE970" s="116"/>
      <c r="AF970" s="19">
        <f>AF969+1</f>
        <v>2</v>
      </c>
      <c r="AG970" s="116">
        <f>AG969+1</f>
        <v>2</v>
      </c>
      <c r="AH970" s="17">
        <f t="shared" si="636"/>
        <v>7</v>
      </c>
      <c r="AK970" s="1">
        <f>(H$942-H970)/7</f>
        <v>4</v>
      </c>
      <c r="AL970" s="133">
        <f t="shared" si="624"/>
        <v>12</v>
      </c>
      <c r="AM970" s="1">
        <f>70-(H970-H$1453)/7</f>
        <v>1</v>
      </c>
      <c r="AZ970" s="89">
        <f t="shared" si="627"/>
        <v>4</v>
      </c>
      <c r="BA970" s="89">
        <f t="shared" si="586"/>
        <v>3</v>
      </c>
      <c r="BB970" s="89">
        <f t="shared" si="587"/>
        <v>3</v>
      </c>
      <c r="BC970" s="89">
        <f t="shared" si="637"/>
        <v>2</v>
      </c>
      <c r="BD970" s="17">
        <f t="shared" si="597"/>
        <v>7</v>
      </c>
      <c r="BE970" s="17">
        <f t="shared" si="606"/>
        <v>6</v>
      </c>
      <c r="BF970" s="17">
        <f>BE970+2</f>
        <v>8</v>
      </c>
      <c r="BG970" s="17">
        <f t="shared" si="601"/>
        <v>7</v>
      </c>
      <c r="BH970" s="17">
        <f t="shared" si="602"/>
        <v>7</v>
      </c>
      <c r="BI970" s="17">
        <f t="shared" si="640"/>
        <v>6</v>
      </c>
      <c r="BJ970" s="17">
        <f t="shared" si="598"/>
        <v>6</v>
      </c>
      <c r="BK970" s="17">
        <f t="shared" si="632"/>
        <v>5</v>
      </c>
      <c r="BL970" s="17">
        <f t="shared" si="625"/>
        <v>4</v>
      </c>
      <c r="BM970" s="17">
        <f t="shared" si="615"/>
        <v>4</v>
      </c>
      <c r="BN970" s="17">
        <f t="shared" si="616"/>
        <v>3</v>
      </c>
      <c r="BO970" s="97">
        <f t="shared" si="633"/>
        <v>201</v>
      </c>
    </row>
    <row r="971" spans="1:67" ht="13.5" thickBot="1">
      <c r="A971" s="390">
        <f t="shared" si="575"/>
        <v>51</v>
      </c>
      <c r="B971" s="391" t="str">
        <f>VLOOKUP(A971,Sheet3!$A$2:$E$61,4,FALSE)</f>
        <v>jiǎyín (甲寅)</v>
      </c>
      <c r="C971" s="391" t="str">
        <f>VLOOKUP(A971,Sheet3!$A$2:$E$61,5,FALSE)</f>
        <v>Wood Tiger</v>
      </c>
      <c r="D971" s="399">
        <f t="shared" si="576"/>
        <v>2054</v>
      </c>
      <c r="E971" s="399">
        <f t="shared" si="577"/>
        <v>1993</v>
      </c>
      <c r="F971" s="12">
        <f t="shared" si="628"/>
        <v>78.857142857142861</v>
      </c>
      <c r="G971" s="416">
        <f t="shared" si="612"/>
        <v>3385</v>
      </c>
      <c r="H971" s="187">
        <f t="shared" si="638"/>
        <v>547</v>
      </c>
      <c r="I971" s="1">
        <f t="shared" si="629"/>
        <v>546</v>
      </c>
      <c r="J971" s="187">
        <f t="shared" si="630"/>
        <v>-546</v>
      </c>
      <c r="K971" s="1">
        <f t="shared" si="631"/>
        <v>-545</v>
      </c>
      <c r="L971">
        <f t="shared" si="580"/>
        <v>59</v>
      </c>
      <c r="M971" s="3">
        <f t="shared" si="622"/>
        <v>1</v>
      </c>
      <c r="N971" s="245">
        <f t="shared" si="622"/>
        <v>2</v>
      </c>
      <c r="O971" s="2"/>
      <c r="P971" s="2"/>
      <c r="Q971" s="184" t="s">
        <v>51</v>
      </c>
      <c r="R971" s="8">
        <f>R970+1</f>
        <v>59</v>
      </c>
      <c r="S971" s="115">
        <f>S970+1</f>
        <v>59</v>
      </c>
      <c r="V971" s="308">
        <f t="shared" si="635"/>
        <v>7</v>
      </c>
      <c r="W971" s="600" t="s">
        <v>221</v>
      </c>
      <c r="X971" s="603" t="s">
        <v>274</v>
      </c>
      <c r="Y971" s="182"/>
      <c r="Z971" s="182"/>
      <c r="AA971" s="3"/>
      <c r="AB971" s="3"/>
      <c r="AC971" s="8">
        <f t="shared" si="641"/>
        <v>6</v>
      </c>
      <c r="AD971" s="115">
        <f t="shared" si="641"/>
        <v>6</v>
      </c>
      <c r="AE971" s="115"/>
      <c r="AF971" s="8">
        <f t="shared" ref="AF971:AG982" si="642">AF970+1</f>
        <v>3</v>
      </c>
      <c r="AG971" s="115">
        <f t="shared" si="642"/>
        <v>3</v>
      </c>
      <c r="AH971" s="2" t="s">
        <v>131</v>
      </c>
      <c r="AL971" s="133">
        <f t="shared" si="624"/>
        <v>13</v>
      </c>
      <c r="AZ971" s="89">
        <f t="shared" si="627"/>
        <v>4</v>
      </c>
      <c r="BA971" s="89">
        <f t="shared" si="586"/>
        <v>3</v>
      </c>
      <c r="BB971" s="89">
        <f t="shared" si="587"/>
        <v>3</v>
      </c>
      <c r="BC971" s="89">
        <f t="shared" si="637"/>
        <v>2</v>
      </c>
      <c r="BD971" s="17">
        <f t="shared" si="597"/>
        <v>7</v>
      </c>
      <c r="BE971" s="17">
        <f t="shared" si="606"/>
        <v>6</v>
      </c>
      <c r="BF971" s="17">
        <f>BE971+2</f>
        <v>8</v>
      </c>
      <c r="BG971" s="17">
        <f t="shared" si="601"/>
        <v>7</v>
      </c>
      <c r="BH971" s="17">
        <f t="shared" si="602"/>
        <v>7</v>
      </c>
      <c r="BI971" s="17">
        <f t="shared" si="640"/>
        <v>6</v>
      </c>
      <c r="BJ971" s="17">
        <f t="shared" si="598"/>
        <v>6</v>
      </c>
      <c r="BK971" s="17">
        <f t="shared" si="632"/>
        <v>5</v>
      </c>
      <c r="BL971" s="17">
        <f t="shared" si="625"/>
        <v>4</v>
      </c>
      <c r="BM971" s="17">
        <f t="shared" si="615"/>
        <v>4</v>
      </c>
      <c r="BN971" s="17">
        <f t="shared" si="616"/>
        <v>3</v>
      </c>
      <c r="BO971" s="97">
        <f t="shared" si="633"/>
        <v>202</v>
      </c>
    </row>
    <row r="972" spans="1:67" ht="13.5" thickBot="1">
      <c r="A972" s="390">
        <f t="shared" si="575"/>
        <v>52</v>
      </c>
      <c r="B972" s="391" t="str">
        <f>VLOOKUP(A972,Sheet3!$A$2:$E$61,4,FALSE)</f>
        <v>yǐmǎo (乙卯)</v>
      </c>
      <c r="C972" s="391" t="str">
        <f>VLOOKUP(A972,Sheet3!$A$2:$E$61,5,FALSE)</f>
        <v>Wood Hare</v>
      </c>
      <c r="D972" s="399">
        <f t="shared" si="576"/>
        <v>2055</v>
      </c>
      <c r="E972" s="399">
        <f t="shared" si="577"/>
        <v>1994</v>
      </c>
      <c r="F972" s="12">
        <f t="shared" si="628"/>
        <v>78.714285714285708</v>
      </c>
      <c r="G972" s="416">
        <f t="shared" si="612"/>
        <v>3386</v>
      </c>
      <c r="H972" s="187">
        <f t="shared" si="638"/>
        <v>546</v>
      </c>
      <c r="I972" s="1">
        <f t="shared" si="629"/>
        <v>545</v>
      </c>
      <c r="J972" s="187">
        <f t="shared" si="630"/>
        <v>-545</v>
      </c>
      <c r="K972" s="1">
        <f t="shared" si="631"/>
        <v>-544</v>
      </c>
      <c r="L972">
        <f t="shared" si="580"/>
        <v>59</v>
      </c>
      <c r="M972" s="3">
        <f t="shared" si="622"/>
        <v>2</v>
      </c>
      <c r="N972" s="245">
        <f t="shared" si="622"/>
        <v>3</v>
      </c>
      <c r="O972" s="2"/>
      <c r="P972" s="2"/>
      <c r="Q972" s="21"/>
      <c r="R972" s="8">
        <f t="shared" ref="R972:S976" si="643">R971+1</f>
        <v>60</v>
      </c>
      <c r="S972" s="115">
        <f t="shared" si="643"/>
        <v>60</v>
      </c>
      <c r="V972" s="308">
        <f t="shared" si="635"/>
        <v>8</v>
      </c>
      <c r="W972" s="601"/>
      <c r="X972" s="528"/>
      <c r="Y972" s="183"/>
      <c r="Z972" s="183"/>
      <c r="AA972" s="3"/>
      <c r="AB972" s="3"/>
      <c r="AC972" s="8">
        <f t="shared" si="641"/>
        <v>7</v>
      </c>
      <c r="AD972" s="115">
        <f t="shared" si="641"/>
        <v>7</v>
      </c>
      <c r="AE972" s="115"/>
      <c r="AF972" s="8">
        <f t="shared" si="642"/>
        <v>4</v>
      </c>
      <c r="AG972" s="115">
        <f t="shared" si="642"/>
        <v>4</v>
      </c>
      <c r="AL972" s="133">
        <f t="shared" si="624"/>
        <v>14</v>
      </c>
      <c r="AZ972" s="89">
        <f t="shared" si="627"/>
        <v>4</v>
      </c>
      <c r="BA972" s="89">
        <f t="shared" si="586"/>
        <v>3</v>
      </c>
      <c r="BB972" s="89">
        <f t="shared" si="587"/>
        <v>3</v>
      </c>
      <c r="BC972" s="89">
        <f t="shared" si="637"/>
        <v>2</v>
      </c>
      <c r="BD972" s="17">
        <f t="shared" si="597"/>
        <v>7</v>
      </c>
      <c r="BE972" s="17">
        <f t="shared" si="606"/>
        <v>6</v>
      </c>
      <c r="BF972" s="17">
        <f>BE972+1</f>
        <v>7</v>
      </c>
      <c r="BG972" s="17">
        <f t="shared" si="601"/>
        <v>6</v>
      </c>
      <c r="BH972" s="17">
        <f t="shared" si="602"/>
        <v>6</v>
      </c>
      <c r="BI972" s="17">
        <f t="shared" si="640"/>
        <v>5</v>
      </c>
      <c r="BJ972" s="17">
        <f t="shared" si="598"/>
        <v>5</v>
      </c>
      <c r="BK972" s="17">
        <f t="shared" si="632"/>
        <v>4</v>
      </c>
      <c r="BL972" s="17">
        <f t="shared" si="625"/>
        <v>3</v>
      </c>
      <c r="BM972" s="17">
        <f t="shared" si="615"/>
        <v>3</v>
      </c>
      <c r="BN972" s="17">
        <f t="shared" si="616"/>
        <v>2</v>
      </c>
      <c r="BO972" s="97">
        <f t="shared" si="633"/>
        <v>203</v>
      </c>
    </row>
    <row r="973" spans="1:67" ht="13.5" thickBot="1">
      <c r="A973" s="390">
        <f t="shared" si="575"/>
        <v>53</v>
      </c>
      <c r="B973" s="391" t="str">
        <f>VLOOKUP(A973,Sheet3!$A$2:$E$61,4,FALSE)</f>
        <v>bǐngchén (丙辰)</v>
      </c>
      <c r="C973" s="391" t="str">
        <f>VLOOKUP(A973,Sheet3!$A$2:$E$61,5,FALSE)</f>
        <v>Fire Dragon</v>
      </c>
      <c r="D973" s="399">
        <f t="shared" si="576"/>
        <v>2056</v>
      </c>
      <c r="E973" s="399">
        <f t="shared" si="577"/>
        <v>1995</v>
      </c>
      <c r="F973" s="12">
        <f t="shared" si="628"/>
        <v>78.571428571428569</v>
      </c>
      <c r="G973" s="416">
        <f t="shared" si="612"/>
        <v>3387</v>
      </c>
      <c r="H973" s="187">
        <f t="shared" si="638"/>
        <v>545</v>
      </c>
      <c r="I973" s="1">
        <f t="shared" si="629"/>
        <v>544</v>
      </c>
      <c r="J973" s="187">
        <f t="shared" si="630"/>
        <v>-544</v>
      </c>
      <c r="K973" s="1">
        <f t="shared" si="631"/>
        <v>-543</v>
      </c>
      <c r="L973">
        <f t="shared" si="580"/>
        <v>59</v>
      </c>
      <c r="M973" s="3">
        <f t="shared" si="622"/>
        <v>3</v>
      </c>
      <c r="N973" s="245">
        <f t="shared" si="622"/>
        <v>4</v>
      </c>
      <c r="O973" s="2"/>
      <c r="P973" s="2"/>
      <c r="R973" s="8">
        <f t="shared" si="643"/>
        <v>61</v>
      </c>
      <c r="S973" s="115">
        <f t="shared" si="643"/>
        <v>61</v>
      </c>
      <c r="V973" s="308">
        <f t="shared" si="635"/>
        <v>9</v>
      </c>
      <c r="W973" s="601"/>
      <c r="X973" s="528"/>
      <c r="Y973" s="183"/>
      <c r="Z973" s="183"/>
      <c r="AA973" s="3"/>
      <c r="AB973" s="3"/>
      <c r="AC973" s="8">
        <f t="shared" si="641"/>
        <v>8</v>
      </c>
      <c r="AD973" s="115">
        <f t="shared" si="641"/>
        <v>8</v>
      </c>
      <c r="AE973" s="115"/>
      <c r="AF973" s="8">
        <f t="shared" si="642"/>
        <v>5</v>
      </c>
      <c r="AG973" s="115">
        <f t="shared" si="642"/>
        <v>5</v>
      </c>
      <c r="AL973" s="133">
        <f t="shared" si="624"/>
        <v>15</v>
      </c>
      <c r="AZ973" s="89">
        <f t="shared" si="627"/>
        <v>3</v>
      </c>
      <c r="BA973" s="89">
        <f>AZ973-1</f>
        <v>2</v>
      </c>
      <c r="BB973" s="89">
        <f>BA973</f>
        <v>2</v>
      </c>
      <c r="BC973" s="89">
        <f t="shared" si="637"/>
        <v>1</v>
      </c>
      <c r="BD973" s="17">
        <f>BC973+5</f>
        <v>6</v>
      </c>
      <c r="BE973" s="17">
        <f t="shared" si="606"/>
        <v>5</v>
      </c>
      <c r="BF973" s="17">
        <f>BE973+2</f>
        <v>7</v>
      </c>
      <c r="BG973" s="17">
        <f t="shared" si="601"/>
        <v>6</v>
      </c>
      <c r="BH973" s="17">
        <f>BG973</f>
        <v>6</v>
      </c>
      <c r="BI973" s="17">
        <f t="shared" si="640"/>
        <v>5</v>
      </c>
      <c r="BJ973" s="17">
        <f>BI973</f>
        <v>5</v>
      </c>
      <c r="BK973" s="17">
        <f t="shared" si="632"/>
        <v>4</v>
      </c>
      <c r="BL973" s="17">
        <f t="shared" si="625"/>
        <v>3</v>
      </c>
      <c r="BM973" s="17">
        <f t="shared" si="615"/>
        <v>3</v>
      </c>
      <c r="BN973" s="17">
        <f t="shared" si="616"/>
        <v>2</v>
      </c>
      <c r="BO973" s="97">
        <f t="shared" si="633"/>
        <v>204</v>
      </c>
    </row>
    <row r="974" spans="1:67" ht="13.5" thickBot="1">
      <c r="A974" s="390">
        <f t="shared" si="575"/>
        <v>54</v>
      </c>
      <c r="B974" s="391" t="str">
        <f>VLOOKUP(A974,Sheet3!$A$2:$E$61,4,FALSE)</f>
        <v>dīngsì (丁巳)</v>
      </c>
      <c r="C974" s="391" t="str">
        <f>VLOOKUP(A974,Sheet3!$A$2:$E$61,5,FALSE)</f>
        <v>Fire Snake</v>
      </c>
      <c r="D974" s="399">
        <f t="shared" si="576"/>
        <v>2057</v>
      </c>
      <c r="E974" s="399">
        <f t="shared" si="577"/>
        <v>1996</v>
      </c>
      <c r="F974" s="12">
        <f t="shared" si="628"/>
        <v>78.428571428571431</v>
      </c>
      <c r="G974" s="416">
        <f t="shared" si="612"/>
        <v>3388</v>
      </c>
      <c r="H974" s="187">
        <f t="shared" si="638"/>
        <v>544</v>
      </c>
      <c r="I974" s="1">
        <f t="shared" si="629"/>
        <v>543</v>
      </c>
      <c r="J974" s="187">
        <f t="shared" si="630"/>
        <v>-543</v>
      </c>
      <c r="K974" s="1">
        <f t="shared" si="631"/>
        <v>-542</v>
      </c>
      <c r="L974">
        <f t="shared" si="580"/>
        <v>59</v>
      </c>
      <c r="M974" s="3">
        <f t="shared" si="622"/>
        <v>4</v>
      </c>
      <c r="N974" s="245">
        <f t="shared" si="622"/>
        <v>1</v>
      </c>
      <c r="O974" s="2"/>
      <c r="P974" s="2"/>
      <c r="R974" s="8">
        <f t="shared" si="643"/>
        <v>62</v>
      </c>
      <c r="S974" s="115">
        <f t="shared" si="643"/>
        <v>62</v>
      </c>
      <c r="V974" s="308">
        <f t="shared" si="635"/>
        <v>10</v>
      </c>
      <c r="W974" s="601"/>
      <c r="X974" s="528"/>
      <c r="Y974" s="183"/>
      <c r="Z974" s="183"/>
      <c r="AA974" s="3"/>
      <c r="AB974" s="3"/>
      <c r="AC974" s="8">
        <f t="shared" si="641"/>
        <v>9</v>
      </c>
      <c r="AD974" s="115">
        <f t="shared" si="641"/>
        <v>9</v>
      </c>
      <c r="AE974" s="115"/>
      <c r="AF974" s="8">
        <f t="shared" si="642"/>
        <v>6</v>
      </c>
      <c r="AG974" s="115">
        <f t="shared" si="642"/>
        <v>6</v>
      </c>
      <c r="AL974" s="133">
        <f t="shared" si="624"/>
        <v>16</v>
      </c>
      <c r="AZ974" s="89">
        <f t="shared" si="627"/>
        <v>3</v>
      </c>
      <c r="BA974" s="89">
        <f t="shared" si="586"/>
        <v>2</v>
      </c>
      <c r="BB974" s="89">
        <f t="shared" si="587"/>
        <v>2</v>
      </c>
      <c r="BC974" s="89">
        <f t="shared" si="637"/>
        <v>1</v>
      </c>
      <c r="BD974" s="17">
        <f t="shared" si="597"/>
        <v>6</v>
      </c>
      <c r="BE974" s="17">
        <f t="shared" si="606"/>
        <v>5</v>
      </c>
      <c r="BF974" s="17">
        <f>BE974+2</f>
        <v>7</v>
      </c>
      <c r="BG974" s="17">
        <f t="shared" si="601"/>
        <v>6</v>
      </c>
      <c r="BH974" s="17">
        <f t="shared" si="602"/>
        <v>6</v>
      </c>
      <c r="BI974" s="17">
        <f t="shared" si="640"/>
        <v>5</v>
      </c>
      <c r="BJ974" s="17">
        <f t="shared" si="598"/>
        <v>5</v>
      </c>
      <c r="BK974" s="17">
        <f t="shared" si="632"/>
        <v>4</v>
      </c>
      <c r="BL974" s="17">
        <f t="shared" si="625"/>
        <v>3</v>
      </c>
      <c r="BM974" s="17">
        <f t="shared" si="615"/>
        <v>3</v>
      </c>
      <c r="BN974" s="17">
        <f t="shared" si="616"/>
        <v>2</v>
      </c>
      <c r="BO974" s="97">
        <f t="shared" si="633"/>
        <v>205</v>
      </c>
    </row>
    <row r="975" spans="1:67" ht="13.5" thickBot="1">
      <c r="A975" s="390">
        <f t="shared" si="575"/>
        <v>55</v>
      </c>
      <c r="B975" s="391" t="str">
        <f>VLOOKUP(A975,Sheet3!$A$2:$E$61,4,FALSE)</f>
        <v>wùwǔ (戊午)</v>
      </c>
      <c r="C975" s="391" t="str">
        <f>VLOOKUP(A975,Sheet3!$A$2:$E$61,5,FALSE)</f>
        <v>Earth Horse</v>
      </c>
      <c r="D975" s="399">
        <f t="shared" si="576"/>
        <v>2058</v>
      </c>
      <c r="E975" s="399">
        <f t="shared" si="577"/>
        <v>1997</v>
      </c>
      <c r="F975" s="12">
        <f t="shared" si="628"/>
        <v>78.285714285714292</v>
      </c>
      <c r="G975" s="416">
        <f t="shared" si="612"/>
        <v>3389</v>
      </c>
      <c r="H975" s="187">
        <f t="shared" si="638"/>
        <v>543</v>
      </c>
      <c r="I975" s="1">
        <f t="shared" si="629"/>
        <v>542</v>
      </c>
      <c r="J975" s="187">
        <f t="shared" si="630"/>
        <v>-542</v>
      </c>
      <c r="K975" s="1">
        <f t="shared" si="631"/>
        <v>-541</v>
      </c>
      <c r="L975">
        <f t="shared" si="580"/>
        <v>60</v>
      </c>
      <c r="M975" s="3">
        <f t="shared" si="622"/>
        <v>1</v>
      </c>
      <c r="N975" s="245">
        <f t="shared" si="622"/>
        <v>2</v>
      </c>
      <c r="O975" s="2"/>
      <c r="P975" s="2"/>
      <c r="R975" s="8">
        <f t="shared" si="643"/>
        <v>63</v>
      </c>
      <c r="S975" s="115">
        <f t="shared" si="643"/>
        <v>63</v>
      </c>
      <c r="V975" s="308">
        <f t="shared" si="635"/>
        <v>11</v>
      </c>
      <c r="W975" s="601"/>
      <c r="X975" s="528"/>
      <c r="Y975" s="603" t="s">
        <v>238</v>
      </c>
      <c r="Z975" s="183"/>
      <c r="AA975" s="3"/>
      <c r="AB975" s="3"/>
      <c r="AC975" s="8">
        <f t="shared" si="641"/>
        <v>10</v>
      </c>
      <c r="AD975" s="115">
        <f t="shared" si="641"/>
        <v>10</v>
      </c>
      <c r="AE975" s="115"/>
      <c r="AF975" s="8">
        <f t="shared" si="642"/>
        <v>7</v>
      </c>
      <c r="AG975" s="115">
        <f t="shared" si="642"/>
        <v>7</v>
      </c>
      <c r="AL975" s="133">
        <f t="shared" si="624"/>
        <v>17</v>
      </c>
      <c r="AZ975" s="89">
        <f t="shared" si="627"/>
        <v>3</v>
      </c>
      <c r="BA975" s="89">
        <f t="shared" si="586"/>
        <v>2</v>
      </c>
      <c r="BB975" s="89">
        <f t="shared" si="587"/>
        <v>2</v>
      </c>
      <c r="BC975" s="89">
        <f t="shared" si="637"/>
        <v>1</v>
      </c>
      <c r="BD975" s="17">
        <f t="shared" si="597"/>
        <v>6</v>
      </c>
      <c r="BE975" s="17">
        <f t="shared" si="606"/>
        <v>5</v>
      </c>
      <c r="BF975" s="17">
        <f>BE975+2</f>
        <v>7</v>
      </c>
      <c r="BG975" s="17">
        <f t="shared" si="601"/>
        <v>6</v>
      </c>
      <c r="BH975" s="17">
        <f t="shared" si="602"/>
        <v>6</v>
      </c>
      <c r="BI975" s="17">
        <f t="shared" si="640"/>
        <v>5</v>
      </c>
      <c r="BJ975" s="17">
        <f t="shared" si="598"/>
        <v>5</v>
      </c>
      <c r="BK975" s="17">
        <f t="shared" si="632"/>
        <v>4</v>
      </c>
      <c r="BL975" s="17">
        <f t="shared" si="625"/>
        <v>3</v>
      </c>
      <c r="BM975" s="17">
        <f t="shared" si="615"/>
        <v>3</v>
      </c>
      <c r="BN975" s="17">
        <f t="shared" si="616"/>
        <v>2</v>
      </c>
      <c r="BO975" s="97">
        <f t="shared" si="633"/>
        <v>206</v>
      </c>
    </row>
    <row r="976" spans="1:67" ht="14.25" customHeight="1" thickBot="1">
      <c r="A976" s="390">
        <f t="shared" si="575"/>
        <v>56</v>
      </c>
      <c r="B976" s="391" t="str">
        <f>VLOOKUP(A976,Sheet3!$A$2:$E$61,4,FALSE)</f>
        <v>jǐwèi (己未)</v>
      </c>
      <c r="C976" s="391" t="str">
        <f>VLOOKUP(A976,Sheet3!$A$2:$E$61,5,FALSE)</f>
        <v>Earth Sheep</v>
      </c>
      <c r="D976" s="399">
        <f t="shared" si="576"/>
        <v>2059</v>
      </c>
      <c r="E976" s="399">
        <f t="shared" si="577"/>
        <v>1998</v>
      </c>
      <c r="F976" s="12">
        <f t="shared" si="628"/>
        <v>78.142857142857139</v>
      </c>
      <c r="G976" s="416">
        <f t="shared" si="612"/>
        <v>3390</v>
      </c>
      <c r="H976" s="187">
        <f t="shared" si="638"/>
        <v>542</v>
      </c>
      <c r="I976" s="1">
        <f t="shared" si="629"/>
        <v>541</v>
      </c>
      <c r="J976" s="187">
        <f t="shared" si="630"/>
        <v>-541</v>
      </c>
      <c r="K976" s="1">
        <f t="shared" si="631"/>
        <v>-540</v>
      </c>
      <c r="L976">
        <f t="shared" si="580"/>
        <v>60</v>
      </c>
      <c r="M976" s="3">
        <f t="shared" si="622"/>
        <v>2</v>
      </c>
      <c r="N976" s="245">
        <f t="shared" si="622"/>
        <v>3</v>
      </c>
      <c r="O976" s="2"/>
      <c r="P976" s="2"/>
      <c r="R976" s="8">
        <f t="shared" si="643"/>
        <v>64</v>
      </c>
      <c r="S976" s="115">
        <f t="shared" si="643"/>
        <v>64</v>
      </c>
      <c r="T976" s="531" t="s">
        <v>240</v>
      </c>
      <c r="U976" s="531" t="s">
        <v>239</v>
      </c>
      <c r="V976" s="308">
        <f t="shared" si="635"/>
        <v>12</v>
      </c>
      <c r="W976" s="602"/>
      <c r="X976" s="528"/>
      <c r="Y976" s="604"/>
      <c r="Z976" s="282"/>
      <c r="AA976" s="3"/>
      <c r="AB976" s="3"/>
      <c r="AC976" s="8">
        <f t="shared" si="641"/>
        <v>11</v>
      </c>
      <c r="AD976" s="115">
        <f t="shared" si="641"/>
        <v>11</v>
      </c>
      <c r="AE976" s="115"/>
      <c r="AF976" s="8">
        <f t="shared" si="642"/>
        <v>8</v>
      </c>
      <c r="AG976" s="115">
        <f t="shared" si="642"/>
        <v>8</v>
      </c>
      <c r="AL976" s="133">
        <f t="shared" si="624"/>
        <v>18</v>
      </c>
      <c r="AZ976" s="89">
        <f t="shared" si="627"/>
        <v>3</v>
      </c>
      <c r="BA976" s="89">
        <f t="shared" si="586"/>
        <v>2</v>
      </c>
      <c r="BB976" s="89">
        <f t="shared" si="587"/>
        <v>2</v>
      </c>
      <c r="BC976" s="89">
        <f t="shared" si="637"/>
        <v>1</v>
      </c>
      <c r="BD976" s="17">
        <f t="shared" si="597"/>
        <v>6</v>
      </c>
      <c r="BE976" s="17">
        <f t="shared" si="606"/>
        <v>5</v>
      </c>
      <c r="BF976" s="17">
        <f>BE976+1</f>
        <v>6</v>
      </c>
      <c r="BG976" s="17">
        <f t="shared" si="601"/>
        <v>5</v>
      </c>
      <c r="BH976" s="17">
        <f t="shared" si="602"/>
        <v>5</v>
      </c>
      <c r="BI976" s="17">
        <f t="shared" si="640"/>
        <v>4</v>
      </c>
      <c r="BJ976" s="17">
        <f t="shared" si="598"/>
        <v>4</v>
      </c>
      <c r="BK976" s="17">
        <f t="shared" si="632"/>
        <v>3</v>
      </c>
      <c r="BL976" s="17">
        <f t="shared" si="625"/>
        <v>2</v>
      </c>
      <c r="BM976" s="17">
        <f t="shared" si="615"/>
        <v>2</v>
      </c>
      <c r="BN976" s="17">
        <f t="shared" si="616"/>
        <v>1</v>
      </c>
      <c r="BO976" s="97">
        <f t="shared" si="633"/>
        <v>207</v>
      </c>
    </row>
    <row r="977" spans="1:69" ht="13.5" customHeight="1" thickBot="1">
      <c r="A977" s="390">
        <f t="shared" si="575"/>
        <v>57</v>
      </c>
      <c r="B977" s="391" t="str">
        <f>VLOOKUP(A977,Sheet3!$A$2:$E$61,4,FALSE)</f>
        <v>gēngshēn (庚申)</v>
      </c>
      <c r="C977" s="391" t="str">
        <f>VLOOKUP(A977,Sheet3!$A$2:$E$61,5,FALSE)</f>
        <v>Metal Monkey</v>
      </c>
      <c r="D977" s="399">
        <f t="shared" si="576"/>
        <v>2060</v>
      </c>
      <c r="E977" s="399">
        <f t="shared" si="577"/>
        <v>1999</v>
      </c>
      <c r="F977" s="14">
        <f t="shared" si="628"/>
        <v>78</v>
      </c>
      <c r="G977" s="417">
        <f t="shared" si="612"/>
        <v>3391</v>
      </c>
      <c r="H977" s="270">
        <f t="shared" si="638"/>
        <v>541</v>
      </c>
      <c r="I977" s="16">
        <f t="shared" si="629"/>
        <v>540</v>
      </c>
      <c r="J977" s="270">
        <f t="shared" si="630"/>
        <v>-540</v>
      </c>
      <c r="K977" s="16">
        <f t="shared" si="631"/>
        <v>-539</v>
      </c>
      <c r="L977" s="20">
        <f t="shared" si="580"/>
        <v>60</v>
      </c>
      <c r="M977" s="15">
        <f t="shared" si="622"/>
        <v>3</v>
      </c>
      <c r="N977" s="271">
        <f t="shared" si="622"/>
        <v>4</v>
      </c>
      <c r="O977" s="17"/>
      <c r="P977" s="17"/>
      <c r="Q977" s="30"/>
      <c r="R977" s="19">
        <f t="shared" ref="R977:S982" si="644">R976+1</f>
        <v>65</v>
      </c>
      <c r="S977" s="116">
        <f t="shared" si="644"/>
        <v>65</v>
      </c>
      <c r="T977" s="532"/>
      <c r="U977" s="532"/>
      <c r="V977" s="309">
        <f t="shared" si="635"/>
        <v>13</v>
      </c>
      <c r="W977" s="293">
        <f t="shared" ref="W977:W985" si="645">W978-1</f>
        <v>0</v>
      </c>
      <c r="X977" s="528"/>
      <c r="Y977" s="604"/>
      <c r="Z977" s="287"/>
      <c r="AA977" s="15"/>
      <c r="AB977" s="15"/>
      <c r="AC977" s="19">
        <f t="shared" si="641"/>
        <v>12</v>
      </c>
      <c r="AD977" s="116">
        <f t="shared" si="641"/>
        <v>12</v>
      </c>
      <c r="AE977" s="116"/>
      <c r="AF977" s="19">
        <f t="shared" si="642"/>
        <v>9</v>
      </c>
      <c r="AG977" s="116">
        <f t="shared" si="642"/>
        <v>9</v>
      </c>
      <c r="AH977" s="17"/>
      <c r="AK977" s="1">
        <f>(H$942-H977)/7</f>
        <v>5</v>
      </c>
      <c r="AL977" s="133">
        <f t="shared" si="624"/>
        <v>19</v>
      </c>
      <c r="AM977" s="1">
        <f>70-(H977-H$1453)/7</f>
        <v>2</v>
      </c>
      <c r="AZ977" s="89">
        <f t="shared" si="627"/>
        <v>2</v>
      </c>
      <c r="BA977" s="89">
        <f>AZ977-1</f>
        <v>1</v>
      </c>
      <c r="BB977" s="89">
        <f>BA977</f>
        <v>1</v>
      </c>
      <c r="BC977" s="57">
        <f>BB977+30</f>
        <v>31</v>
      </c>
      <c r="BD977" s="17">
        <f>BC977-26</f>
        <v>5</v>
      </c>
      <c r="BE977" s="17">
        <f t="shared" si="606"/>
        <v>4</v>
      </c>
      <c r="BF977" s="17">
        <f>BE977+2</f>
        <v>6</v>
      </c>
      <c r="BG977" s="17">
        <f t="shared" si="601"/>
        <v>5</v>
      </c>
      <c r="BH977" s="17">
        <f>BG977</f>
        <v>5</v>
      </c>
      <c r="BI977" s="17">
        <f t="shared" si="640"/>
        <v>4</v>
      </c>
      <c r="BJ977" s="17">
        <f>BI977</f>
        <v>4</v>
      </c>
      <c r="BK977" s="17">
        <f t="shared" si="632"/>
        <v>3</v>
      </c>
      <c r="BL977" s="17">
        <f t="shared" si="625"/>
        <v>2</v>
      </c>
      <c r="BM977" s="17">
        <f t="shared" si="615"/>
        <v>2</v>
      </c>
      <c r="BN977" s="17">
        <f t="shared" si="616"/>
        <v>1</v>
      </c>
      <c r="BO977" s="97">
        <f t="shared" si="633"/>
        <v>208</v>
      </c>
    </row>
    <row r="978" spans="1:69" ht="12.75" customHeight="1" thickBot="1">
      <c r="A978" s="390">
        <f t="shared" ref="A978:A1041" si="646">IF(A979&gt;1,A979-1,60)</f>
        <v>58</v>
      </c>
      <c r="B978" s="391" t="str">
        <f>VLOOKUP(A978,Sheet3!$A$2:$E$61,4,FALSE)</f>
        <v>xīnyǒu (辛酉)</v>
      </c>
      <c r="C978" s="391" t="str">
        <f>VLOOKUP(A978,Sheet3!$A$2:$E$61,5,FALSE)</f>
        <v>Metal Rooster</v>
      </c>
      <c r="D978" s="399">
        <f t="shared" ref="D978:D1041" si="647">D979-1</f>
        <v>2061</v>
      </c>
      <c r="E978" s="399">
        <f t="shared" ref="E978:E1041" si="648">E979-1</f>
        <v>2000</v>
      </c>
      <c r="F978" s="12">
        <f t="shared" si="628"/>
        <v>77.857142857142861</v>
      </c>
      <c r="G978" s="416">
        <f t="shared" si="612"/>
        <v>3392</v>
      </c>
      <c r="H978" s="187">
        <f t="shared" si="638"/>
        <v>540</v>
      </c>
      <c r="I978" s="1">
        <f t="shared" si="629"/>
        <v>539</v>
      </c>
      <c r="J978" s="187">
        <f t="shared" si="630"/>
        <v>-539</v>
      </c>
      <c r="K978" s="1">
        <f t="shared" si="631"/>
        <v>-538</v>
      </c>
      <c r="L978">
        <f t="shared" ref="L978:L1041" si="649">INT(L$1543-($J$1543-$J978)/4)</f>
        <v>60</v>
      </c>
      <c r="M978" s="3">
        <f t="shared" ref="M978:N997" si="650">M982</f>
        <v>4</v>
      </c>
      <c r="N978" s="245">
        <f t="shared" si="650"/>
        <v>1</v>
      </c>
      <c r="O978" s="2"/>
      <c r="P978" s="2"/>
      <c r="Q978" s="21"/>
      <c r="R978" s="8">
        <f t="shared" si="644"/>
        <v>66</v>
      </c>
      <c r="S978" s="115">
        <f t="shared" si="644"/>
        <v>66</v>
      </c>
      <c r="T978" s="532"/>
      <c r="U978" s="532"/>
      <c r="V978" s="308">
        <f t="shared" si="635"/>
        <v>14</v>
      </c>
      <c r="W978" s="294">
        <f t="shared" si="645"/>
        <v>1</v>
      </c>
      <c r="X978" s="528"/>
      <c r="Y978" s="604"/>
      <c r="Z978" s="282"/>
      <c r="AA978" s="3"/>
      <c r="AB978" s="3"/>
      <c r="AC978" s="8">
        <f t="shared" ref="AC978:AD982" si="651">AC977+1</f>
        <v>13</v>
      </c>
      <c r="AD978" s="115">
        <f t="shared" si="651"/>
        <v>13</v>
      </c>
      <c r="AE978" s="115"/>
      <c r="AF978" s="8">
        <f t="shared" si="642"/>
        <v>10</v>
      </c>
      <c r="AG978" s="115">
        <f t="shared" si="642"/>
        <v>10</v>
      </c>
      <c r="AL978" s="133">
        <f t="shared" si="624"/>
        <v>20</v>
      </c>
      <c r="AZ978" s="89">
        <f t="shared" si="627"/>
        <v>2</v>
      </c>
      <c r="BA978" s="89">
        <f t="shared" si="586"/>
        <v>1</v>
      </c>
      <c r="BB978" s="89">
        <f t="shared" si="587"/>
        <v>1</v>
      </c>
      <c r="BC978" s="57">
        <f>BB978+30</f>
        <v>31</v>
      </c>
      <c r="BD978" s="17">
        <f t="shared" ref="BD978:BD984" si="652">BC978-26</f>
        <v>5</v>
      </c>
      <c r="BE978" s="17">
        <f t="shared" si="606"/>
        <v>4</v>
      </c>
      <c r="BF978" s="17">
        <f t="shared" ref="BF978:BF983" si="653">BE978+2</f>
        <v>6</v>
      </c>
      <c r="BG978" s="17">
        <f t="shared" si="601"/>
        <v>5</v>
      </c>
      <c r="BH978" s="17">
        <f t="shared" si="602"/>
        <v>5</v>
      </c>
      <c r="BI978" s="17">
        <f t="shared" si="640"/>
        <v>4</v>
      </c>
      <c r="BJ978" s="17">
        <f t="shared" si="598"/>
        <v>4</v>
      </c>
      <c r="BK978" s="17">
        <f t="shared" si="632"/>
        <v>3</v>
      </c>
      <c r="BL978" s="17">
        <f t="shared" si="625"/>
        <v>2</v>
      </c>
      <c r="BM978" s="17">
        <f t="shared" si="615"/>
        <v>2</v>
      </c>
      <c r="BN978" s="17">
        <f t="shared" si="616"/>
        <v>1</v>
      </c>
      <c r="BO978" s="97">
        <f t="shared" si="633"/>
        <v>209</v>
      </c>
    </row>
    <row r="979" spans="1:69" ht="13.5" thickBot="1">
      <c r="A979" s="390">
        <f t="shared" si="646"/>
        <v>59</v>
      </c>
      <c r="B979" s="391" t="str">
        <f>VLOOKUP(A979,Sheet3!$A$2:$E$61,4,FALSE)</f>
        <v>rénxū (壬戌)</v>
      </c>
      <c r="C979" s="391" t="str">
        <f>VLOOKUP(A979,Sheet3!$A$2:$E$61,5,FALSE)</f>
        <v>Water Dog</v>
      </c>
      <c r="D979" s="399">
        <f t="shared" si="647"/>
        <v>2062</v>
      </c>
      <c r="E979" s="399">
        <f t="shared" si="648"/>
        <v>2001</v>
      </c>
      <c r="F979" s="12">
        <f t="shared" si="628"/>
        <v>77.714285714285708</v>
      </c>
      <c r="G979" s="416">
        <f t="shared" si="612"/>
        <v>3393</v>
      </c>
      <c r="H979" s="187">
        <f t="shared" si="638"/>
        <v>539</v>
      </c>
      <c r="I979" s="1">
        <f t="shared" si="629"/>
        <v>538</v>
      </c>
      <c r="J979" s="187">
        <f t="shared" si="630"/>
        <v>-538</v>
      </c>
      <c r="K979" s="181">
        <f t="shared" si="631"/>
        <v>-537</v>
      </c>
      <c r="L979">
        <f t="shared" si="649"/>
        <v>61</v>
      </c>
      <c r="M979" s="3">
        <f t="shared" si="650"/>
        <v>1</v>
      </c>
      <c r="N979" s="245">
        <f t="shared" si="650"/>
        <v>2</v>
      </c>
      <c r="O979" s="2"/>
      <c r="P979" s="2"/>
      <c r="R979" s="8">
        <f t="shared" si="644"/>
        <v>67</v>
      </c>
      <c r="S979" s="115">
        <f t="shared" si="644"/>
        <v>67</v>
      </c>
      <c r="T979" s="532"/>
      <c r="U979" s="532"/>
      <c r="V979" s="308">
        <f t="shared" si="635"/>
        <v>15</v>
      </c>
      <c r="W979" s="294">
        <f t="shared" si="645"/>
        <v>2</v>
      </c>
      <c r="X979" s="528"/>
      <c r="Y979" s="604"/>
      <c r="Z979" s="282"/>
      <c r="AA979" s="3"/>
      <c r="AB979" s="3"/>
      <c r="AC979" s="8">
        <f t="shared" si="651"/>
        <v>14</v>
      </c>
      <c r="AD979" s="115">
        <f t="shared" si="651"/>
        <v>14</v>
      </c>
      <c r="AE979" s="115"/>
      <c r="AF979" s="8">
        <f t="shared" si="642"/>
        <v>11</v>
      </c>
      <c r="AG979" s="115">
        <f t="shared" si="642"/>
        <v>11</v>
      </c>
      <c r="AI979" s="1" t="s">
        <v>216</v>
      </c>
      <c r="AL979" s="133">
        <f t="shared" si="624"/>
        <v>21</v>
      </c>
      <c r="AZ979" s="89">
        <f t="shared" si="627"/>
        <v>2</v>
      </c>
      <c r="BA979" s="89">
        <f t="shared" si="586"/>
        <v>1</v>
      </c>
      <c r="BB979" s="89">
        <f t="shared" si="587"/>
        <v>1</v>
      </c>
      <c r="BC979" s="57">
        <f>BB979+30</f>
        <v>31</v>
      </c>
      <c r="BD979" s="17">
        <f t="shared" si="652"/>
        <v>5</v>
      </c>
      <c r="BE979" s="17">
        <f t="shared" si="606"/>
        <v>4</v>
      </c>
      <c r="BF979" s="17">
        <f t="shared" si="653"/>
        <v>6</v>
      </c>
      <c r="BG979" s="17">
        <f t="shared" si="601"/>
        <v>5</v>
      </c>
      <c r="BH979" s="17">
        <f t="shared" si="602"/>
        <v>5</v>
      </c>
      <c r="BI979" s="17">
        <f t="shared" si="640"/>
        <v>4</v>
      </c>
      <c r="BJ979" s="17">
        <f t="shared" si="598"/>
        <v>4</v>
      </c>
      <c r="BK979" s="17">
        <f t="shared" si="632"/>
        <v>3</v>
      </c>
      <c r="BL979" s="17">
        <f t="shared" si="625"/>
        <v>2</v>
      </c>
      <c r="BM979" s="17">
        <f t="shared" si="615"/>
        <v>2</v>
      </c>
      <c r="BN979" s="17">
        <f t="shared" si="616"/>
        <v>1</v>
      </c>
      <c r="BO979" s="97">
        <f t="shared" si="633"/>
        <v>210</v>
      </c>
    </row>
    <row r="980" spans="1:69" ht="13.5" thickBot="1">
      <c r="A980" s="390">
        <f t="shared" si="646"/>
        <v>60</v>
      </c>
      <c r="B980" s="391" t="str">
        <f>VLOOKUP(A980,Sheet3!$A$2:$E$61,4,FALSE)</f>
        <v>guǐhài (癸亥)</v>
      </c>
      <c r="C980" s="391" t="str">
        <f>VLOOKUP(A980,Sheet3!$A$2:$E$61,5,FALSE)</f>
        <v>Water Pig</v>
      </c>
      <c r="D980" s="399">
        <f t="shared" si="647"/>
        <v>2063</v>
      </c>
      <c r="E980" s="399">
        <f t="shared" si="648"/>
        <v>2002</v>
      </c>
      <c r="F980" s="12">
        <f t="shared" si="628"/>
        <v>77.571428571428569</v>
      </c>
      <c r="G980" s="416">
        <f t="shared" si="612"/>
        <v>3394</v>
      </c>
      <c r="H980" s="187">
        <f t="shared" si="638"/>
        <v>538</v>
      </c>
      <c r="I980" s="1">
        <f t="shared" si="629"/>
        <v>537</v>
      </c>
      <c r="J980" s="187">
        <f t="shared" si="630"/>
        <v>-537</v>
      </c>
      <c r="K980" s="181">
        <f t="shared" si="631"/>
        <v>-536</v>
      </c>
      <c r="L980">
        <f t="shared" si="649"/>
        <v>61</v>
      </c>
      <c r="M980" s="3">
        <f t="shared" si="650"/>
        <v>2</v>
      </c>
      <c r="N980" s="245">
        <f t="shared" si="650"/>
        <v>3</v>
      </c>
      <c r="O980" s="25" t="s">
        <v>132</v>
      </c>
      <c r="P980" s="26" t="s">
        <v>133</v>
      </c>
      <c r="R980" s="8">
        <f t="shared" si="644"/>
        <v>68</v>
      </c>
      <c r="S980" s="115">
        <f t="shared" si="644"/>
        <v>68</v>
      </c>
      <c r="T980" s="532"/>
      <c r="U980" s="532"/>
      <c r="V980" s="308">
        <f t="shared" si="635"/>
        <v>16</v>
      </c>
      <c r="W980" s="294">
        <f t="shared" si="645"/>
        <v>3</v>
      </c>
      <c r="X980" s="528"/>
      <c r="Y980" s="604"/>
      <c r="Z980" s="282"/>
      <c r="AA980" s="280"/>
      <c r="AB980" s="280"/>
      <c r="AC980" s="8">
        <f t="shared" si="651"/>
        <v>15</v>
      </c>
      <c r="AD980" s="115">
        <f t="shared" si="651"/>
        <v>15</v>
      </c>
      <c r="AE980" s="115"/>
      <c r="AF980" s="8">
        <f t="shared" si="642"/>
        <v>12</v>
      </c>
      <c r="AG980" s="115">
        <f t="shared" si="642"/>
        <v>12</v>
      </c>
      <c r="AH980" s="2" t="s">
        <v>124</v>
      </c>
      <c r="AL980" s="133">
        <f t="shared" si="624"/>
        <v>22</v>
      </c>
      <c r="AZ980" s="89">
        <f t="shared" si="627"/>
        <v>2</v>
      </c>
      <c r="BA980" s="89">
        <f t="shared" si="586"/>
        <v>1</v>
      </c>
      <c r="BB980" s="89">
        <f t="shared" si="587"/>
        <v>1</v>
      </c>
      <c r="BC980" s="57">
        <f>BB980+30</f>
        <v>31</v>
      </c>
      <c r="BD980" s="17">
        <f t="shared" si="652"/>
        <v>5</v>
      </c>
      <c r="BE980" s="17">
        <f t="shared" si="606"/>
        <v>4</v>
      </c>
      <c r="BF980" s="17">
        <f>BE980+1</f>
        <v>5</v>
      </c>
      <c r="BG980" s="17">
        <f t="shared" si="601"/>
        <v>4</v>
      </c>
      <c r="BH980" s="17">
        <f t="shared" si="602"/>
        <v>4</v>
      </c>
      <c r="BI980" s="17">
        <f t="shared" si="640"/>
        <v>3</v>
      </c>
      <c r="BJ980" s="17">
        <f t="shared" si="598"/>
        <v>3</v>
      </c>
      <c r="BK980" s="17">
        <f t="shared" si="632"/>
        <v>2</v>
      </c>
      <c r="BL980" s="17">
        <f t="shared" si="625"/>
        <v>1</v>
      </c>
      <c r="BM980" s="17">
        <f t="shared" ref="BM980:BM1004" si="654">AZ981</f>
        <v>1</v>
      </c>
      <c r="BN980" s="143">
        <f t="shared" ref="BN980:BN1004" si="655">BA981</f>
        <v>31</v>
      </c>
      <c r="BO980" s="97">
        <f t="shared" si="633"/>
        <v>211</v>
      </c>
    </row>
    <row r="981" spans="1:69" ht="13.5" thickBot="1">
      <c r="A981" s="390">
        <f t="shared" si="646"/>
        <v>1</v>
      </c>
      <c r="B981" s="391" t="str">
        <f>VLOOKUP(A981,Sheet3!$A$2:$E$61,4,FALSE)</f>
        <v>jiǎzǐ (甲子)</v>
      </c>
      <c r="C981" s="391" t="str">
        <f>VLOOKUP(A981,Sheet3!$A$2:$E$61,5,FALSE)</f>
        <v>Wood Rat</v>
      </c>
      <c r="D981" s="399">
        <f t="shared" si="647"/>
        <v>2064</v>
      </c>
      <c r="E981" s="399">
        <f t="shared" si="648"/>
        <v>2003</v>
      </c>
      <c r="F981" s="12">
        <f t="shared" si="628"/>
        <v>77.428571428571431</v>
      </c>
      <c r="G981" s="416">
        <f t="shared" si="612"/>
        <v>3395</v>
      </c>
      <c r="H981" s="187">
        <f t="shared" si="638"/>
        <v>537</v>
      </c>
      <c r="I981" s="181">
        <f t="shared" si="629"/>
        <v>536</v>
      </c>
      <c r="J981" s="187">
        <f t="shared" si="630"/>
        <v>-536</v>
      </c>
      <c r="K981" s="1">
        <f t="shared" si="631"/>
        <v>-535</v>
      </c>
      <c r="L981">
        <f t="shared" si="649"/>
        <v>61</v>
      </c>
      <c r="M981" s="3">
        <f t="shared" si="650"/>
        <v>3</v>
      </c>
      <c r="N981" s="245">
        <f t="shared" si="650"/>
        <v>4</v>
      </c>
      <c r="O981" s="2"/>
      <c r="P981" s="2"/>
      <c r="R981" s="8">
        <f t="shared" si="644"/>
        <v>69</v>
      </c>
      <c r="S981" s="115">
        <f t="shared" si="644"/>
        <v>69</v>
      </c>
      <c r="T981" s="532"/>
      <c r="U981" s="532"/>
      <c r="V981" s="308">
        <f t="shared" si="635"/>
        <v>17</v>
      </c>
      <c r="W981" s="294">
        <f t="shared" si="645"/>
        <v>4</v>
      </c>
      <c r="X981" s="529"/>
      <c r="Y981" s="605"/>
      <c r="Z981" s="282"/>
      <c r="AA981" s="3"/>
      <c r="AB981" s="3"/>
      <c r="AC981" s="8">
        <f t="shared" si="651"/>
        <v>16</v>
      </c>
      <c r="AD981" s="115">
        <f t="shared" si="651"/>
        <v>16</v>
      </c>
      <c r="AE981" s="115"/>
      <c r="AF981" s="8">
        <f t="shared" si="642"/>
        <v>13</v>
      </c>
      <c r="AG981" s="115">
        <f t="shared" si="642"/>
        <v>13</v>
      </c>
      <c r="AH981" s="2">
        <v>1</v>
      </c>
      <c r="AL981" s="133">
        <f t="shared" si="624"/>
        <v>23</v>
      </c>
      <c r="AZ981" s="89">
        <f t="shared" si="627"/>
        <v>1</v>
      </c>
      <c r="BA981" s="57">
        <f>AZ981+30</f>
        <v>31</v>
      </c>
      <c r="BB981" s="57">
        <f t="shared" ref="BB981:BB996" si="656">BA981-1</f>
        <v>30</v>
      </c>
      <c r="BC981" s="57">
        <f t="shared" ref="BC981:BC996" si="657">BB981</f>
        <v>30</v>
      </c>
      <c r="BD981" s="17">
        <f t="shared" si="652"/>
        <v>4</v>
      </c>
      <c r="BE981" s="17">
        <f t="shared" si="606"/>
        <v>3</v>
      </c>
      <c r="BF981" s="17">
        <f t="shared" si="653"/>
        <v>5</v>
      </c>
      <c r="BG981" s="17">
        <f t="shared" si="601"/>
        <v>4</v>
      </c>
      <c r="BH981" s="17">
        <f t="shared" si="602"/>
        <v>4</v>
      </c>
      <c r="BI981" s="17">
        <f t="shared" si="640"/>
        <v>3</v>
      </c>
      <c r="BJ981" s="17">
        <f t="shared" si="598"/>
        <v>3</v>
      </c>
      <c r="BK981" s="17">
        <f t="shared" si="632"/>
        <v>2</v>
      </c>
      <c r="BL981" s="17">
        <f t="shared" si="625"/>
        <v>1</v>
      </c>
      <c r="BM981" s="17">
        <f t="shared" si="654"/>
        <v>1</v>
      </c>
      <c r="BN981" s="143">
        <f t="shared" si="655"/>
        <v>31</v>
      </c>
      <c r="BO981" s="97">
        <f t="shared" si="633"/>
        <v>212</v>
      </c>
    </row>
    <row r="982" spans="1:69" ht="13.5" thickBot="1">
      <c r="A982" s="390">
        <f t="shared" si="646"/>
        <v>2</v>
      </c>
      <c r="B982" s="391" t="str">
        <f>VLOOKUP(A982,Sheet3!$A$2:$E$61,4,FALSE)</f>
        <v>yǐchǒu (乙丑)</v>
      </c>
      <c r="C982" s="391" t="str">
        <f>VLOOKUP(A982,Sheet3!$A$2:$E$61,5,FALSE)</f>
        <v>Wood Ox</v>
      </c>
      <c r="D982" s="399">
        <f t="shared" si="647"/>
        <v>2065</v>
      </c>
      <c r="E982" s="399">
        <f t="shared" si="648"/>
        <v>2004</v>
      </c>
      <c r="F982" s="12">
        <f t="shared" si="628"/>
        <v>77.285714285714292</v>
      </c>
      <c r="G982" s="416">
        <f t="shared" si="612"/>
        <v>3396</v>
      </c>
      <c r="H982" s="187">
        <f t="shared" si="638"/>
        <v>536</v>
      </c>
      <c r="I982" s="181">
        <f t="shared" si="629"/>
        <v>535</v>
      </c>
      <c r="J982" s="187">
        <f t="shared" si="630"/>
        <v>-535</v>
      </c>
      <c r="K982" s="1">
        <f t="shared" si="631"/>
        <v>-534</v>
      </c>
      <c r="L982">
        <f t="shared" si="649"/>
        <v>61</v>
      </c>
      <c r="M982" s="3">
        <f t="shared" si="650"/>
        <v>4</v>
      </c>
      <c r="N982" s="245">
        <f t="shared" si="650"/>
        <v>1</v>
      </c>
      <c r="O982" s="2"/>
      <c r="P982" s="2"/>
      <c r="Q982" s="21" t="s">
        <v>272</v>
      </c>
      <c r="R982" s="8">
        <f t="shared" si="644"/>
        <v>70</v>
      </c>
      <c r="S982" s="115">
        <f t="shared" si="644"/>
        <v>70</v>
      </c>
      <c r="T982" s="533"/>
      <c r="U982" s="533"/>
      <c r="V982" s="308">
        <f t="shared" si="635"/>
        <v>18</v>
      </c>
      <c r="W982" s="294">
        <f t="shared" si="645"/>
        <v>5</v>
      </c>
      <c r="X982" s="8">
        <v>0</v>
      </c>
      <c r="Y982" s="115">
        <v>0</v>
      </c>
      <c r="Z982" s="8"/>
      <c r="AA982" s="3"/>
      <c r="AB982" s="3"/>
      <c r="AC982" s="8">
        <f t="shared" si="651"/>
        <v>17</v>
      </c>
      <c r="AD982" s="115">
        <f t="shared" si="651"/>
        <v>17</v>
      </c>
      <c r="AE982" s="115"/>
      <c r="AF982" s="8">
        <f t="shared" si="642"/>
        <v>14</v>
      </c>
      <c r="AG982" s="115">
        <f t="shared" si="642"/>
        <v>14</v>
      </c>
      <c r="AH982" s="2">
        <f t="shared" ref="AH982:AH987" si="658">AH981+1</f>
        <v>2</v>
      </c>
      <c r="AL982" s="133">
        <f t="shared" si="624"/>
        <v>24</v>
      </c>
      <c r="AZ982" s="89">
        <f t="shared" si="627"/>
        <v>1</v>
      </c>
      <c r="BA982" s="57">
        <f>AZ982+30</f>
        <v>31</v>
      </c>
      <c r="BB982" s="57">
        <f t="shared" si="656"/>
        <v>30</v>
      </c>
      <c r="BC982" s="57">
        <f t="shared" si="657"/>
        <v>30</v>
      </c>
      <c r="BD982" s="17">
        <f t="shared" si="652"/>
        <v>4</v>
      </c>
      <c r="BE982" s="17">
        <f t="shared" si="606"/>
        <v>3</v>
      </c>
      <c r="BF982" s="17">
        <f t="shared" si="653"/>
        <v>5</v>
      </c>
      <c r="BG982" s="17">
        <f t="shared" si="601"/>
        <v>4</v>
      </c>
      <c r="BH982" s="17">
        <f t="shared" si="602"/>
        <v>4</v>
      </c>
      <c r="BI982" s="17">
        <f t="shared" si="640"/>
        <v>3</v>
      </c>
      <c r="BJ982" s="17">
        <f t="shared" si="598"/>
        <v>3</v>
      </c>
      <c r="BK982" s="17">
        <f t="shared" si="632"/>
        <v>2</v>
      </c>
      <c r="BL982" s="17">
        <f t="shared" si="625"/>
        <v>1</v>
      </c>
      <c r="BM982" s="17">
        <f t="shared" si="654"/>
        <v>1</v>
      </c>
      <c r="BN982" s="143">
        <f t="shared" si="655"/>
        <v>31</v>
      </c>
      <c r="BO982" s="97">
        <f t="shared" si="633"/>
        <v>213</v>
      </c>
    </row>
    <row r="983" spans="1:69" ht="13.5" thickBot="1">
      <c r="A983" s="390">
        <f t="shared" si="646"/>
        <v>3</v>
      </c>
      <c r="B983" s="391" t="str">
        <f>VLOOKUP(A983,Sheet3!$A$2:$E$61,4,FALSE)</f>
        <v>bǐngyín (丙寅)</v>
      </c>
      <c r="C983" s="391" t="str">
        <f>VLOOKUP(A983,Sheet3!$A$2:$E$61,5,FALSE)</f>
        <v>Fire Tiger</v>
      </c>
      <c r="D983" s="399">
        <f t="shared" si="647"/>
        <v>2066</v>
      </c>
      <c r="E983" s="399">
        <f t="shared" si="648"/>
        <v>2005</v>
      </c>
      <c r="F983" s="12">
        <f t="shared" si="628"/>
        <v>77.142857142857139</v>
      </c>
      <c r="G983" s="416">
        <f t="shared" si="612"/>
        <v>3397</v>
      </c>
      <c r="H983" s="187">
        <f t="shared" si="638"/>
        <v>535</v>
      </c>
      <c r="I983" s="1">
        <f t="shared" si="629"/>
        <v>534</v>
      </c>
      <c r="J983" s="187">
        <f t="shared" si="630"/>
        <v>-534</v>
      </c>
      <c r="K983" s="181">
        <f t="shared" si="631"/>
        <v>-533</v>
      </c>
      <c r="L983">
        <f t="shared" si="649"/>
        <v>62</v>
      </c>
      <c r="M983" s="3">
        <f t="shared" si="650"/>
        <v>1</v>
      </c>
      <c r="N983" s="245">
        <f t="shared" si="650"/>
        <v>2</v>
      </c>
      <c r="O983" s="2"/>
      <c r="P983" s="2"/>
      <c r="Q983" s="180" t="s">
        <v>273</v>
      </c>
      <c r="R983" s="8"/>
      <c r="S983" s="115"/>
      <c r="T983" s="177">
        <v>0</v>
      </c>
      <c r="U983" s="115">
        <v>0</v>
      </c>
      <c r="V983" s="308">
        <f t="shared" si="635"/>
        <v>19</v>
      </c>
      <c r="W983" s="294">
        <f t="shared" si="645"/>
        <v>6</v>
      </c>
      <c r="X983" s="8">
        <f>X982+1</f>
        <v>1</v>
      </c>
      <c r="Y983" s="115">
        <f>Y982+1</f>
        <v>1</v>
      </c>
      <c r="Z983" s="8"/>
      <c r="AA983" s="3"/>
      <c r="AB983" s="3"/>
      <c r="AC983" s="8">
        <f>AC982+1</f>
        <v>18</v>
      </c>
      <c r="AD983" s="115">
        <f>AD982+1</f>
        <v>18</v>
      </c>
      <c r="AE983" s="115"/>
      <c r="AF983" s="8">
        <f>AF982+1</f>
        <v>15</v>
      </c>
      <c r="AG983" s="115">
        <f>AG982+1</f>
        <v>15</v>
      </c>
      <c r="AH983" s="2">
        <f t="shared" si="658"/>
        <v>3</v>
      </c>
      <c r="AL983" s="133">
        <f t="shared" si="624"/>
        <v>25</v>
      </c>
      <c r="AZ983" s="89">
        <f t="shared" si="627"/>
        <v>1</v>
      </c>
      <c r="BA983" s="57">
        <f>AZ983+30</f>
        <v>31</v>
      </c>
      <c r="BB983" s="57">
        <f t="shared" si="656"/>
        <v>30</v>
      </c>
      <c r="BC983" s="57">
        <f t="shared" si="657"/>
        <v>30</v>
      </c>
      <c r="BD983" s="17">
        <f t="shared" si="652"/>
        <v>4</v>
      </c>
      <c r="BE983" s="17">
        <f t="shared" si="606"/>
        <v>3</v>
      </c>
      <c r="BF983" s="17">
        <f t="shared" si="653"/>
        <v>5</v>
      </c>
      <c r="BG983" s="17">
        <f t="shared" si="601"/>
        <v>4</v>
      </c>
      <c r="BH983" s="17">
        <f t="shared" si="602"/>
        <v>4</v>
      </c>
      <c r="BI983" s="17">
        <f t="shared" si="640"/>
        <v>3</v>
      </c>
      <c r="BJ983" s="17">
        <f t="shared" si="598"/>
        <v>3</v>
      </c>
      <c r="BK983" s="17">
        <f t="shared" si="632"/>
        <v>2</v>
      </c>
      <c r="BL983" s="17">
        <f t="shared" si="625"/>
        <v>1</v>
      </c>
      <c r="BM983" s="17">
        <f t="shared" si="654"/>
        <v>1</v>
      </c>
      <c r="BN983" s="143">
        <f t="shared" si="655"/>
        <v>31</v>
      </c>
      <c r="BO983">
        <f t="shared" si="633"/>
        <v>214</v>
      </c>
    </row>
    <row r="984" spans="1:69" ht="13.5" thickBot="1">
      <c r="A984" s="390">
        <f t="shared" si="646"/>
        <v>4</v>
      </c>
      <c r="B984" s="391" t="str">
        <f>VLOOKUP(A984,Sheet3!$A$2:$E$61,4,FALSE)</f>
        <v>dīngmǎo (丁卯)</v>
      </c>
      <c r="C984" s="391" t="str">
        <f>VLOOKUP(A984,Sheet3!$A$2:$E$61,5,FALSE)</f>
        <v>Fire Hare</v>
      </c>
      <c r="D984" s="399">
        <f t="shared" si="647"/>
        <v>2067</v>
      </c>
      <c r="E984" s="399">
        <f t="shared" si="648"/>
        <v>2006</v>
      </c>
      <c r="F984" s="14">
        <f t="shared" si="628"/>
        <v>77</v>
      </c>
      <c r="G984" s="417">
        <f t="shared" si="612"/>
        <v>3398</v>
      </c>
      <c r="H984" s="270">
        <f t="shared" si="638"/>
        <v>534</v>
      </c>
      <c r="I984" s="16">
        <f t="shared" si="629"/>
        <v>533</v>
      </c>
      <c r="J984" s="270">
        <f t="shared" si="630"/>
        <v>-533</v>
      </c>
      <c r="K984" s="181">
        <f t="shared" si="631"/>
        <v>-532</v>
      </c>
      <c r="L984" s="20">
        <f t="shared" si="649"/>
        <v>62</v>
      </c>
      <c r="M984" s="15">
        <f t="shared" si="650"/>
        <v>2</v>
      </c>
      <c r="N984" s="271">
        <f t="shared" si="650"/>
        <v>3</v>
      </c>
      <c r="O984" s="17"/>
      <c r="P984" s="17"/>
      <c r="Q984" s="31" t="s">
        <v>5</v>
      </c>
      <c r="R984" s="19"/>
      <c r="S984" s="116"/>
      <c r="T984" s="19">
        <f t="shared" ref="T984:U993" si="659">T983+1</f>
        <v>1</v>
      </c>
      <c r="U984" s="116">
        <f t="shared" si="659"/>
        <v>1</v>
      </c>
      <c r="V984" s="309">
        <f t="shared" si="635"/>
        <v>20</v>
      </c>
      <c r="W984" s="293">
        <f t="shared" si="645"/>
        <v>7</v>
      </c>
      <c r="X984" s="19">
        <f>X983+1</f>
        <v>2</v>
      </c>
      <c r="Y984" s="19"/>
      <c r="Z984" s="19"/>
      <c r="AA984" s="20"/>
      <c r="AB984" s="20"/>
      <c r="AC984" s="20"/>
      <c r="AD984" s="20"/>
      <c r="AE984" s="20"/>
      <c r="AF984" s="20"/>
      <c r="AG984" s="20"/>
      <c r="AH984" s="17">
        <f t="shared" si="658"/>
        <v>4</v>
      </c>
      <c r="AI984" s="1" t="s">
        <v>215</v>
      </c>
      <c r="AK984" s="1">
        <f>(H$942-H984)/7</f>
        <v>6</v>
      </c>
      <c r="AL984" s="133">
        <f t="shared" si="624"/>
        <v>26</v>
      </c>
      <c r="AM984" s="1">
        <f>70-(H984-H$1453)/7</f>
        <v>3</v>
      </c>
      <c r="AN984" s="3">
        <f>-(H984-H$984)/7</f>
        <v>0</v>
      </c>
      <c r="AQ984">
        <v>0</v>
      </c>
      <c r="AR984" s="3">
        <v>0</v>
      </c>
      <c r="AZ984" s="89">
        <f t="shared" si="627"/>
        <v>1</v>
      </c>
      <c r="BA984" s="57">
        <f>AZ984+30</f>
        <v>31</v>
      </c>
      <c r="BB984" s="57">
        <f t="shared" si="656"/>
        <v>30</v>
      </c>
      <c r="BC984" s="57">
        <f t="shared" si="657"/>
        <v>30</v>
      </c>
      <c r="BD984" s="17">
        <f t="shared" si="652"/>
        <v>4</v>
      </c>
      <c r="BE984" s="17">
        <f t="shared" si="606"/>
        <v>3</v>
      </c>
      <c r="BF984" s="17">
        <f>BE984+1</f>
        <v>4</v>
      </c>
      <c r="BG984" s="17">
        <f t="shared" si="601"/>
        <v>3</v>
      </c>
      <c r="BH984" s="17">
        <f t="shared" si="602"/>
        <v>3</v>
      </c>
      <c r="BI984" s="17">
        <f t="shared" si="640"/>
        <v>2</v>
      </c>
      <c r="BJ984" s="17">
        <f t="shared" si="598"/>
        <v>2</v>
      </c>
      <c r="BK984" s="17">
        <f t="shared" si="632"/>
        <v>1</v>
      </c>
      <c r="BL984" s="143">
        <f>BK984+30</f>
        <v>31</v>
      </c>
      <c r="BM984" s="143">
        <f t="shared" si="654"/>
        <v>30</v>
      </c>
      <c r="BN984" s="143">
        <f t="shared" si="655"/>
        <v>30</v>
      </c>
      <c r="BO984">
        <f t="shared" si="633"/>
        <v>215</v>
      </c>
    </row>
    <row r="985" spans="1:69" ht="14.25" customHeight="1" thickBot="1">
      <c r="A985" s="390">
        <f t="shared" si="646"/>
        <v>5</v>
      </c>
      <c r="B985" s="391" t="str">
        <f>VLOOKUP(A985,Sheet3!$A$2:$E$61,4,FALSE)</f>
        <v>wùchén (戊辰)</v>
      </c>
      <c r="C985" s="391" t="str">
        <f>VLOOKUP(A985,Sheet3!$A$2:$E$61,5,FALSE)</f>
        <v>Earth Dragon</v>
      </c>
      <c r="D985" s="399">
        <f t="shared" si="647"/>
        <v>2068</v>
      </c>
      <c r="E985" s="399">
        <f t="shared" si="648"/>
        <v>2007</v>
      </c>
      <c r="F985" s="12">
        <f t="shared" si="628"/>
        <v>76.857142857142861</v>
      </c>
      <c r="G985" s="416">
        <f t="shared" si="612"/>
        <v>3399</v>
      </c>
      <c r="H985" s="187">
        <f t="shared" si="638"/>
        <v>533</v>
      </c>
      <c r="I985" s="181">
        <f t="shared" si="629"/>
        <v>532</v>
      </c>
      <c r="J985" s="187">
        <f t="shared" si="630"/>
        <v>-532</v>
      </c>
      <c r="K985" s="1">
        <f t="shared" si="631"/>
        <v>-531</v>
      </c>
      <c r="L985">
        <f t="shared" si="649"/>
        <v>62</v>
      </c>
      <c r="M985" s="3">
        <f t="shared" si="650"/>
        <v>3</v>
      </c>
      <c r="N985" s="245">
        <f t="shared" si="650"/>
        <v>4</v>
      </c>
      <c r="O985" s="2"/>
      <c r="P985" s="5"/>
      <c r="Q985" s="111" t="s">
        <v>205</v>
      </c>
      <c r="R985" s="8"/>
      <c r="S985" s="115"/>
      <c r="T985" s="177">
        <f t="shared" si="659"/>
        <v>2</v>
      </c>
      <c r="U985" s="292">
        <f t="shared" si="659"/>
        <v>2</v>
      </c>
      <c r="V985" s="308">
        <f t="shared" si="635"/>
        <v>21</v>
      </c>
      <c r="W985" s="294">
        <f t="shared" si="645"/>
        <v>8</v>
      </c>
      <c r="X985" s="606" t="s">
        <v>213</v>
      </c>
      <c r="Y985" s="607"/>
      <c r="Z985" s="607"/>
      <c r="AA985" s="448"/>
      <c r="AB985" s="185"/>
      <c r="AH985" s="2">
        <f t="shared" si="658"/>
        <v>5</v>
      </c>
      <c r="AI985" s="1" t="s">
        <v>217</v>
      </c>
      <c r="AL985" s="133">
        <f t="shared" si="624"/>
        <v>27</v>
      </c>
      <c r="AQ985">
        <f>AQ984+1</f>
        <v>1</v>
      </c>
      <c r="AZ985" s="57">
        <f t="shared" ref="AZ985:AZ1005" si="660">BL984-1</f>
        <v>30</v>
      </c>
      <c r="BA985" s="57">
        <f t="shared" ref="BA985:BA996" si="661">AZ985</f>
        <v>30</v>
      </c>
      <c r="BB985" s="57">
        <f t="shared" si="656"/>
        <v>29</v>
      </c>
      <c r="BC985" s="57">
        <f t="shared" si="657"/>
        <v>29</v>
      </c>
      <c r="BD985" s="17">
        <f>BC985-26</f>
        <v>3</v>
      </c>
      <c r="BE985" s="17">
        <f t="shared" ref="BE985:BE992" si="662">BD985-1</f>
        <v>2</v>
      </c>
      <c r="BF985" s="17">
        <f>BE985+2</f>
        <v>4</v>
      </c>
      <c r="BG985" s="17">
        <f t="shared" ref="BG985:BG995" si="663">BF985-1</f>
        <v>3</v>
      </c>
      <c r="BH985" s="17">
        <f t="shared" ref="BH985:BH995" si="664">BG985</f>
        <v>3</v>
      </c>
      <c r="BI985" s="17">
        <f t="shared" si="640"/>
        <v>2</v>
      </c>
      <c r="BJ985" s="17">
        <f t="shared" ref="BJ985:BJ991" si="665">BI985</f>
        <v>2</v>
      </c>
      <c r="BK985" s="17">
        <f t="shared" si="632"/>
        <v>1</v>
      </c>
      <c r="BL985" s="143">
        <f>BK985+30</f>
        <v>31</v>
      </c>
      <c r="BM985" s="2">
        <f t="shared" si="654"/>
        <v>30</v>
      </c>
      <c r="BN985" s="2">
        <f t="shared" si="655"/>
        <v>30</v>
      </c>
      <c r="BO985">
        <f t="shared" ref="BO985:BO996" si="666">BO986-1</f>
        <v>216</v>
      </c>
    </row>
    <row r="986" spans="1:69" ht="12.75" customHeight="1" thickBot="1">
      <c r="A986" s="390">
        <f t="shared" si="646"/>
        <v>6</v>
      </c>
      <c r="B986" s="391" t="str">
        <f>VLOOKUP(A986,Sheet3!$A$2:$E$61,4,FALSE)</f>
        <v>jǐsì (己巳)</v>
      </c>
      <c r="C986" s="391" t="str">
        <f>VLOOKUP(A986,Sheet3!$A$2:$E$61,5,FALSE)</f>
        <v>Earth Snake</v>
      </c>
      <c r="D986" s="399">
        <f t="shared" si="647"/>
        <v>2069</v>
      </c>
      <c r="E986" s="399">
        <f t="shared" si="648"/>
        <v>2008</v>
      </c>
      <c r="F986" s="12">
        <f t="shared" si="628"/>
        <v>76.714285714285708</v>
      </c>
      <c r="G986" s="416">
        <f t="shared" si="612"/>
        <v>3400</v>
      </c>
      <c r="H986" s="187">
        <f t="shared" si="638"/>
        <v>532</v>
      </c>
      <c r="I986" s="181">
        <f t="shared" si="629"/>
        <v>531</v>
      </c>
      <c r="J986" s="187">
        <f t="shared" si="630"/>
        <v>-531</v>
      </c>
      <c r="K986" s="1">
        <f t="shared" si="631"/>
        <v>-530</v>
      </c>
      <c r="L986">
        <f t="shared" si="649"/>
        <v>62</v>
      </c>
      <c r="M986" s="3">
        <f t="shared" si="650"/>
        <v>4</v>
      </c>
      <c r="N986" s="245">
        <f t="shared" si="650"/>
        <v>1</v>
      </c>
      <c r="O986" s="2"/>
      <c r="P986" s="2"/>
      <c r="Q986" s="108" t="s">
        <v>1</v>
      </c>
      <c r="R986" s="8"/>
      <c r="S986" s="115"/>
      <c r="T986" s="177">
        <f t="shared" si="659"/>
        <v>3</v>
      </c>
      <c r="U986" s="292">
        <f t="shared" si="659"/>
        <v>3</v>
      </c>
      <c r="V986" s="308">
        <f t="shared" si="635"/>
        <v>22</v>
      </c>
      <c r="W986" s="294">
        <f>W987-1</f>
        <v>9</v>
      </c>
      <c r="X986" s="449"/>
      <c r="Y986" s="608"/>
      <c r="Z986" s="608"/>
      <c r="AA986" s="450"/>
      <c r="AB986" s="185"/>
      <c r="AC986" s="284"/>
      <c r="AH986" s="2">
        <f t="shared" si="658"/>
        <v>6</v>
      </c>
      <c r="AL986" s="133">
        <f t="shared" si="624"/>
        <v>28</v>
      </c>
      <c r="AQ986">
        <f t="shared" ref="AQ986:AQ1205" si="667">AQ985+1</f>
        <v>2</v>
      </c>
      <c r="AZ986" s="57">
        <f t="shared" si="660"/>
        <v>30</v>
      </c>
      <c r="BA986" s="57">
        <f t="shared" si="661"/>
        <v>30</v>
      </c>
      <c r="BB986" s="57">
        <f t="shared" si="656"/>
        <v>29</v>
      </c>
      <c r="BC986" s="57">
        <f t="shared" si="657"/>
        <v>29</v>
      </c>
      <c r="BD986" s="17">
        <f>BC986-26</f>
        <v>3</v>
      </c>
      <c r="BE986" s="17">
        <f t="shared" si="662"/>
        <v>2</v>
      </c>
      <c r="BF986" s="17">
        <f>BE986+2</f>
        <v>4</v>
      </c>
      <c r="BG986" s="17">
        <f t="shared" si="663"/>
        <v>3</v>
      </c>
      <c r="BH986" s="17">
        <f t="shared" si="664"/>
        <v>3</v>
      </c>
      <c r="BI986" s="17">
        <f t="shared" si="640"/>
        <v>2</v>
      </c>
      <c r="BJ986" s="17">
        <f t="shared" si="665"/>
        <v>2</v>
      </c>
      <c r="BK986" s="17">
        <f t="shared" si="632"/>
        <v>1</v>
      </c>
      <c r="BL986" s="143">
        <f>BK986+30</f>
        <v>31</v>
      </c>
      <c r="BM986" s="2">
        <f t="shared" si="654"/>
        <v>30</v>
      </c>
      <c r="BN986" s="2">
        <f t="shared" si="655"/>
        <v>30</v>
      </c>
      <c r="BO986">
        <f t="shared" si="666"/>
        <v>217</v>
      </c>
    </row>
    <row r="987" spans="1:69" ht="13.5" thickBot="1">
      <c r="A987" s="390">
        <f t="shared" si="646"/>
        <v>7</v>
      </c>
      <c r="B987" s="391" t="str">
        <f>VLOOKUP(A987,Sheet3!$A$2:$E$61,4,FALSE)</f>
        <v>gēngwǔ (庚午)</v>
      </c>
      <c r="C987" s="391" t="str">
        <f>VLOOKUP(A987,Sheet3!$A$2:$E$61,5,FALSE)</f>
        <v>Metal Horse</v>
      </c>
      <c r="D987" s="399">
        <f t="shared" si="647"/>
        <v>2070</v>
      </c>
      <c r="E987" s="399">
        <f t="shared" si="648"/>
        <v>2009</v>
      </c>
      <c r="F987" s="12">
        <f t="shared" si="628"/>
        <v>76.571428571428569</v>
      </c>
      <c r="G987" s="416">
        <f t="shared" si="612"/>
        <v>3401</v>
      </c>
      <c r="H987" s="187">
        <f t="shared" si="638"/>
        <v>531</v>
      </c>
      <c r="I987" s="1">
        <f t="shared" si="629"/>
        <v>530</v>
      </c>
      <c r="J987" s="187">
        <f t="shared" si="630"/>
        <v>-530</v>
      </c>
      <c r="K987" s="1">
        <f t="shared" si="631"/>
        <v>-529</v>
      </c>
      <c r="L987">
        <f t="shared" si="649"/>
        <v>63</v>
      </c>
      <c r="M987" s="3">
        <f t="shared" si="650"/>
        <v>1</v>
      </c>
      <c r="N987" s="245">
        <f t="shared" si="650"/>
        <v>2</v>
      </c>
      <c r="O987" s="2"/>
      <c r="P987" s="2"/>
      <c r="Q987" s="21" t="s">
        <v>3</v>
      </c>
      <c r="R987" s="8"/>
      <c r="S987" s="115"/>
      <c r="T987" s="8">
        <f t="shared" si="659"/>
        <v>4</v>
      </c>
      <c r="U987" s="115">
        <f t="shared" si="659"/>
        <v>4</v>
      </c>
      <c r="V987" s="308">
        <f t="shared" si="635"/>
        <v>23</v>
      </c>
      <c r="W987" s="295">
        <v>10</v>
      </c>
      <c r="X987" s="8">
        <v>0</v>
      </c>
      <c r="Y987" s="115">
        <v>0</v>
      </c>
      <c r="AC987" s="284"/>
      <c r="AH987" s="2">
        <f t="shared" si="658"/>
        <v>7</v>
      </c>
      <c r="AL987" s="133">
        <f t="shared" si="624"/>
        <v>29</v>
      </c>
      <c r="AQ987">
        <f t="shared" si="667"/>
        <v>3</v>
      </c>
      <c r="AZ987" s="57">
        <f t="shared" si="660"/>
        <v>30</v>
      </c>
      <c r="BA987" s="57">
        <f t="shared" si="661"/>
        <v>30</v>
      </c>
      <c r="BB987" s="57">
        <f t="shared" si="656"/>
        <v>29</v>
      </c>
      <c r="BC987" s="57">
        <f t="shared" si="657"/>
        <v>29</v>
      </c>
      <c r="BD987" s="17">
        <f>BC987-26</f>
        <v>3</v>
      </c>
      <c r="BE987" s="17">
        <f t="shared" si="662"/>
        <v>2</v>
      </c>
      <c r="BF987" s="17">
        <f>BE987+2</f>
        <v>4</v>
      </c>
      <c r="BG987" s="17">
        <f t="shared" si="663"/>
        <v>3</v>
      </c>
      <c r="BH987" s="17">
        <f t="shared" si="664"/>
        <v>3</v>
      </c>
      <c r="BI987" s="17">
        <f t="shared" si="640"/>
        <v>2</v>
      </c>
      <c r="BJ987" s="17">
        <f t="shared" si="665"/>
        <v>2</v>
      </c>
      <c r="BK987" s="17">
        <f t="shared" si="632"/>
        <v>1</v>
      </c>
      <c r="BL987" s="143">
        <f>BK987+30</f>
        <v>31</v>
      </c>
      <c r="BM987" s="2">
        <f t="shared" si="654"/>
        <v>30</v>
      </c>
      <c r="BN987" s="2">
        <f t="shared" si="655"/>
        <v>30</v>
      </c>
      <c r="BO987">
        <f t="shared" si="666"/>
        <v>218</v>
      </c>
    </row>
    <row r="988" spans="1:69" ht="13.5" thickBot="1">
      <c r="A988" s="390">
        <f t="shared" si="646"/>
        <v>8</v>
      </c>
      <c r="B988" s="391" t="str">
        <f>VLOOKUP(A988,Sheet3!$A$2:$E$61,4,FALSE)</f>
        <v>xīnwèi (辛未)</v>
      </c>
      <c r="C988" s="391" t="str">
        <f>VLOOKUP(A988,Sheet3!$A$2:$E$61,5,FALSE)</f>
        <v>Metal Sheep</v>
      </c>
      <c r="D988" s="399">
        <f t="shared" si="647"/>
        <v>2071</v>
      </c>
      <c r="E988" s="399">
        <f t="shared" si="648"/>
        <v>2010</v>
      </c>
      <c r="F988" s="12">
        <f t="shared" si="628"/>
        <v>76.428571428571431</v>
      </c>
      <c r="G988" s="416">
        <f t="shared" si="612"/>
        <v>3402</v>
      </c>
      <c r="H988" s="187">
        <f t="shared" si="638"/>
        <v>530</v>
      </c>
      <c r="I988" s="1">
        <f t="shared" si="629"/>
        <v>529</v>
      </c>
      <c r="J988" s="187">
        <f t="shared" si="630"/>
        <v>-529</v>
      </c>
      <c r="K988" s="1">
        <f t="shared" si="631"/>
        <v>-528</v>
      </c>
      <c r="L988">
        <f t="shared" si="649"/>
        <v>63</v>
      </c>
      <c r="M988" s="3">
        <f t="shared" si="650"/>
        <v>2</v>
      </c>
      <c r="N988" s="245">
        <f t="shared" si="650"/>
        <v>3</v>
      </c>
      <c r="O988" s="2"/>
      <c r="P988" s="2"/>
      <c r="R988" s="8"/>
      <c r="T988" s="8">
        <f t="shared" si="659"/>
        <v>5</v>
      </c>
      <c r="U988" s="115">
        <f t="shared" si="659"/>
        <v>5</v>
      </c>
      <c r="V988" s="308">
        <f t="shared" si="635"/>
        <v>24</v>
      </c>
      <c r="W988" s="8"/>
      <c r="X988" s="8">
        <f t="shared" ref="X988:Y994" si="668">X987+1</f>
        <v>1</v>
      </c>
      <c r="Y988" s="115">
        <f t="shared" si="668"/>
        <v>1</v>
      </c>
      <c r="Z988" s="8"/>
      <c r="AD988" s="126"/>
      <c r="AE988" s="126"/>
      <c r="AF988" s="126"/>
      <c r="AH988" s="2" t="s">
        <v>131</v>
      </c>
      <c r="AL988" s="133">
        <f t="shared" si="624"/>
        <v>30</v>
      </c>
      <c r="AQ988">
        <f t="shared" si="667"/>
        <v>4</v>
      </c>
      <c r="AZ988" s="57">
        <f t="shared" si="660"/>
        <v>30</v>
      </c>
      <c r="BA988" s="57">
        <f t="shared" si="661"/>
        <v>30</v>
      </c>
      <c r="BB988" s="57">
        <f t="shared" si="656"/>
        <v>29</v>
      </c>
      <c r="BC988" s="57">
        <f t="shared" si="657"/>
        <v>29</v>
      </c>
      <c r="BD988" s="17">
        <f>BC988-26</f>
        <v>3</v>
      </c>
      <c r="BE988" s="17">
        <f t="shared" si="662"/>
        <v>2</v>
      </c>
      <c r="BF988" s="17">
        <f>BE988+1</f>
        <v>3</v>
      </c>
      <c r="BG988" s="17">
        <f t="shared" si="663"/>
        <v>2</v>
      </c>
      <c r="BH988" s="17">
        <f t="shared" si="664"/>
        <v>2</v>
      </c>
      <c r="BI988" s="17">
        <f t="shared" si="640"/>
        <v>1</v>
      </c>
      <c r="BJ988" s="17">
        <f t="shared" si="665"/>
        <v>1</v>
      </c>
      <c r="BK988" s="143">
        <f>BJ988+30</f>
        <v>31</v>
      </c>
      <c r="BL988" s="2">
        <f t="shared" ref="BL988:BL996" si="669">BK988-1</f>
        <v>30</v>
      </c>
      <c r="BM988" s="2">
        <f t="shared" si="654"/>
        <v>29</v>
      </c>
      <c r="BN988" s="2">
        <f t="shared" si="655"/>
        <v>29</v>
      </c>
      <c r="BO988">
        <f t="shared" si="666"/>
        <v>219</v>
      </c>
    </row>
    <row r="989" spans="1:69" ht="23.25" thickBot="1">
      <c r="A989" s="390">
        <f t="shared" si="646"/>
        <v>9</v>
      </c>
      <c r="B989" s="391" t="str">
        <f>VLOOKUP(A989,Sheet3!$A$2:$E$61,4,FALSE)</f>
        <v>rénshēn (壬申)</v>
      </c>
      <c r="C989" s="391" t="str">
        <f>VLOOKUP(A989,Sheet3!$A$2:$E$61,5,FALSE)</f>
        <v>Water Monkey</v>
      </c>
      <c r="D989" s="399">
        <f t="shared" si="647"/>
        <v>2072</v>
      </c>
      <c r="E989" s="399">
        <f t="shared" si="648"/>
        <v>2011</v>
      </c>
      <c r="F989" s="12">
        <f t="shared" si="628"/>
        <v>76.285714285714292</v>
      </c>
      <c r="G989" s="416">
        <f t="shared" si="612"/>
        <v>3403</v>
      </c>
      <c r="H989" s="187">
        <f t="shared" si="638"/>
        <v>529</v>
      </c>
      <c r="I989" s="1">
        <f t="shared" si="629"/>
        <v>528</v>
      </c>
      <c r="J989" s="187">
        <f t="shared" si="630"/>
        <v>-528</v>
      </c>
      <c r="K989" s="1">
        <f t="shared" si="631"/>
        <v>-527</v>
      </c>
      <c r="L989">
        <f t="shared" si="649"/>
        <v>63</v>
      </c>
      <c r="M989" s="3">
        <f t="shared" si="650"/>
        <v>3</v>
      </c>
      <c r="N989" s="245">
        <f t="shared" si="650"/>
        <v>4</v>
      </c>
      <c r="O989" s="2"/>
      <c r="P989" s="2"/>
      <c r="Q989" s="21"/>
      <c r="R989" s="8"/>
      <c r="T989" s="8">
        <f t="shared" si="659"/>
        <v>6</v>
      </c>
      <c r="U989" s="115">
        <f t="shared" si="659"/>
        <v>6</v>
      </c>
      <c r="V989" s="308">
        <f t="shared" si="635"/>
        <v>25</v>
      </c>
      <c r="W989" s="8"/>
      <c r="X989" s="8">
        <f t="shared" si="668"/>
        <v>2</v>
      </c>
      <c r="Y989" s="115">
        <f t="shared" si="668"/>
        <v>2</v>
      </c>
      <c r="AA989" s="11"/>
      <c r="AB989" s="576" t="s">
        <v>403</v>
      </c>
      <c r="AC989" s="394"/>
      <c r="AD989" s="527" t="s">
        <v>222</v>
      </c>
      <c r="AE989" s="527" t="s">
        <v>222</v>
      </c>
      <c r="AL989" s="133">
        <f t="shared" si="624"/>
        <v>31</v>
      </c>
      <c r="AQ989">
        <f t="shared" si="667"/>
        <v>5</v>
      </c>
      <c r="AZ989" s="57">
        <f t="shared" si="660"/>
        <v>29</v>
      </c>
      <c r="BA989" s="57">
        <f t="shared" si="661"/>
        <v>29</v>
      </c>
      <c r="BB989" s="57">
        <f t="shared" si="656"/>
        <v>28</v>
      </c>
      <c r="BC989" s="57">
        <f t="shared" si="657"/>
        <v>28</v>
      </c>
      <c r="BD989" s="17">
        <f t="shared" ref="BD989:BD996" si="670">BC989-26</f>
        <v>2</v>
      </c>
      <c r="BE989" s="17">
        <f t="shared" si="662"/>
        <v>1</v>
      </c>
      <c r="BF989" s="17">
        <f>BE989+2</f>
        <v>3</v>
      </c>
      <c r="BG989" s="17">
        <f t="shared" si="663"/>
        <v>2</v>
      </c>
      <c r="BH989" s="17">
        <f t="shared" si="664"/>
        <v>2</v>
      </c>
      <c r="BI989" s="17">
        <f t="shared" si="640"/>
        <v>1</v>
      </c>
      <c r="BJ989" s="17">
        <f t="shared" si="665"/>
        <v>1</v>
      </c>
      <c r="BK989" s="143">
        <f>BJ989+30</f>
        <v>31</v>
      </c>
      <c r="BL989" s="2">
        <f t="shared" si="669"/>
        <v>30</v>
      </c>
      <c r="BM989" s="2">
        <f t="shared" si="654"/>
        <v>29</v>
      </c>
      <c r="BN989" s="2">
        <f t="shared" si="655"/>
        <v>29</v>
      </c>
      <c r="BO989">
        <f t="shared" si="666"/>
        <v>220</v>
      </c>
      <c r="BQ989" s="531" t="s">
        <v>41</v>
      </c>
    </row>
    <row r="990" spans="1:69" ht="23.25" customHeight="1" thickBot="1">
      <c r="A990" s="390">
        <f t="shared" si="646"/>
        <v>10</v>
      </c>
      <c r="B990" s="391" t="str">
        <f>VLOOKUP(A990,Sheet3!$A$2:$E$61,4,FALSE)</f>
        <v>guǐyǒu (癸酉)</v>
      </c>
      <c r="C990" s="391" t="str">
        <f>VLOOKUP(A990,Sheet3!$A$2:$E$61,5,FALSE)</f>
        <v>Water Rooster</v>
      </c>
      <c r="D990" s="399">
        <f t="shared" si="647"/>
        <v>2073</v>
      </c>
      <c r="E990" s="399">
        <f t="shared" si="648"/>
        <v>2012</v>
      </c>
      <c r="F990" s="12">
        <f t="shared" si="628"/>
        <v>76.142857142857139</v>
      </c>
      <c r="G990" s="416">
        <f t="shared" si="612"/>
        <v>3404</v>
      </c>
      <c r="H990" s="187">
        <f t="shared" si="638"/>
        <v>528</v>
      </c>
      <c r="I990" s="1">
        <f t="shared" si="629"/>
        <v>527</v>
      </c>
      <c r="J990" s="187">
        <f t="shared" si="630"/>
        <v>-527</v>
      </c>
      <c r="K990" s="1">
        <f t="shared" si="631"/>
        <v>-526</v>
      </c>
      <c r="L990">
        <f t="shared" si="649"/>
        <v>63</v>
      </c>
      <c r="M990" s="3">
        <f t="shared" si="650"/>
        <v>4</v>
      </c>
      <c r="N990" s="245">
        <f t="shared" si="650"/>
        <v>1</v>
      </c>
      <c r="O990" s="2"/>
      <c r="R990" s="8"/>
      <c r="T990" s="8">
        <f t="shared" si="659"/>
        <v>7</v>
      </c>
      <c r="U990" s="115">
        <f t="shared" si="659"/>
        <v>7</v>
      </c>
      <c r="V990" s="308">
        <f t="shared" si="635"/>
        <v>26</v>
      </c>
      <c r="W990" s="8"/>
      <c r="X990" s="8">
        <f t="shared" si="668"/>
        <v>3</v>
      </c>
      <c r="Y990" s="115">
        <f t="shared" si="668"/>
        <v>3</v>
      </c>
      <c r="AA990" s="598" t="s">
        <v>227</v>
      </c>
      <c r="AB990" s="577"/>
      <c r="AC990" s="579" t="s">
        <v>226</v>
      </c>
      <c r="AD990" s="528"/>
      <c r="AE990" s="528"/>
      <c r="AL990" s="133">
        <f t="shared" si="624"/>
        <v>32</v>
      </c>
      <c r="AQ990">
        <f t="shared" si="667"/>
        <v>6</v>
      </c>
      <c r="AZ990" s="57">
        <f t="shared" si="660"/>
        <v>29</v>
      </c>
      <c r="BA990" s="57">
        <f t="shared" si="661"/>
        <v>29</v>
      </c>
      <c r="BB990" s="57">
        <f t="shared" si="656"/>
        <v>28</v>
      </c>
      <c r="BC990" s="57">
        <f t="shared" si="657"/>
        <v>28</v>
      </c>
      <c r="BD990" s="17">
        <f t="shared" si="670"/>
        <v>2</v>
      </c>
      <c r="BE990" s="17">
        <f t="shared" si="662"/>
        <v>1</v>
      </c>
      <c r="BF990" s="17">
        <f>BE990+2</f>
        <v>3</v>
      </c>
      <c r="BG990" s="17">
        <f t="shared" si="663"/>
        <v>2</v>
      </c>
      <c r="BH990" s="17">
        <f t="shared" si="664"/>
        <v>2</v>
      </c>
      <c r="BI990" s="17">
        <f t="shared" si="640"/>
        <v>1</v>
      </c>
      <c r="BJ990" s="17">
        <f t="shared" si="665"/>
        <v>1</v>
      </c>
      <c r="BK990" s="143">
        <f>BJ990+30</f>
        <v>31</v>
      </c>
      <c r="BL990" s="2">
        <f t="shared" si="669"/>
        <v>30</v>
      </c>
      <c r="BM990" s="2">
        <f t="shared" si="654"/>
        <v>29</v>
      </c>
      <c r="BN990" s="2">
        <f t="shared" si="655"/>
        <v>29</v>
      </c>
      <c r="BO990">
        <f t="shared" si="666"/>
        <v>221</v>
      </c>
      <c r="BQ990" s="532"/>
    </row>
    <row r="991" spans="1:69" ht="13.5" thickBot="1">
      <c r="A991" s="390">
        <f t="shared" si="646"/>
        <v>11</v>
      </c>
      <c r="B991" s="391" t="str">
        <f>VLOOKUP(A991,Sheet3!$A$2:$E$61,4,FALSE)</f>
        <v>jiǎxū (甲戌)</v>
      </c>
      <c r="C991" s="391" t="str">
        <f>VLOOKUP(A991,Sheet3!$A$2:$E$61,5,FALSE)</f>
        <v>Wood Dog</v>
      </c>
      <c r="D991" s="399">
        <f t="shared" si="647"/>
        <v>2074</v>
      </c>
      <c r="E991" s="399">
        <f t="shared" si="648"/>
        <v>2013</v>
      </c>
      <c r="F991" s="14">
        <f t="shared" si="628"/>
        <v>76</v>
      </c>
      <c r="G991" s="417">
        <f t="shared" si="612"/>
        <v>3405</v>
      </c>
      <c r="H991" s="270">
        <f t="shared" si="638"/>
        <v>527</v>
      </c>
      <c r="I991" s="16">
        <f t="shared" si="629"/>
        <v>526</v>
      </c>
      <c r="J991" s="270">
        <f t="shared" si="630"/>
        <v>-526</v>
      </c>
      <c r="K991" s="16">
        <f t="shared" si="631"/>
        <v>-525</v>
      </c>
      <c r="L991" s="20">
        <f t="shared" si="649"/>
        <v>64</v>
      </c>
      <c r="M991" s="15">
        <f t="shared" si="650"/>
        <v>1</v>
      </c>
      <c r="N991" s="271">
        <f t="shared" si="650"/>
        <v>2</v>
      </c>
      <c r="O991" s="17"/>
      <c r="P991" s="17"/>
      <c r="Q991" s="31"/>
      <c r="R991" s="19"/>
      <c r="S991" s="20"/>
      <c r="T991" s="19">
        <f t="shared" si="659"/>
        <v>8</v>
      </c>
      <c r="U991" s="116">
        <f t="shared" si="659"/>
        <v>8</v>
      </c>
      <c r="V991" s="309">
        <f t="shared" si="635"/>
        <v>27</v>
      </c>
      <c r="W991" s="19"/>
      <c r="X991" s="19">
        <f t="shared" si="668"/>
        <v>4</v>
      </c>
      <c r="Y991" s="116">
        <f t="shared" si="668"/>
        <v>4</v>
      </c>
      <c r="Z991" s="20"/>
      <c r="AA991" s="599"/>
      <c r="AB991" s="577"/>
      <c r="AC991" s="580"/>
      <c r="AD991" s="528"/>
      <c r="AE991" s="528"/>
      <c r="AF991" s="20"/>
      <c r="AG991" s="20"/>
      <c r="AH991" s="17"/>
      <c r="AK991" s="1">
        <f>(H$942-H991)/7</f>
        <v>7</v>
      </c>
      <c r="AL991" s="133">
        <f t="shared" si="624"/>
        <v>33</v>
      </c>
      <c r="AM991" s="1">
        <f>70-(H991-H$1453)/7</f>
        <v>4</v>
      </c>
      <c r="AN991" s="3">
        <f>-(H991-H$984)/7</f>
        <v>1</v>
      </c>
      <c r="AQ991">
        <f t="shared" si="667"/>
        <v>7</v>
      </c>
      <c r="AR991" s="3">
        <v>1</v>
      </c>
      <c r="AZ991" s="57">
        <f t="shared" si="660"/>
        <v>29</v>
      </c>
      <c r="BA991" s="57">
        <f t="shared" si="661"/>
        <v>29</v>
      </c>
      <c r="BB991" s="57">
        <f t="shared" si="656"/>
        <v>28</v>
      </c>
      <c r="BC991" s="57">
        <f t="shared" si="657"/>
        <v>28</v>
      </c>
      <c r="BD991" s="17">
        <f t="shared" si="670"/>
        <v>2</v>
      </c>
      <c r="BE991" s="17">
        <f t="shared" si="662"/>
        <v>1</v>
      </c>
      <c r="BF991" s="17">
        <f>BE991+2</f>
        <v>3</v>
      </c>
      <c r="BG991" s="17">
        <f t="shared" si="663"/>
        <v>2</v>
      </c>
      <c r="BH991" s="17">
        <f t="shared" si="664"/>
        <v>2</v>
      </c>
      <c r="BI991" s="17">
        <f t="shared" si="640"/>
        <v>1</v>
      </c>
      <c r="BJ991" s="17">
        <f t="shared" si="665"/>
        <v>1</v>
      </c>
      <c r="BK991" s="143">
        <f>BJ991+30</f>
        <v>31</v>
      </c>
      <c r="BL991" s="2">
        <f t="shared" si="669"/>
        <v>30</v>
      </c>
      <c r="BM991" s="2">
        <f t="shared" si="654"/>
        <v>29</v>
      </c>
      <c r="BN991" s="2">
        <f t="shared" si="655"/>
        <v>29</v>
      </c>
      <c r="BO991">
        <f t="shared" si="666"/>
        <v>222</v>
      </c>
      <c r="BQ991" s="532"/>
    </row>
    <row r="992" spans="1:69" ht="13.5" thickBot="1">
      <c r="A992" s="390">
        <f t="shared" si="646"/>
        <v>12</v>
      </c>
      <c r="B992" s="391" t="str">
        <f>VLOOKUP(A992,Sheet3!$A$2:$E$61,4,FALSE)</f>
        <v>yǐhài (乙亥)</v>
      </c>
      <c r="C992" s="391" t="str">
        <f>VLOOKUP(A992,Sheet3!$A$2:$E$61,5,FALSE)</f>
        <v>Wood Pig</v>
      </c>
      <c r="D992" s="399">
        <f t="shared" si="647"/>
        <v>2075</v>
      </c>
      <c r="E992" s="399">
        <f t="shared" si="648"/>
        <v>2014</v>
      </c>
      <c r="F992" s="12">
        <f t="shared" si="628"/>
        <v>75.857142857142861</v>
      </c>
      <c r="G992" s="416">
        <f t="shared" si="612"/>
        <v>3406</v>
      </c>
      <c r="H992" s="187">
        <f t="shared" si="638"/>
        <v>526</v>
      </c>
      <c r="I992" s="1">
        <f t="shared" si="629"/>
        <v>525</v>
      </c>
      <c r="J992" s="187">
        <f t="shared" si="630"/>
        <v>-525</v>
      </c>
      <c r="K992" s="1">
        <f t="shared" si="631"/>
        <v>-524</v>
      </c>
      <c r="L992">
        <f t="shared" si="649"/>
        <v>64</v>
      </c>
      <c r="M992" s="3">
        <f t="shared" si="650"/>
        <v>2</v>
      </c>
      <c r="N992" s="245">
        <f t="shared" si="650"/>
        <v>3</v>
      </c>
      <c r="O992" s="2"/>
      <c r="P992" s="2"/>
      <c r="R992" s="8"/>
      <c r="T992" s="8">
        <f t="shared" si="659"/>
        <v>9</v>
      </c>
      <c r="U992" s="115">
        <f t="shared" si="659"/>
        <v>9</v>
      </c>
      <c r="V992" s="308">
        <f t="shared" si="635"/>
        <v>28</v>
      </c>
      <c r="W992" s="8"/>
      <c r="X992" s="8">
        <f t="shared" si="668"/>
        <v>5</v>
      </c>
      <c r="Y992" s="115">
        <f t="shared" si="668"/>
        <v>5</v>
      </c>
      <c r="AA992" s="599"/>
      <c r="AB992" s="577"/>
      <c r="AC992" s="580"/>
      <c r="AD992" s="528"/>
      <c r="AE992" s="528"/>
      <c r="AL992" s="133">
        <f t="shared" si="624"/>
        <v>34</v>
      </c>
      <c r="AQ992">
        <f t="shared" si="667"/>
        <v>8</v>
      </c>
      <c r="AZ992" s="57">
        <f t="shared" si="660"/>
        <v>29</v>
      </c>
      <c r="BA992" s="57">
        <f t="shared" si="661"/>
        <v>29</v>
      </c>
      <c r="BB992" s="57">
        <f t="shared" si="656"/>
        <v>28</v>
      </c>
      <c r="BC992" s="57">
        <f t="shared" si="657"/>
        <v>28</v>
      </c>
      <c r="BD992" s="17">
        <f t="shared" si="670"/>
        <v>2</v>
      </c>
      <c r="BE992" s="17">
        <f t="shared" si="662"/>
        <v>1</v>
      </c>
      <c r="BF992" s="17">
        <f>BE992+1</f>
        <v>2</v>
      </c>
      <c r="BG992" s="17">
        <f t="shared" si="663"/>
        <v>1</v>
      </c>
      <c r="BH992" s="17">
        <f t="shared" si="664"/>
        <v>1</v>
      </c>
      <c r="BI992" s="143">
        <f>BH992+30</f>
        <v>31</v>
      </c>
      <c r="BJ992" s="143">
        <f>BI992-1</f>
        <v>30</v>
      </c>
      <c r="BK992" s="2">
        <f>BJ992</f>
        <v>30</v>
      </c>
      <c r="BL992" s="2">
        <f t="shared" si="669"/>
        <v>29</v>
      </c>
      <c r="BM992" s="2">
        <f t="shared" si="654"/>
        <v>28</v>
      </c>
      <c r="BN992" s="2">
        <f t="shared" si="655"/>
        <v>28</v>
      </c>
      <c r="BO992">
        <f t="shared" si="666"/>
        <v>223</v>
      </c>
      <c r="BQ992" s="532"/>
    </row>
    <row r="993" spans="1:97" ht="13.5" thickBot="1">
      <c r="A993" s="390">
        <f t="shared" si="646"/>
        <v>13</v>
      </c>
      <c r="B993" s="391" t="str">
        <f>VLOOKUP(A993,Sheet3!$A$2:$E$61,4,FALSE)</f>
        <v>bǐngzǐ (丙子)</v>
      </c>
      <c r="C993" s="391" t="str">
        <f>VLOOKUP(A993,Sheet3!$A$2:$E$61,5,FALSE)</f>
        <v>Fire Rat</v>
      </c>
      <c r="D993" s="399">
        <f t="shared" si="647"/>
        <v>2076</v>
      </c>
      <c r="E993" s="399">
        <f t="shared" si="648"/>
        <v>2015</v>
      </c>
      <c r="F993" s="12">
        <f t="shared" si="628"/>
        <v>75.714285714285708</v>
      </c>
      <c r="G993" s="416">
        <f t="shared" si="612"/>
        <v>3407</v>
      </c>
      <c r="H993" s="187">
        <f t="shared" si="638"/>
        <v>525</v>
      </c>
      <c r="I993" s="1">
        <f t="shared" si="629"/>
        <v>524</v>
      </c>
      <c r="J993" s="187">
        <f t="shared" si="630"/>
        <v>-524</v>
      </c>
      <c r="K993" s="1">
        <f t="shared" si="631"/>
        <v>-523</v>
      </c>
      <c r="L993">
        <f t="shared" si="649"/>
        <v>64</v>
      </c>
      <c r="M993" s="3">
        <f t="shared" si="650"/>
        <v>3</v>
      </c>
      <c r="N993" s="245">
        <f t="shared" si="650"/>
        <v>4</v>
      </c>
      <c r="O993" s="2"/>
      <c r="P993" s="2"/>
      <c r="Q993" s="21" t="s">
        <v>269</v>
      </c>
      <c r="R993" s="8"/>
      <c r="T993" s="8">
        <f t="shared" si="659"/>
        <v>10</v>
      </c>
      <c r="U993" s="8"/>
      <c r="V993" s="8"/>
      <c r="W993" s="8"/>
      <c r="X993" s="8">
        <f t="shared" si="668"/>
        <v>6</v>
      </c>
      <c r="Y993" s="115">
        <f t="shared" si="668"/>
        <v>6</v>
      </c>
      <c r="AA993" s="599"/>
      <c r="AB993" s="578"/>
      <c r="AC993" s="580"/>
      <c r="AD993" s="529"/>
      <c r="AE993" s="529"/>
      <c r="AL993" s="133">
        <f t="shared" si="624"/>
        <v>35</v>
      </c>
      <c r="AQ993">
        <f t="shared" si="667"/>
        <v>9</v>
      </c>
      <c r="AZ993" s="57">
        <f t="shared" si="660"/>
        <v>28</v>
      </c>
      <c r="BA993" s="57">
        <f t="shared" si="661"/>
        <v>28</v>
      </c>
      <c r="BB993" s="57">
        <f t="shared" si="656"/>
        <v>27</v>
      </c>
      <c r="BC993" s="57">
        <f t="shared" si="657"/>
        <v>27</v>
      </c>
      <c r="BD993" s="17">
        <f t="shared" si="670"/>
        <v>1</v>
      </c>
      <c r="BE993" s="143">
        <f>BD993+30</f>
        <v>31</v>
      </c>
      <c r="BF993" s="17">
        <f>BE993-29</f>
        <v>2</v>
      </c>
      <c r="BG993" s="17">
        <f t="shared" si="663"/>
        <v>1</v>
      </c>
      <c r="BH993" s="17">
        <f t="shared" si="664"/>
        <v>1</v>
      </c>
      <c r="BI993" s="143">
        <f>BH993+30</f>
        <v>31</v>
      </c>
      <c r="BJ993" s="143">
        <f>BI993-1</f>
        <v>30</v>
      </c>
      <c r="BK993" s="2">
        <f>BJ993</f>
        <v>30</v>
      </c>
      <c r="BL993" s="2">
        <f t="shared" si="669"/>
        <v>29</v>
      </c>
      <c r="BM993" s="2">
        <f t="shared" si="654"/>
        <v>28</v>
      </c>
      <c r="BN993" s="2">
        <f t="shared" si="655"/>
        <v>28</v>
      </c>
      <c r="BO993">
        <f t="shared" si="666"/>
        <v>224</v>
      </c>
      <c r="BQ993" s="532"/>
    </row>
    <row r="994" spans="1:97" ht="13.5" thickBot="1">
      <c r="A994" s="390">
        <f t="shared" si="646"/>
        <v>14</v>
      </c>
      <c r="B994" s="391" t="str">
        <f>VLOOKUP(A994,Sheet3!$A$2:$E$61,4,FALSE)</f>
        <v>dīngchǒu (丁丑)</v>
      </c>
      <c r="C994" s="391" t="str">
        <f>VLOOKUP(A994,Sheet3!$A$2:$E$61,5,FALSE)</f>
        <v>Fire Ox</v>
      </c>
      <c r="D994" s="399">
        <f t="shared" si="647"/>
        <v>2077</v>
      </c>
      <c r="E994" s="399">
        <f t="shared" si="648"/>
        <v>2016</v>
      </c>
      <c r="F994" s="12">
        <f t="shared" si="628"/>
        <v>75.571428571428569</v>
      </c>
      <c r="G994" s="416">
        <f t="shared" si="612"/>
        <v>3408</v>
      </c>
      <c r="H994" s="187">
        <f t="shared" si="638"/>
        <v>524</v>
      </c>
      <c r="I994" s="1">
        <f t="shared" si="629"/>
        <v>523</v>
      </c>
      <c r="J994" s="187">
        <f t="shared" si="630"/>
        <v>-523</v>
      </c>
      <c r="K994" s="1">
        <f t="shared" si="631"/>
        <v>-522</v>
      </c>
      <c r="L994">
        <f t="shared" si="649"/>
        <v>64</v>
      </c>
      <c r="M994" s="3">
        <f t="shared" si="650"/>
        <v>4</v>
      </c>
      <c r="N994" s="245">
        <f t="shared" si="650"/>
        <v>1</v>
      </c>
      <c r="O994" s="2"/>
      <c r="P994" s="2"/>
      <c r="Q994" s="21" t="s">
        <v>405</v>
      </c>
      <c r="R994" s="8"/>
      <c r="T994" s="8"/>
      <c r="U994" s="8"/>
      <c r="V994" s="8"/>
      <c r="W994" s="8"/>
      <c r="X994" s="8">
        <f t="shared" si="668"/>
        <v>7</v>
      </c>
      <c r="Y994" s="188">
        <f t="shared" si="668"/>
        <v>7</v>
      </c>
      <c r="AA994" s="518"/>
      <c r="AB994" s="395">
        <v>0</v>
      </c>
      <c r="AC994" s="518"/>
      <c r="AD994" s="8">
        <v>0</v>
      </c>
      <c r="AE994" s="115">
        <v>0</v>
      </c>
      <c r="AL994" s="133">
        <f t="shared" si="624"/>
        <v>36</v>
      </c>
      <c r="AQ994">
        <f t="shared" si="667"/>
        <v>10</v>
      </c>
      <c r="AZ994" s="57">
        <f t="shared" si="660"/>
        <v>28</v>
      </c>
      <c r="BA994" s="57">
        <f t="shared" si="661"/>
        <v>28</v>
      </c>
      <c r="BB994" s="57">
        <f t="shared" si="656"/>
        <v>27</v>
      </c>
      <c r="BC994" s="57">
        <f t="shared" si="657"/>
        <v>27</v>
      </c>
      <c r="BD994" s="17">
        <f t="shared" si="670"/>
        <v>1</v>
      </c>
      <c r="BE994" s="143">
        <f>BD994+30</f>
        <v>31</v>
      </c>
      <c r="BF994" s="17">
        <f t="shared" ref="BF994:BF999" si="671">BE994-29</f>
        <v>2</v>
      </c>
      <c r="BG994" s="17">
        <f t="shared" si="663"/>
        <v>1</v>
      </c>
      <c r="BH994" s="17">
        <f t="shared" si="664"/>
        <v>1</v>
      </c>
      <c r="BI994" s="143">
        <f>BH994+30</f>
        <v>31</v>
      </c>
      <c r="BJ994" s="143">
        <f>BI994-1</f>
        <v>30</v>
      </c>
      <c r="BK994" s="2">
        <f>BJ994</f>
        <v>30</v>
      </c>
      <c r="BL994" s="2">
        <f t="shared" si="669"/>
        <v>29</v>
      </c>
      <c r="BM994" s="2">
        <f t="shared" si="654"/>
        <v>28</v>
      </c>
      <c r="BN994" s="2">
        <f t="shared" si="655"/>
        <v>28</v>
      </c>
      <c r="BO994">
        <f t="shared" si="666"/>
        <v>225</v>
      </c>
      <c r="BQ994" s="532"/>
    </row>
    <row r="995" spans="1:97" ht="13.5" thickBot="1">
      <c r="A995" s="390">
        <f t="shared" si="646"/>
        <v>15</v>
      </c>
      <c r="B995" s="391" t="str">
        <f>VLOOKUP(A995,Sheet3!$A$2:$E$61,4,FALSE)</f>
        <v>wùyín (戊寅)</v>
      </c>
      <c r="C995" s="391" t="str">
        <f>VLOOKUP(A995,Sheet3!$A$2:$E$61,5,FALSE)</f>
        <v>Earth Tiger</v>
      </c>
      <c r="D995" s="399">
        <f t="shared" si="647"/>
        <v>2078</v>
      </c>
      <c r="E995" s="399">
        <f t="shared" si="648"/>
        <v>2017</v>
      </c>
      <c r="F995" s="12">
        <f t="shared" si="628"/>
        <v>75.428571428571431</v>
      </c>
      <c r="G995" s="416">
        <f t="shared" si="612"/>
        <v>3409</v>
      </c>
      <c r="H995" s="187">
        <f t="shared" si="638"/>
        <v>523</v>
      </c>
      <c r="I995" s="1">
        <f t="shared" si="629"/>
        <v>522</v>
      </c>
      <c r="J995" s="187">
        <f t="shared" si="630"/>
        <v>-522</v>
      </c>
      <c r="K995" s="1">
        <f t="shared" si="631"/>
        <v>-521</v>
      </c>
      <c r="L995">
        <f t="shared" si="649"/>
        <v>65</v>
      </c>
      <c r="M995" s="3">
        <f t="shared" si="650"/>
        <v>1</v>
      </c>
      <c r="N995" s="245">
        <f t="shared" si="650"/>
        <v>2</v>
      </c>
      <c r="O995" s="2"/>
      <c r="Q995" s="21" t="str">
        <f>Q994</f>
        <v>"The reign of Cambyses (530-522), son and successor of Cyrus." - The false Smerdis. - "Darius Hystaspes (522-486:)" 
The False Smerdis (Av 6, 523 BCE - Nisanu 10, 522 BCE:)
       "DARIUS the King says: On the 6th day of the month Garmapada1 he took the royalty from CAMBYSES. Then CAMBYSES2 died, killing himself… on the 10th day of the month of Bagayadis,3 then accompanied by a few men, I killed GOMATES the Magian…
       "Footnotes: 
           1) If Garmapada is August as it is probable, the 10th Garmapada would coincide with the end of July.
           3) Bagayadis must be the Nisan; the Assyrian coincidence is lost. As Garmapada, "the time of the heat," must be July, August, or Ab, the Magian reigned just seven months, as says Herodotus…
                       (THE SOCIETY OF BIBLICAL ARCHAEOLOGY, RECORDS OF THE PAST, Vol. 7; http://www.masseiana.org/RP/rp07.htm)
     "From the view point of Bible history the chief event during the reign of Cyrus (c. 553 - 530 B.C.), first king of the Persian Empire, was the decree of his first regnal year authorizing the Jews to return to Palestine in 536..., and to rebuild the Temple (Ezra 5:13). Pursuant to this decree Zerubbabel led some 50,000 Jews back to Judea and began the rebuilding of the Tenple (Ezra 1:5, 6; 3:1-10). After a time, however, work came to a halt as the result of various difficulties and discouragements that arose (see Ezra 4:1-5, 24; cf. Haggai 1:1-4). So far as the Jews were concerned the reign of Cambyses (530-522), son and successor of Cyrus, was of minor importance, for he seems to have taken little if any interest in their welfare. But soon after Darius Hystaspes (522-486) ascended the throne he confirmed the original decree of Cyrus by issuing one of his own (see Ezra 4:24; 6:1), which resulted in the completion of the Zerubbabel Temple in 515 B.C. (see Ezra 6:1, 15). 
     "...While making preparations for a new invasion of Greece, however, Darius died (486 B.C.). His son and successor, Xerxes I, or Ahasuerus (486-465 B.C.), returned to Greece, only to suffer a major defeat at Salamis (480 B.C.). Xerxes thereupon returned permanently to Asia, leaving his general Mardonius in charge. Mardonius was defeated at Plataea the following year, and as a result Persian forces left Europe never to return." (SDA Bible Commentary, Vol. 3, p. 459:5-6.)
     "...a similar series of calculated astronomical data... fixing the 7th year of Cambyses as the Babylonian calendar year April 7, 523, to March 26, 522 B.C... This tablet of Cambyses' reign is particularly interesting because among other data it records an eclipse (calculated to have occurred on July 16, 523 B.C.) that is identical with one dated by Ptolemy in the same 7th year. Thus both ancient dating scales - the Egyptian solar years of Ptolemy and the Babylonian-Persian lunar years - are aligned with a fixed poit in the B.C. scale and with each other." (SDA Bible Commentary, Vol. 3, p. 88:3.)
     "[Cambyses...] had sent his brother Bardiya (Smerdis) home from Egypt but also dispatched with him a murderer to dispose of him. When in Palestine, himself on his way home, he heard that Smerdis had occupied the throne of the empire and believed that his assassination plan had not been executed; he died near Mount Carmel possibly by his own hand. However, the newly proclaimed king was not Smerdis, who had been killed by Cambyses' secret order, but a magus, Gaumata, wo looked much like Smerdis. (Herodotus, III, 30 ff.) 
     "Darius, son of Hystaspes, served under Cyrus and accompanied Cambyses on the Egyptian expedition; he went up against Gaumata, killed him, and became king in -521. Like Cambyses, he was a fifth-generation descendant of Achemenes, through whom he claimed his right to the crown. Next he fought against a usurper who pretended to be an incarnation of Nebuchadnezzar, already dead for several decades. He also suppressed insurrections in various parts of the empire and, crossing the length of Asia Minor, traversed the Bosphorus, passed Thrace, and invaded the land of the Scythians..." (Velikovsky, Immanuel, Peoples of the Sea, p. 118:1-2.) 
Notice: Per Xenophon, the name of Cambyses brother was Tanaoxares (cf. Xenophon, The Life of Cyrus The Great, sections [8.7.11] and [8.7.16.] http://www.iranchamber.com/history/xenophon/cyropaedia_xenophon_book1.php.) At the time of his death, Cyrus addressed both of them as "children" (cf. Xenophon, The Life of Cyrus The Great, sections [8.7.3,] [8.7.10,] [8.7.24,] [8.7.26,] and [8.7.28.]) Given that Cyrus married sometime after the fall of Babylon, but before the death of Cyaxares, the age (each birthday, in terms of full years of life as reckoned from his conception) of Cambyses would more than likely be the same as the current year of Cyrus' reign. Thus Cambyses reign, as a co-regent under his father, began when he was a mere 3 or 4 years of age. It follows that Cambyses age at his own death was no more than about 10 or 11 years, while his younger brother Tanaoxares/Bardiya/Smerdis was even younger, and that his age, provided Cyrus reigned for 9 years, at the time of Cyrus' death was no more than 8 or 9 years. It follows that the False Smerdis more than likely would have been of a similar age as the latter.
Another astronomical tablet of equal importance has established that the 7th year of Cambyses lasted from April 6/7, 523, to March 25/26, 522 BC. [12]
     12. J. N. Strassmaier, Inschriften von Cambyses, König van Babylon, no. 400. For the calculation of the dates of the astronomical events, see Franz X. Kugler, Sternkunde und Sterndienst in Babel, volume 1, pages 61-75. An eclipse mentioned on this tablet (see A. T. Olmstead, History of the Persian Empire, page 202, for a translation of the entry) is recorded also by Ptolemy (Almagest v. 14, page 172). For the time of this eclipse see OppoIzer, Syzygien-Tafeln, page 31, and his Canon der Finsternisse, Page 335; also C. F. Lehmann and F. K. Ginzel, “Die babylonischassyrischen Finsternisse,” in Ginzel, Spezieller Kanon der Sonnen- und Mondfinsternisse, page 258. The agreement between the tablet and the Almagest on the date of this eclipse shows that Ptolemy's numbering of Cambyses' reigning years harmonizes with the ancient Babylonian practice.
             (Horn, Sigfried H., Ph.D., Wood, Lynn H., Ph.D., The Chronology of Ezra 7, p. 27:5.)
Ezr 4:5  And hired counsellors against them, to frustrate their purpose, all the days of Cyrus king of Persia, even until the reign of Darius king of Persia.</v>
      </c>
      <c r="R995" s="27"/>
      <c r="V995" s="8"/>
      <c r="W995" s="8"/>
      <c r="X995" s="8"/>
      <c r="Y995" s="115"/>
      <c r="AA995" s="8">
        <v>0</v>
      </c>
      <c r="AB995" s="396">
        <f t="shared" ref="AB995:AB1032" si="672">AB994+1</f>
        <v>1</v>
      </c>
      <c r="AC995" s="115">
        <v>0</v>
      </c>
      <c r="AD995" s="8">
        <f>AD994+1</f>
        <v>1</v>
      </c>
      <c r="AE995" s="115">
        <f>AE994+1</f>
        <v>1</v>
      </c>
      <c r="AL995" s="133">
        <f t="shared" si="624"/>
        <v>37</v>
      </c>
      <c r="AQ995">
        <f t="shared" si="667"/>
        <v>11</v>
      </c>
      <c r="AZ995" s="57">
        <f t="shared" si="660"/>
        <v>28</v>
      </c>
      <c r="BA995" s="57">
        <f t="shared" si="661"/>
        <v>28</v>
      </c>
      <c r="BB995" s="57">
        <f t="shared" si="656"/>
        <v>27</v>
      </c>
      <c r="BC995" s="57">
        <f t="shared" si="657"/>
        <v>27</v>
      </c>
      <c r="BD995" s="17">
        <f t="shared" si="670"/>
        <v>1</v>
      </c>
      <c r="BE995" s="143">
        <f>BD995+30</f>
        <v>31</v>
      </c>
      <c r="BF995" s="17">
        <f t="shared" si="671"/>
        <v>2</v>
      </c>
      <c r="BG995" s="17">
        <f t="shared" si="663"/>
        <v>1</v>
      </c>
      <c r="BH995" s="17">
        <f t="shared" si="664"/>
        <v>1</v>
      </c>
      <c r="BI995" s="143">
        <f>BH995+30</f>
        <v>31</v>
      </c>
      <c r="BJ995" s="143">
        <f>BI995-1</f>
        <v>30</v>
      </c>
      <c r="BK995" s="2">
        <f>BJ995</f>
        <v>30</v>
      </c>
      <c r="BL995" s="2">
        <f t="shared" si="669"/>
        <v>29</v>
      </c>
      <c r="BM995" s="2">
        <f t="shared" si="654"/>
        <v>28</v>
      </c>
      <c r="BN995" s="2">
        <f t="shared" si="655"/>
        <v>28</v>
      </c>
      <c r="BO995">
        <f t="shared" si="666"/>
        <v>226</v>
      </c>
      <c r="BQ995" s="532"/>
    </row>
    <row r="996" spans="1:97" ht="13.5" thickBot="1">
      <c r="A996" s="390">
        <f t="shared" si="646"/>
        <v>16</v>
      </c>
      <c r="B996" s="391" t="str">
        <f>VLOOKUP(A996,Sheet3!$A$2:$E$61,4,FALSE)</f>
        <v>jǐmǎo (己卯)</v>
      </c>
      <c r="C996" s="391" t="str">
        <f>VLOOKUP(A996,Sheet3!$A$2:$E$61,5,FALSE)</f>
        <v>Earth Hare</v>
      </c>
      <c r="D996" s="399">
        <f t="shared" si="647"/>
        <v>2079</v>
      </c>
      <c r="E996" s="399">
        <f t="shared" si="648"/>
        <v>2018</v>
      </c>
      <c r="F996" s="12">
        <f t="shared" si="628"/>
        <v>75.285714285714292</v>
      </c>
      <c r="G996" s="416">
        <f t="shared" si="612"/>
        <v>3410</v>
      </c>
      <c r="H996" s="187">
        <f t="shared" si="638"/>
        <v>522</v>
      </c>
      <c r="I996" s="1">
        <f t="shared" si="629"/>
        <v>521</v>
      </c>
      <c r="J996" s="187">
        <f t="shared" si="630"/>
        <v>-521</v>
      </c>
      <c r="K996" s="1">
        <f t="shared" si="631"/>
        <v>-520</v>
      </c>
      <c r="L996">
        <f t="shared" si="649"/>
        <v>65</v>
      </c>
      <c r="M996" s="3">
        <f t="shared" si="650"/>
        <v>2</v>
      </c>
      <c r="N996" s="245">
        <f t="shared" si="650"/>
        <v>3</v>
      </c>
      <c r="O996" s="2"/>
      <c r="P996" s="2"/>
      <c r="R996" s="27"/>
      <c r="V996" s="8"/>
      <c r="W996" s="8"/>
      <c r="X996" s="8"/>
      <c r="Y996" s="8"/>
      <c r="Z996" s="8"/>
      <c r="AA996" s="8">
        <f t="shared" ref="AA996:AC1032" si="673">AA995+1</f>
        <v>1</v>
      </c>
      <c r="AB996" s="396">
        <f t="shared" si="672"/>
        <v>2</v>
      </c>
      <c r="AC996" s="115">
        <f t="shared" si="673"/>
        <v>1</v>
      </c>
      <c r="AL996" s="133">
        <f t="shared" si="624"/>
        <v>38</v>
      </c>
      <c r="AQ996">
        <f t="shared" si="667"/>
        <v>12</v>
      </c>
      <c r="AZ996" s="57">
        <f t="shared" si="660"/>
        <v>28</v>
      </c>
      <c r="BA996" s="57">
        <f t="shared" si="661"/>
        <v>28</v>
      </c>
      <c r="BB996" s="57">
        <f t="shared" si="656"/>
        <v>27</v>
      </c>
      <c r="BC996" s="57">
        <f t="shared" si="657"/>
        <v>27</v>
      </c>
      <c r="BD996" s="17">
        <f t="shared" si="670"/>
        <v>1</v>
      </c>
      <c r="BE996" s="143">
        <f>BD996+30</f>
        <v>31</v>
      </c>
      <c r="BF996" s="17">
        <f>BE996-30</f>
        <v>1</v>
      </c>
      <c r="BG996" s="143">
        <f>BF996+30</f>
        <v>31</v>
      </c>
      <c r="BH996" s="143">
        <f>BG996-1</f>
        <v>30</v>
      </c>
      <c r="BI996" s="2">
        <f t="shared" ref="BI996:BI1004" si="674">BH996</f>
        <v>30</v>
      </c>
      <c r="BJ996" s="2">
        <f>BI996-1</f>
        <v>29</v>
      </c>
      <c r="BK996" s="2">
        <f>BJ996</f>
        <v>29</v>
      </c>
      <c r="BL996" s="2">
        <f t="shared" si="669"/>
        <v>28</v>
      </c>
      <c r="BM996" s="2">
        <f t="shared" si="654"/>
        <v>27</v>
      </c>
      <c r="BN996" s="2">
        <f t="shared" si="655"/>
        <v>27</v>
      </c>
      <c r="BO996">
        <f t="shared" si="666"/>
        <v>227</v>
      </c>
      <c r="BQ996" s="532"/>
    </row>
    <row r="997" spans="1:97" ht="23.25" thickBot="1">
      <c r="A997" s="390">
        <f t="shared" si="646"/>
        <v>17</v>
      </c>
      <c r="B997" s="391" t="str">
        <f>VLOOKUP(A997,Sheet3!$A$2:$E$61,4,FALSE)</f>
        <v>gēngchén (庚辰)</v>
      </c>
      <c r="C997" s="391" t="str">
        <f>VLOOKUP(A997,Sheet3!$A$2:$E$61,5,FALSE)</f>
        <v>Metal Dragon</v>
      </c>
      <c r="D997" s="399">
        <f t="shared" si="647"/>
        <v>2080</v>
      </c>
      <c r="E997" s="399">
        <f t="shared" si="648"/>
        <v>2019</v>
      </c>
      <c r="F997" s="12">
        <f t="shared" si="628"/>
        <v>75.142857142857139</v>
      </c>
      <c r="G997" s="416">
        <f t="shared" si="612"/>
        <v>3411</v>
      </c>
      <c r="H997" s="187">
        <f t="shared" si="638"/>
        <v>521</v>
      </c>
      <c r="I997" s="1">
        <f t="shared" si="629"/>
        <v>520</v>
      </c>
      <c r="J997" s="187">
        <f t="shared" si="630"/>
        <v>-520</v>
      </c>
      <c r="K997" s="1">
        <f t="shared" si="631"/>
        <v>-519</v>
      </c>
      <c r="L997">
        <f t="shared" si="649"/>
        <v>65</v>
      </c>
      <c r="M997" s="3">
        <f t="shared" si="650"/>
        <v>3</v>
      </c>
      <c r="N997" s="245">
        <f t="shared" si="650"/>
        <v>4</v>
      </c>
      <c r="O997" s="2"/>
      <c r="P997" s="2"/>
      <c r="Q997" s="398" t="s">
        <v>404</v>
      </c>
      <c r="R997" s="110"/>
      <c r="V997" s="8"/>
      <c r="W997" s="8"/>
      <c r="X997" s="8"/>
      <c r="Y997" s="8"/>
      <c r="Z997" s="8"/>
      <c r="AA997" s="8">
        <f t="shared" si="673"/>
        <v>2</v>
      </c>
      <c r="AB997" s="396">
        <f t="shared" si="672"/>
        <v>3</v>
      </c>
      <c r="AC997" s="115">
        <f t="shared" si="673"/>
        <v>2</v>
      </c>
      <c r="AL997" s="133">
        <f t="shared" si="624"/>
        <v>39</v>
      </c>
      <c r="AQ997">
        <f t="shared" si="667"/>
        <v>13</v>
      </c>
      <c r="AS997">
        <v>0</v>
      </c>
      <c r="AT997">
        <v>0</v>
      </c>
      <c r="AU997">
        <v>70</v>
      </c>
      <c r="AZ997" s="57">
        <f t="shared" si="660"/>
        <v>27</v>
      </c>
      <c r="BA997" s="57">
        <f t="shared" ref="BA997:BA1004" si="675">AZ997</f>
        <v>27</v>
      </c>
      <c r="BB997" s="57">
        <f t="shared" ref="BB997:BB1005" si="676">BA997-1</f>
        <v>26</v>
      </c>
      <c r="BC997" s="57">
        <f t="shared" ref="BC997:BC1005" si="677">BB997</f>
        <v>26</v>
      </c>
      <c r="BD997" s="143">
        <f>BC997+5</f>
        <v>31</v>
      </c>
      <c r="BE997" s="2">
        <f>BD997-1</f>
        <v>30</v>
      </c>
      <c r="BF997" s="17">
        <f t="shared" si="671"/>
        <v>1</v>
      </c>
      <c r="BG997" s="143">
        <f>BF997+30</f>
        <v>31</v>
      </c>
      <c r="BH997" s="143">
        <f t="shared" ref="BH997:BH1004" si="678">BG997-1</f>
        <v>30</v>
      </c>
      <c r="BI997" s="2">
        <f t="shared" si="674"/>
        <v>30</v>
      </c>
      <c r="BJ997" s="2">
        <f t="shared" ref="BJ997:BJ1004" si="679">BI997-1</f>
        <v>29</v>
      </c>
      <c r="BK997" s="2">
        <f t="shared" ref="BK997:BK1004" si="680">BJ997</f>
        <v>29</v>
      </c>
      <c r="BL997" s="2">
        <f t="shared" ref="BL997:BL1004" si="681">BK997-1</f>
        <v>28</v>
      </c>
      <c r="BM997" s="2">
        <f t="shared" si="654"/>
        <v>27</v>
      </c>
      <c r="BN997" s="2">
        <f t="shared" si="655"/>
        <v>27</v>
      </c>
      <c r="BO997">
        <f t="shared" ref="BO997:BO1003" si="682">BO998-1</f>
        <v>228</v>
      </c>
      <c r="BQ997" s="533"/>
    </row>
    <row r="998" spans="1:97" ht="13.5" thickBot="1">
      <c r="A998" s="390">
        <f t="shared" si="646"/>
        <v>18</v>
      </c>
      <c r="B998" s="391" t="str">
        <f>VLOOKUP(A998,Sheet3!$A$2:$E$61,4,FALSE)</f>
        <v>xīnsì (辛巳)</v>
      </c>
      <c r="C998" s="391" t="str">
        <f>VLOOKUP(A998,Sheet3!$A$2:$E$61,5,FALSE)</f>
        <v>Metal Snake</v>
      </c>
      <c r="D998" s="399">
        <f t="shared" si="647"/>
        <v>2081</v>
      </c>
      <c r="E998" s="399">
        <f t="shared" si="648"/>
        <v>2020</v>
      </c>
      <c r="F998" s="14">
        <f t="shared" ref="F998:F1005" si="683">(5+H998)/7</f>
        <v>75</v>
      </c>
      <c r="G998" s="417">
        <f t="shared" si="612"/>
        <v>3412</v>
      </c>
      <c r="H998" s="270">
        <f t="shared" ref="H998:H1005" si="684">H997-1</f>
        <v>520</v>
      </c>
      <c r="I998" s="16">
        <f t="shared" si="629"/>
        <v>519</v>
      </c>
      <c r="J998" s="270">
        <f t="shared" ref="J998:J1005" si="685">-H998+1</f>
        <v>-519</v>
      </c>
      <c r="K998" s="16">
        <f t="shared" ref="K998:K1005" si="686">-I998+1</f>
        <v>-518</v>
      </c>
      <c r="L998" s="20">
        <f t="shared" si="649"/>
        <v>65</v>
      </c>
      <c r="M998" s="15">
        <f t="shared" ref="M998:N1017" si="687">M1002</f>
        <v>4</v>
      </c>
      <c r="N998" s="271">
        <f t="shared" si="687"/>
        <v>1</v>
      </c>
      <c r="O998" s="109" t="s">
        <v>134</v>
      </c>
      <c r="P998" s="28" t="s">
        <v>133</v>
      </c>
      <c r="Q998" s="16"/>
      <c r="R998" s="19"/>
      <c r="S998" s="20"/>
      <c r="T998" s="17"/>
      <c r="U998" s="17"/>
      <c r="V998" s="19"/>
      <c r="W998" s="19"/>
      <c r="X998" s="19"/>
      <c r="Y998" s="19"/>
      <c r="Z998" s="19"/>
      <c r="AA998" s="19">
        <f t="shared" si="673"/>
        <v>3</v>
      </c>
      <c r="AB998" s="397">
        <f t="shared" si="672"/>
        <v>4</v>
      </c>
      <c r="AC998" s="116">
        <f t="shared" si="673"/>
        <v>3</v>
      </c>
      <c r="AD998" s="28"/>
      <c r="AE998" s="28"/>
      <c r="AF998" s="28"/>
      <c r="AG998" s="28"/>
      <c r="AH998" s="17" t="s">
        <v>124</v>
      </c>
      <c r="AK998" s="1">
        <f>(H$942-H998)/7</f>
        <v>8</v>
      </c>
      <c r="AL998" s="133">
        <f t="shared" si="624"/>
        <v>40</v>
      </c>
      <c r="AM998" s="1">
        <f>70-(H998-H$1453)/7</f>
        <v>5</v>
      </c>
      <c r="AN998" s="3">
        <f>-(H998-H$984)/7</f>
        <v>2</v>
      </c>
      <c r="AO998" s="3">
        <f>-(H998-H$998)/7</f>
        <v>0</v>
      </c>
      <c r="AQ998">
        <f t="shared" si="667"/>
        <v>14</v>
      </c>
      <c r="AR998">
        <f>AR991+1</f>
        <v>2</v>
      </c>
      <c r="AS998">
        <f>AS997+1</f>
        <v>1</v>
      </c>
      <c r="AW998">
        <v>0</v>
      </c>
      <c r="AZ998" s="57">
        <f t="shared" si="660"/>
        <v>27</v>
      </c>
      <c r="BA998" s="57">
        <f t="shared" si="675"/>
        <v>27</v>
      </c>
      <c r="BB998" s="57">
        <f t="shared" si="676"/>
        <v>26</v>
      </c>
      <c r="BC998" s="57">
        <f t="shared" si="677"/>
        <v>26</v>
      </c>
      <c r="BD998" s="143">
        <f t="shared" ref="BD998:BD1005" si="688">BC998+5</f>
        <v>31</v>
      </c>
      <c r="BE998" s="2">
        <f t="shared" ref="BE998:BF1005" si="689">BD998-1</f>
        <v>30</v>
      </c>
      <c r="BF998" s="17">
        <f t="shared" si="671"/>
        <v>1</v>
      </c>
      <c r="BG998" s="143">
        <f>BF998+30</f>
        <v>31</v>
      </c>
      <c r="BH998" s="143">
        <f t="shared" si="678"/>
        <v>30</v>
      </c>
      <c r="BI998" s="2">
        <f t="shared" si="674"/>
        <v>30</v>
      </c>
      <c r="BJ998" s="2">
        <f t="shared" si="679"/>
        <v>29</v>
      </c>
      <c r="BK998" s="2">
        <f t="shared" si="680"/>
        <v>29</v>
      </c>
      <c r="BL998" s="2">
        <f t="shared" si="681"/>
        <v>28</v>
      </c>
      <c r="BM998" s="2">
        <f t="shared" si="654"/>
        <v>27</v>
      </c>
      <c r="BN998" s="2">
        <f t="shared" si="655"/>
        <v>27</v>
      </c>
      <c r="BO998">
        <f t="shared" si="682"/>
        <v>229</v>
      </c>
      <c r="BQ998">
        <v>0</v>
      </c>
    </row>
    <row r="999" spans="1:97" ht="13.5" thickBot="1">
      <c r="A999" s="390">
        <f t="shared" si="646"/>
        <v>19</v>
      </c>
      <c r="B999" s="391" t="str">
        <f>VLOOKUP(A999,Sheet3!$A$2:$E$61,4,FALSE)</f>
        <v>rénwǔ (壬午)</v>
      </c>
      <c r="C999" s="391" t="str">
        <f>VLOOKUP(A999,Sheet3!$A$2:$E$61,5,FALSE)</f>
        <v>Water Horse</v>
      </c>
      <c r="D999" s="399">
        <f t="shared" si="647"/>
        <v>2082</v>
      </c>
      <c r="E999" s="399">
        <f t="shared" si="648"/>
        <v>2021</v>
      </c>
      <c r="F999" s="12">
        <f t="shared" si="683"/>
        <v>74.857142857142861</v>
      </c>
      <c r="G999" s="416">
        <f t="shared" si="612"/>
        <v>3413</v>
      </c>
      <c r="H999" s="187">
        <f t="shared" si="684"/>
        <v>519</v>
      </c>
      <c r="I999" s="1">
        <f t="shared" si="629"/>
        <v>518</v>
      </c>
      <c r="J999" s="187">
        <f t="shared" si="685"/>
        <v>-518</v>
      </c>
      <c r="K999" s="1">
        <f t="shared" si="686"/>
        <v>-517</v>
      </c>
      <c r="L999">
        <f t="shared" si="649"/>
        <v>66</v>
      </c>
      <c r="M999" s="3">
        <f t="shared" si="687"/>
        <v>1</v>
      </c>
      <c r="N999" s="245">
        <f t="shared" si="687"/>
        <v>2</v>
      </c>
      <c r="O999" s="2"/>
      <c r="P999" s="2"/>
      <c r="Q999" s="21"/>
      <c r="R999" s="8"/>
      <c r="V999" s="8"/>
      <c r="W999" s="8"/>
      <c r="X999" s="8"/>
      <c r="Y999" s="8"/>
      <c r="Z999" s="8"/>
      <c r="AA999" s="8">
        <f t="shared" si="673"/>
        <v>4</v>
      </c>
      <c r="AB999" s="396">
        <f t="shared" si="672"/>
        <v>5</v>
      </c>
      <c r="AC999" s="115">
        <f t="shared" si="673"/>
        <v>4</v>
      </c>
      <c r="AH999" s="2">
        <v>1</v>
      </c>
      <c r="AL999" s="133">
        <f t="shared" si="624"/>
        <v>41</v>
      </c>
      <c r="AQ999">
        <f t="shared" si="667"/>
        <v>15</v>
      </c>
      <c r="AS999">
        <f>AS998+1</f>
        <v>2</v>
      </c>
      <c r="AW999">
        <f>AW998+1</f>
        <v>1</v>
      </c>
      <c r="AZ999" s="57">
        <f t="shared" si="660"/>
        <v>27</v>
      </c>
      <c r="BA999" s="57">
        <f t="shared" si="675"/>
        <v>27</v>
      </c>
      <c r="BB999" s="57">
        <f t="shared" si="676"/>
        <v>26</v>
      </c>
      <c r="BC999" s="57">
        <f t="shared" si="677"/>
        <v>26</v>
      </c>
      <c r="BD999" s="143">
        <f t="shared" si="688"/>
        <v>31</v>
      </c>
      <c r="BE999" s="2">
        <f t="shared" si="689"/>
        <v>30</v>
      </c>
      <c r="BF999" s="17">
        <f t="shared" si="671"/>
        <v>1</v>
      </c>
      <c r="BG999" s="143">
        <f>BF999+30</f>
        <v>31</v>
      </c>
      <c r="BH999" s="143">
        <f t="shared" si="678"/>
        <v>30</v>
      </c>
      <c r="BI999" s="2">
        <f t="shared" si="674"/>
        <v>30</v>
      </c>
      <c r="BJ999" s="2">
        <f t="shared" si="679"/>
        <v>29</v>
      </c>
      <c r="BK999" s="2">
        <f t="shared" si="680"/>
        <v>29</v>
      </c>
      <c r="BL999" s="2">
        <f t="shared" si="681"/>
        <v>28</v>
      </c>
      <c r="BM999" s="2">
        <f t="shared" si="654"/>
        <v>27</v>
      </c>
      <c r="BN999" s="2">
        <f t="shared" si="655"/>
        <v>27</v>
      </c>
      <c r="BO999">
        <f t="shared" si="682"/>
        <v>230</v>
      </c>
      <c r="BQ999">
        <f>BQ998+1</f>
        <v>1</v>
      </c>
    </row>
    <row r="1000" spans="1:97" ht="13.5" thickBot="1">
      <c r="A1000" s="390">
        <f t="shared" si="646"/>
        <v>20</v>
      </c>
      <c r="B1000" s="391" t="str">
        <f>VLOOKUP(A1000,Sheet3!$A$2:$E$61,4,FALSE)</f>
        <v>guǐwèi (癸未)</v>
      </c>
      <c r="C1000" s="391" t="str">
        <f>VLOOKUP(A1000,Sheet3!$A$2:$E$61,5,FALSE)</f>
        <v>Water Sheep</v>
      </c>
      <c r="D1000" s="399">
        <f t="shared" si="647"/>
        <v>2083</v>
      </c>
      <c r="E1000" s="399">
        <f t="shared" si="648"/>
        <v>2022</v>
      </c>
      <c r="F1000" s="12">
        <f t="shared" si="683"/>
        <v>74.714285714285708</v>
      </c>
      <c r="G1000" s="416">
        <f t="shared" si="612"/>
        <v>3414</v>
      </c>
      <c r="H1000" s="187">
        <f t="shared" si="684"/>
        <v>518</v>
      </c>
      <c r="I1000" s="1">
        <f t="shared" si="629"/>
        <v>517</v>
      </c>
      <c r="J1000" s="187">
        <f t="shared" si="685"/>
        <v>-517</v>
      </c>
      <c r="K1000" s="1">
        <f t="shared" si="686"/>
        <v>-516</v>
      </c>
      <c r="L1000">
        <f t="shared" si="649"/>
        <v>66</v>
      </c>
      <c r="M1000" s="3">
        <f t="shared" si="687"/>
        <v>2</v>
      </c>
      <c r="N1000" s="245">
        <f t="shared" si="687"/>
        <v>3</v>
      </c>
      <c r="O1000" s="2"/>
      <c r="P1000" s="2"/>
      <c r="R1000" s="8"/>
      <c r="V1000" s="8"/>
      <c r="W1000" s="8"/>
      <c r="X1000" s="8"/>
      <c r="Y1000" s="8"/>
      <c r="Z1000" s="8"/>
      <c r="AA1000" s="8">
        <f t="shared" si="673"/>
        <v>5</v>
      </c>
      <c r="AB1000" s="396">
        <f t="shared" si="672"/>
        <v>6</v>
      </c>
      <c r="AC1000" s="115">
        <f t="shared" si="673"/>
        <v>5</v>
      </c>
      <c r="AL1000" s="133">
        <f t="shared" si="624"/>
        <v>42</v>
      </c>
      <c r="AQ1000">
        <f t="shared" si="667"/>
        <v>16</v>
      </c>
      <c r="AS1000">
        <f t="shared" ref="AS1000:AS1033" si="690">AS999+1</f>
        <v>3</v>
      </c>
      <c r="AW1000">
        <f>AW999+1</f>
        <v>2</v>
      </c>
      <c r="AZ1000" s="57">
        <f t="shared" si="660"/>
        <v>27</v>
      </c>
      <c r="BA1000" s="57">
        <f t="shared" si="675"/>
        <v>27</v>
      </c>
      <c r="BB1000" s="57">
        <f t="shared" si="676"/>
        <v>26</v>
      </c>
      <c r="BC1000" s="57">
        <f t="shared" si="677"/>
        <v>26</v>
      </c>
      <c r="BD1000" s="143">
        <f t="shared" si="688"/>
        <v>31</v>
      </c>
      <c r="BE1000" s="2">
        <f t="shared" si="689"/>
        <v>30</v>
      </c>
      <c r="BF1000" s="143">
        <f>BE1000-1</f>
        <v>29</v>
      </c>
      <c r="BG1000" s="2">
        <f>BF1000+1</f>
        <v>30</v>
      </c>
      <c r="BH1000" s="143">
        <f t="shared" si="678"/>
        <v>29</v>
      </c>
      <c r="BI1000" s="2">
        <f t="shared" si="674"/>
        <v>29</v>
      </c>
      <c r="BJ1000" s="2">
        <f t="shared" si="679"/>
        <v>28</v>
      </c>
      <c r="BK1000" s="2">
        <f t="shared" si="680"/>
        <v>28</v>
      </c>
      <c r="BL1000" s="2">
        <f t="shared" si="681"/>
        <v>27</v>
      </c>
      <c r="BM1000" s="2">
        <f t="shared" si="654"/>
        <v>26</v>
      </c>
      <c r="BN1000" s="2">
        <f t="shared" si="655"/>
        <v>26</v>
      </c>
      <c r="BO1000">
        <f t="shared" si="682"/>
        <v>231</v>
      </c>
      <c r="BQ1000">
        <f>BQ999+1</f>
        <v>2</v>
      </c>
    </row>
    <row r="1001" spans="1:97" ht="23.25" thickBot="1">
      <c r="A1001" s="390">
        <f t="shared" si="646"/>
        <v>21</v>
      </c>
      <c r="B1001" s="391" t="str">
        <f>VLOOKUP(A1001,Sheet3!$A$2:$E$61,4,FALSE)</f>
        <v>jiǎshēn (甲申)</v>
      </c>
      <c r="C1001" s="391" t="str">
        <f>VLOOKUP(A1001,Sheet3!$A$2:$E$61,5,FALSE)</f>
        <v>Wood Monkey</v>
      </c>
      <c r="D1001" s="399">
        <f t="shared" si="647"/>
        <v>2084</v>
      </c>
      <c r="E1001" s="399">
        <f t="shared" si="648"/>
        <v>2023</v>
      </c>
      <c r="F1001" s="12">
        <f t="shared" si="683"/>
        <v>74.571428571428569</v>
      </c>
      <c r="G1001" s="416">
        <f t="shared" si="612"/>
        <v>3415</v>
      </c>
      <c r="H1001" s="187">
        <f t="shared" si="684"/>
        <v>517</v>
      </c>
      <c r="I1001" s="1">
        <f t="shared" si="629"/>
        <v>516</v>
      </c>
      <c r="J1001" s="187">
        <f t="shared" si="685"/>
        <v>-516</v>
      </c>
      <c r="K1001" s="1">
        <f t="shared" si="686"/>
        <v>-515</v>
      </c>
      <c r="L1001">
        <f t="shared" si="649"/>
        <v>66</v>
      </c>
      <c r="M1001" s="3">
        <f t="shared" si="687"/>
        <v>3</v>
      </c>
      <c r="N1001" s="245">
        <f t="shared" si="687"/>
        <v>4</v>
      </c>
      <c r="O1001" s="2"/>
      <c r="P1001" s="2"/>
      <c r="Q1001" s="21" t="s">
        <v>223</v>
      </c>
      <c r="R1001" s="8"/>
      <c r="V1001" s="8"/>
      <c r="W1001" s="8"/>
      <c r="X1001" s="2"/>
      <c r="Y1001" s="2"/>
      <c r="Z1001" s="2"/>
      <c r="AA1001" s="8">
        <f t="shared" si="673"/>
        <v>6</v>
      </c>
      <c r="AB1001" s="396">
        <f t="shared" si="672"/>
        <v>7</v>
      </c>
      <c r="AC1001" s="115">
        <f t="shared" si="673"/>
        <v>6</v>
      </c>
      <c r="AH1001" s="2" t="s">
        <v>131</v>
      </c>
      <c r="AL1001" s="133">
        <f t="shared" si="624"/>
        <v>43</v>
      </c>
      <c r="AQ1001">
        <f t="shared" si="667"/>
        <v>17</v>
      </c>
      <c r="AS1001">
        <f t="shared" si="690"/>
        <v>4</v>
      </c>
      <c r="AW1001">
        <f t="shared" ref="AW1001:AW1064" si="691">AW1000+1</f>
        <v>3</v>
      </c>
      <c r="AZ1001" s="57">
        <f t="shared" si="660"/>
        <v>26</v>
      </c>
      <c r="BA1001" s="57">
        <f t="shared" si="675"/>
        <v>26</v>
      </c>
      <c r="BB1001" s="57">
        <f t="shared" si="676"/>
        <v>25</v>
      </c>
      <c r="BC1001" s="57">
        <f t="shared" si="677"/>
        <v>25</v>
      </c>
      <c r="BD1001" s="143">
        <f t="shared" si="688"/>
        <v>30</v>
      </c>
      <c r="BE1001" s="2">
        <f t="shared" si="689"/>
        <v>29</v>
      </c>
      <c r="BF1001" s="143">
        <f>BE1001-1</f>
        <v>28</v>
      </c>
      <c r="BG1001" s="143">
        <f>BF1001+2</f>
        <v>30</v>
      </c>
      <c r="BH1001" s="143">
        <f t="shared" si="678"/>
        <v>29</v>
      </c>
      <c r="BI1001" s="2">
        <f t="shared" si="674"/>
        <v>29</v>
      </c>
      <c r="BJ1001" s="2">
        <f t="shared" si="679"/>
        <v>28</v>
      </c>
      <c r="BK1001" s="2">
        <f t="shared" si="680"/>
        <v>28</v>
      </c>
      <c r="BL1001" s="2">
        <f t="shared" si="681"/>
        <v>27</v>
      </c>
      <c r="BM1001" s="2">
        <f t="shared" si="654"/>
        <v>26</v>
      </c>
      <c r="BN1001" s="2">
        <f t="shared" si="655"/>
        <v>26</v>
      </c>
      <c r="BO1001">
        <f t="shared" si="682"/>
        <v>232</v>
      </c>
      <c r="BQ1001">
        <f>BQ1000+1</f>
        <v>3</v>
      </c>
    </row>
    <row r="1002" spans="1:97" ht="23.25" thickBot="1">
      <c r="A1002" s="390">
        <f t="shared" si="646"/>
        <v>22</v>
      </c>
      <c r="B1002" s="391" t="str">
        <f>VLOOKUP(A1002,Sheet3!$A$2:$E$61,4,FALSE)</f>
        <v>yǐyǒu (乙酉)</v>
      </c>
      <c r="C1002" s="391" t="str">
        <f>VLOOKUP(A1002,Sheet3!$A$2:$E$61,5,FALSE)</f>
        <v>Wood Rooster</v>
      </c>
      <c r="D1002" s="399">
        <f t="shared" si="647"/>
        <v>2085</v>
      </c>
      <c r="E1002" s="399">
        <f t="shared" si="648"/>
        <v>2024</v>
      </c>
      <c r="F1002" s="12">
        <f t="shared" si="683"/>
        <v>74.428571428571431</v>
      </c>
      <c r="G1002" s="416">
        <f t="shared" si="612"/>
        <v>3416</v>
      </c>
      <c r="H1002" s="187">
        <f t="shared" si="684"/>
        <v>516</v>
      </c>
      <c r="I1002" s="1">
        <f t="shared" si="629"/>
        <v>515</v>
      </c>
      <c r="J1002" s="187">
        <f t="shared" si="685"/>
        <v>-515</v>
      </c>
      <c r="K1002" s="1">
        <f t="shared" si="686"/>
        <v>-514</v>
      </c>
      <c r="L1002">
        <f t="shared" si="649"/>
        <v>66</v>
      </c>
      <c r="M1002" s="3">
        <f t="shared" si="687"/>
        <v>4</v>
      </c>
      <c r="N1002" s="245">
        <f t="shared" si="687"/>
        <v>1</v>
      </c>
      <c r="O1002" s="105"/>
      <c r="P1002" s="105"/>
      <c r="R1002" s="8"/>
      <c r="V1002" s="8"/>
      <c r="W1002" s="8"/>
      <c r="X1002" s="106"/>
      <c r="Y1002" s="106"/>
      <c r="Z1002" s="106"/>
      <c r="AA1002" s="8">
        <f t="shared" si="673"/>
        <v>7</v>
      </c>
      <c r="AB1002" s="396">
        <f t="shared" si="672"/>
        <v>8</v>
      </c>
      <c r="AC1002" s="115">
        <f t="shared" si="673"/>
        <v>7</v>
      </c>
      <c r="AD1002" s="105"/>
      <c r="AE1002" s="105"/>
      <c r="AF1002" s="105"/>
      <c r="AG1002" s="105"/>
      <c r="AH1002" s="106"/>
      <c r="AI1002" s="106"/>
      <c r="AJ1002" s="106"/>
      <c r="AK1002" s="106"/>
      <c r="AL1002" s="133">
        <f t="shared" si="624"/>
        <v>44</v>
      </c>
      <c r="AM1002" s="107"/>
      <c r="AQ1002">
        <f t="shared" si="667"/>
        <v>18</v>
      </c>
      <c r="AS1002">
        <f t="shared" si="690"/>
        <v>5</v>
      </c>
      <c r="AW1002">
        <f t="shared" si="691"/>
        <v>4</v>
      </c>
      <c r="AZ1002" s="57">
        <f t="shared" si="660"/>
        <v>26</v>
      </c>
      <c r="BA1002" s="57">
        <f t="shared" si="675"/>
        <v>26</v>
      </c>
      <c r="BB1002" s="57">
        <f t="shared" si="676"/>
        <v>25</v>
      </c>
      <c r="BC1002" s="57">
        <f t="shared" si="677"/>
        <v>25</v>
      </c>
      <c r="BD1002" s="143">
        <f t="shared" si="688"/>
        <v>30</v>
      </c>
      <c r="BE1002" s="2">
        <f t="shared" si="689"/>
        <v>29</v>
      </c>
      <c r="BF1002" s="143">
        <f t="shared" si="689"/>
        <v>28</v>
      </c>
      <c r="BG1002" s="143">
        <f>BF1002+2</f>
        <v>30</v>
      </c>
      <c r="BH1002" s="143">
        <f t="shared" si="678"/>
        <v>29</v>
      </c>
      <c r="BI1002" s="2">
        <f t="shared" si="674"/>
        <v>29</v>
      </c>
      <c r="BJ1002" s="2">
        <f t="shared" si="679"/>
        <v>28</v>
      </c>
      <c r="BK1002" s="2">
        <f t="shared" si="680"/>
        <v>28</v>
      </c>
      <c r="BL1002" s="2">
        <f t="shared" si="681"/>
        <v>27</v>
      </c>
      <c r="BM1002" s="2">
        <f t="shared" si="654"/>
        <v>26</v>
      </c>
      <c r="BN1002" s="2">
        <f t="shared" si="655"/>
        <v>26</v>
      </c>
      <c r="BO1002">
        <f t="shared" si="682"/>
        <v>233</v>
      </c>
      <c r="BQ1002">
        <f>BQ1001+1</f>
        <v>4</v>
      </c>
    </row>
    <row r="1003" spans="1:97" ht="13.5" thickBot="1">
      <c r="A1003" s="390">
        <f t="shared" si="646"/>
        <v>23</v>
      </c>
      <c r="B1003" s="391" t="str">
        <f>VLOOKUP(A1003,Sheet3!$A$2:$E$61,4,FALSE)</f>
        <v>bǐngxū (丙戌)</v>
      </c>
      <c r="C1003" s="391" t="str">
        <f>VLOOKUP(A1003,Sheet3!$A$2:$E$61,5,FALSE)</f>
        <v>Fire Dog</v>
      </c>
      <c r="D1003" s="399">
        <f t="shared" si="647"/>
        <v>2086</v>
      </c>
      <c r="E1003" s="399">
        <f t="shared" si="648"/>
        <v>2025</v>
      </c>
      <c r="F1003" s="12">
        <f t="shared" si="683"/>
        <v>74.285714285714292</v>
      </c>
      <c r="G1003" s="416">
        <f t="shared" si="612"/>
        <v>3417</v>
      </c>
      <c r="H1003" s="187">
        <f t="shared" si="684"/>
        <v>515</v>
      </c>
      <c r="I1003" s="1">
        <f t="shared" si="629"/>
        <v>514</v>
      </c>
      <c r="J1003" s="187">
        <f t="shared" si="685"/>
        <v>-514</v>
      </c>
      <c r="K1003" s="1">
        <f t="shared" si="686"/>
        <v>-513</v>
      </c>
      <c r="L1003">
        <f t="shared" si="649"/>
        <v>67</v>
      </c>
      <c r="M1003" s="3">
        <f t="shared" si="687"/>
        <v>1</v>
      </c>
      <c r="N1003" s="245">
        <f t="shared" si="687"/>
        <v>2</v>
      </c>
      <c r="O1003" s="2"/>
      <c r="P1003" s="2"/>
      <c r="R1003" s="8"/>
      <c r="V1003" s="8"/>
      <c r="W1003" s="8"/>
      <c r="X1003" s="2"/>
      <c r="Y1003" s="2"/>
      <c r="Z1003" s="2"/>
      <c r="AA1003" s="8">
        <f t="shared" si="673"/>
        <v>8</v>
      </c>
      <c r="AB1003" s="396">
        <f t="shared" si="672"/>
        <v>9</v>
      </c>
      <c r="AC1003" s="115">
        <f t="shared" si="673"/>
        <v>8</v>
      </c>
      <c r="AL1003" s="133">
        <f t="shared" si="624"/>
        <v>45</v>
      </c>
      <c r="AQ1003">
        <f t="shared" si="667"/>
        <v>19</v>
      </c>
      <c r="AS1003">
        <f t="shared" si="690"/>
        <v>6</v>
      </c>
      <c r="AW1003">
        <f t="shared" si="691"/>
        <v>5</v>
      </c>
      <c r="AZ1003" s="57">
        <f t="shared" si="660"/>
        <v>26</v>
      </c>
      <c r="BA1003" s="57">
        <f t="shared" si="675"/>
        <v>26</v>
      </c>
      <c r="BB1003" s="57">
        <f t="shared" si="676"/>
        <v>25</v>
      </c>
      <c r="BC1003" s="57">
        <f t="shared" si="677"/>
        <v>25</v>
      </c>
      <c r="BD1003" s="143">
        <f t="shared" si="688"/>
        <v>30</v>
      </c>
      <c r="BE1003" s="2">
        <f t="shared" si="689"/>
        <v>29</v>
      </c>
      <c r="BF1003" s="143">
        <f t="shared" si="689"/>
        <v>28</v>
      </c>
      <c r="BG1003" s="143">
        <f>BF1003+2</f>
        <v>30</v>
      </c>
      <c r="BH1003" s="143">
        <f t="shared" si="678"/>
        <v>29</v>
      </c>
      <c r="BI1003" s="2">
        <f t="shared" si="674"/>
        <v>29</v>
      </c>
      <c r="BJ1003" s="2">
        <f t="shared" si="679"/>
        <v>28</v>
      </c>
      <c r="BK1003" s="2">
        <f t="shared" si="680"/>
        <v>28</v>
      </c>
      <c r="BL1003" s="2">
        <f t="shared" si="681"/>
        <v>27</v>
      </c>
      <c r="BM1003" s="2">
        <f t="shared" si="654"/>
        <v>26</v>
      </c>
      <c r="BN1003" s="2">
        <f t="shared" si="655"/>
        <v>26</v>
      </c>
      <c r="BO1003">
        <f t="shared" si="682"/>
        <v>234</v>
      </c>
      <c r="BQ1003">
        <f>BQ1002+1</f>
        <v>5</v>
      </c>
    </row>
    <row r="1004" spans="1:97" ht="13.5" thickBot="1">
      <c r="A1004" s="390">
        <f t="shared" si="646"/>
        <v>24</v>
      </c>
      <c r="B1004" s="391" t="str">
        <f>VLOOKUP(A1004,Sheet3!$A$2:$E$61,4,FALSE)</f>
        <v>dīnghài (丁亥)</v>
      </c>
      <c r="C1004" s="391" t="str">
        <f>VLOOKUP(A1004,Sheet3!$A$2:$E$61,5,FALSE)</f>
        <v>Fire Pig</v>
      </c>
      <c r="D1004" s="399">
        <f t="shared" si="647"/>
        <v>2087</v>
      </c>
      <c r="E1004" s="399">
        <f t="shared" si="648"/>
        <v>2026</v>
      </c>
      <c r="F1004" s="12">
        <f t="shared" si="683"/>
        <v>74.142857142857139</v>
      </c>
      <c r="G1004" s="416">
        <f t="shared" si="612"/>
        <v>3418</v>
      </c>
      <c r="H1004" s="187">
        <f t="shared" si="684"/>
        <v>514</v>
      </c>
      <c r="I1004" s="1">
        <f t="shared" si="629"/>
        <v>513</v>
      </c>
      <c r="J1004" s="187">
        <f t="shared" si="685"/>
        <v>-513</v>
      </c>
      <c r="K1004" s="1">
        <f t="shared" si="686"/>
        <v>-512</v>
      </c>
      <c r="L1004">
        <f t="shared" si="649"/>
        <v>67</v>
      </c>
      <c r="M1004" s="3">
        <f t="shared" si="687"/>
        <v>2</v>
      </c>
      <c r="N1004" s="245">
        <f t="shared" si="687"/>
        <v>3</v>
      </c>
      <c r="O1004" s="2"/>
      <c r="P1004" s="2"/>
      <c r="R1004" s="8"/>
      <c r="V1004" s="8"/>
      <c r="W1004" s="8"/>
      <c r="X1004" s="2"/>
      <c r="Y1004" s="2"/>
      <c r="Z1004" s="2"/>
      <c r="AA1004" s="8">
        <f t="shared" si="673"/>
        <v>9</v>
      </c>
      <c r="AB1004" s="396">
        <f t="shared" si="672"/>
        <v>10</v>
      </c>
      <c r="AC1004" s="115">
        <f t="shared" si="673"/>
        <v>9</v>
      </c>
      <c r="AL1004" s="133">
        <f t="shared" si="624"/>
        <v>46</v>
      </c>
      <c r="AQ1004">
        <f t="shared" si="667"/>
        <v>20</v>
      </c>
      <c r="AS1004">
        <f t="shared" si="690"/>
        <v>7</v>
      </c>
      <c r="AT1004">
        <f>AT997+1</f>
        <v>1</v>
      </c>
      <c r="AU1004">
        <v>69</v>
      </c>
      <c r="AW1004">
        <f t="shared" si="691"/>
        <v>6</v>
      </c>
      <c r="AZ1004" s="57">
        <f t="shared" si="660"/>
        <v>26</v>
      </c>
      <c r="BA1004" s="57">
        <f t="shared" si="675"/>
        <v>26</v>
      </c>
      <c r="BB1004" s="57">
        <f t="shared" si="676"/>
        <v>25</v>
      </c>
      <c r="BC1004" s="57">
        <f t="shared" si="677"/>
        <v>25</v>
      </c>
      <c r="BD1004" s="143">
        <f t="shared" si="688"/>
        <v>30</v>
      </c>
      <c r="BE1004" s="2">
        <f t="shared" si="689"/>
        <v>29</v>
      </c>
      <c r="BF1004" s="143">
        <f t="shared" si="689"/>
        <v>28</v>
      </c>
      <c r="BG1004" s="143">
        <f>BF1004+1</f>
        <v>29</v>
      </c>
      <c r="BH1004" s="143">
        <f t="shared" si="678"/>
        <v>28</v>
      </c>
      <c r="BI1004" s="2">
        <f t="shared" si="674"/>
        <v>28</v>
      </c>
      <c r="BJ1004" s="2">
        <f t="shared" si="679"/>
        <v>27</v>
      </c>
      <c r="BK1004" s="2">
        <f t="shared" si="680"/>
        <v>27</v>
      </c>
      <c r="BL1004" s="2">
        <f t="shared" si="681"/>
        <v>26</v>
      </c>
      <c r="BM1004" s="2">
        <f t="shared" si="654"/>
        <v>25</v>
      </c>
      <c r="BN1004" s="2">
        <f t="shared" si="655"/>
        <v>25</v>
      </c>
      <c r="BO1004" s="48">
        <f>BO$1018-(H1004-H$1018)</f>
        <v>235</v>
      </c>
    </row>
    <row r="1005" spans="1:97" ht="13.5" thickBot="1">
      <c r="A1005" s="390">
        <f t="shared" si="646"/>
        <v>25</v>
      </c>
      <c r="B1005" s="391" t="str">
        <f>VLOOKUP(A1005,Sheet3!$A$2:$E$61,4,FALSE)</f>
        <v>wùzǐ (戊子)</v>
      </c>
      <c r="C1005" s="391" t="str">
        <f>VLOOKUP(A1005,Sheet3!$A$2:$E$61,5,FALSE)</f>
        <v>Earth Rat</v>
      </c>
      <c r="D1005" s="399">
        <f t="shared" si="647"/>
        <v>2088</v>
      </c>
      <c r="E1005" s="399">
        <f t="shared" si="648"/>
        <v>2027</v>
      </c>
      <c r="F1005" s="14">
        <f t="shared" si="683"/>
        <v>74</v>
      </c>
      <c r="G1005" s="417">
        <f t="shared" si="612"/>
        <v>3419</v>
      </c>
      <c r="H1005" s="270">
        <f t="shared" si="684"/>
        <v>513</v>
      </c>
      <c r="I1005" s="16">
        <f t="shared" si="629"/>
        <v>512</v>
      </c>
      <c r="J1005" s="270">
        <f t="shared" si="685"/>
        <v>-512</v>
      </c>
      <c r="K1005" s="16">
        <f t="shared" si="686"/>
        <v>-511</v>
      </c>
      <c r="L1005" s="20">
        <f t="shared" si="649"/>
        <v>67</v>
      </c>
      <c r="M1005" s="15">
        <f t="shared" si="687"/>
        <v>3</v>
      </c>
      <c r="N1005" s="271">
        <f t="shared" si="687"/>
        <v>4</v>
      </c>
      <c r="O1005" s="17"/>
      <c r="P1005" s="17"/>
      <c r="Q1005" s="30"/>
      <c r="R1005" s="19"/>
      <c r="S1005" s="20"/>
      <c r="T1005" s="17"/>
      <c r="U1005" s="17"/>
      <c r="V1005" s="19"/>
      <c r="W1005" s="19"/>
      <c r="X1005" s="17"/>
      <c r="Y1005" s="17"/>
      <c r="Z1005" s="17"/>
      <c r="AA1005" s="19">
        <f t="shared" si="673"/>
        <v>10</v>
      </c>
      <c r="AB1005" s="397">
        <f t="shared" si="672"/>
        <v>11</v>
      </c>
      <c r="AC1005" s="116">
        <f t="shared" si="673"/>
        <v>10</v>
      </c>
      <c r="AD1005" s="20"/>
      <c r="AE1005" s="20"/>
      <c r="AF1005" s="20"/>
      <c r="AG1005" s="20"/>
      <c r="AH1005" s="17"/>
      <c r="AL1005" s="133">
        <f t="shared" si="624"/>
        <v>47</v>
      </c>
      <c r="AM1005" s="1">
        <f>AM998+1</f>
        <v>6</v>
      </c>
      <c r="AQ1005">
        <f t="shared" si="667"/>
        <v>21</v>
      </c>
      <c r="AR1005">
        <f>AR998+1</f>
        <v>3</v>
      </c>
      <c r="AS1005">
        <f t="shared" si="690"/>
        <v>8</v>
      </c>
      <c r="AW1005">
        <f t="shared" si="691"/>
        <v>7</v>
      </c>
      <c r="AZ1005" s="57">
        <f t="shared" si="660"/>
        <v>25</v>
      </c>
      <c r="BA1005" s="234">
        <f>AZ1005</f>
        <v>25</v>
      </c>
      <c r="BB1005" s="235">
        <f t="shared" si="676"/>
        <v>24</v>
      </c>
      <c r="BC1005" s="235">
        <f t="shared" si="677"/>
        <v>24</v>
      </c>
      <c r="BD1005" s="235">
        <f t="shared" si="688"/>
        <v>29</v>
      </c>
      <c r="BE1005" s="235">
        <f t="shared" si="689"/>
        <v>28</v>
      </c>
      <c r="BF1005" s="235">
        <f t="shared" si="689"/>
        <v>27</v>
      </c>
      <c r="BG1005" s="161"/>
      <c r="BH1005" s="161"/>
      <c r="BI1005" s="161"/>
      <c r="BJ1005" s="161"/>
      <c r="BK1005" s="161"/>
      <c r="BL1005" s="161"/>
      <c r="BM1005" s="161"/>
      <c r="BN1005" s="161"/>
      <c r="BO1005" s="170"/>
      <c r="BP1005" s="170"/>
      <c r="BQ1005" s="170"/>
      <c r="BR1005" s="170"/>
      <c r="BS1005" s="170"/>
      <c r="BT1005" s="170"/>
      <c r="BU1005" s="170"/>
      <c r="BV1005" s="170"/>
      <c r="BW1005" s="170"/>
      <c r="BX1005" s="170"/>
      <c r="BY1005" s="170"/>
      <c r="BZ1005" s="170"/>
      <c r="CA1005" s="170"/>
      <c r="CB1005" s="170"/>
      <c r="CC1005" s="170"/>
      <c r="CD1005" s="170"/>
      <c r="CE1005" s="170"/>
      <c r="CF1005" s="170"/>
      <c r="CG1005" s="170"/>
      <c r="CH1005" s="170"/>
      <c r="CI1005" s="170"/>
      <c r="CJ1005" s="170"/>
      <c r="CK1005" s="170"/>
      <c r="CL1005" s="170"/>
      <c r="CM1005" s="170"/>
      <c r="CN1005" s="170"/>
      <c r="CO1005" s="170"/>
      <c r="CP1005" s="170"/>
      <c r="CQ1005" s="170"/>
      <c r="CR1005" s="170"/>
      <c r="CS1005" s="171"/>
    </row>
    <row r="1006" spans="1:97" ht="21" thickBot="1">
      <c r="A1006" s="390">
        <f t="shared" si="646"/>
        <v>26</v>
      </c>
      <c r="B1006" s="391" t="str">
        <f>VLOOKUP(A1006,Sheet3!$A$2:$E$61,4,FALSE)</f>
        <v>jǐchǒu (己丑)</v>
      </c>
      <c r="C1006" s="391" t="str">
        <f>VLOOKUP(A1006,Sheet3!$A$2:$E$61,5,FALSE)</f>
        <v>Earth Ox</v>
      </c>
      <c r="D1006" s="399">
        <f t="shared" si="647"/>
        <v>2089</v>
      </c>
      <c r="E1006" s="399">
        <f t="shared" si="648"/>
        <v>2028</v>
      </c>
      <c r="F1006" s="12">
        <f t="shared" ref="F1006:F1012" si="692">(5+H1006)/7</f>
        <v>73.857142857142861</v>
      </c>
      <c r="G1006" s="416">
        <f t="shared" si="612"/>
        <v>3420</v>
      </c>
      <c r="H1006" s="187">
        <f t="shared" ref="H1006:H1012" si="693">H1005-1</f>
        <v>512</v>
      </c>
      <c r="I1006" s="1">
        <f t="shared" si="629"/>
        <v>511</v>
      </c>
      <c r="J1006" s="187">
        <f t="shared" ref="J1006:K1012" si="694">-H1006+1</f>
        <v>-511</v>
      </c>
      <c r="K1006" s="1">
        <f t="shared" si="694"/>
        <v>-510</v>
      </c>
      <c r="L1006">
        <f t="shared" si="649"/>
        <v>67</v>
      </c>
      <c r="M1006" s="3">
        <f t="shared" si="687"/>
        <v>4</v>
      </c>
      <c r="N1006" s="245">
        <f t="shared" si="687"/>
        <v>1</v>
      </c>
      <c r="O1006" s="2"/>
      <c r="P1006" s="2"/>
      <c r="R1006" s="8"/>
      <c r="V1006" s="8"/>
      <c r="W1006" s="8"/>
      <c r="X1006" s="2"/>
      <c r="Y1006" s="2"/>
      <c r="Z1006" s="2"/>
      <c r="AA1006" s="8">
        <f t="shared" si="673"/>
        <v>11</v>
      </c>
      <c r="AB1006" s="396">
        <f t="shared" si="672"/>
        <v>12</v>
      </c>
      <c r="AC1006" s="115">
        <f t="shared" si="673"/>
        <v>11</v>
      </c>
      <c r="AL1006" s="133">
        <f t="shared" si="624"/>
        <v>48</v>
      </c>
      <c r="AQ1006">
        <f t="shared" si="667"/>
        <v>22</v>
      </c>
      <c r="AS1006">
        <f t="shared" si="690"/>
        <v>9</v>
      </c>
      <c r="AW1006">
        <f t="shared" si="691"/>
        <v>8</v>
      </c>
      <c r="AZ1006" s="57"/>
      <c r="BA1006" s="146"/>
      <c r="BB1006" s="162" t="s">
        <v>40</v>
      </c>
      <c r="BC1006" s="144"/>
      <c r="BD1006" s="144"/>
      <c r="BE1006" s="144"/>
      <c r="BF1006" s="144"/>
      <c r="BG1006" s="144"/>
      <c r="BH1006" s="144"/>
      <c r="BI1006" s="144"/>
      <c r="BJ1006" s="144"/>
      <c r="BK1006" s="144"/>
      <c r="BL1006" s="144"/>
      <c r="BM1006" s="144"/>
      <c r="BN1006" s="144"/>
      <c r="BO1006" s="172"/>
      <c r="BP1006" s="196"/>
      <c r="BQ1006" s="172"/>
      <c r="BR1006" s="172"/>
      <c r="BS1006" s="172"/>
      <c r="BT1006" s="172"/>
      <c r="BU1006" s="172"/>
      <c r="BV1006" s="172"/>
      <c r="BW1006" s="172"/>
      <c r="BX1006" s="172"/>
      <c r="BY1006" s="172"/>
      <c r="BZ1006" s="172"/>
      <c r="CA1006" s="172"/>
      <c r="CB1006" s="172"/>
      <c r="CC1006" s="172"/>
      <c r="CD1006" s="172"/>
      <c r="CE1006" s="172"/>
      <c r="CF1006" s="172"/>
      <c r="CG1006" s="172"/>
      <c r="CH1006" s="172"/>
      <c r="CI1006" s="172"/>
      <c r="CJ1006" s="172"/>
      <c r="CK1006" s="172"/>
      <c r="CL1006" s="172"/>
      <c r="CM1006" s="172"/>
      <c r="CN1006" s="172"/>
      <c r="CO1006" s="172"/>
      <c r="CP1006" s="172"/>
      <c r="CQ1006" s="172"/>
      <c r="CR1006" s="172"/>
      <c r="CS1006" s="173"/>
    </row>
    <row r="1007" spans="1:97" ht="13.5" thickBot="1">
      <c r="A1007" s="390">
        <f t="shared" si="646"/>
        <v>27</v>
      </c>
      <c r="B1007" s="391" t="str">
        <f>VLOOKUP(A1007,Sheet3!$A$2:$E$61,4,FALSE)</f>
        <v>gēngyín (庚寅)</v>
      </c>
      <c r="C1007" s="391" t="str">
        <f>VLOOKUP(A1007,Sheet3!$A$2:$E$61,5,FALSE)</f>
        <v>Metal Tiger</v>
      </c>
      <c r="D1007" s="399">
        <f t="shared" si="647"/>
        <v>2090</v>
      </c>
      <c r="E1007" s="399">
        <f t="shared" si="648"/>
        <v>2029</v>
      </c>
      <c r="F1007" s="12">
        <f t="shared" si="692"/>
        <v>73.714285714285708</v>
      </c>
      <c r="G1007" s="416">
        <f t="shared" si="612"/>
        <v>3421</v>
      </c>
      <c r="H1007" s="187">
        <f t="shared" si="693"/>
        <v>511</v>
      </c>
      <c r="I1007" s="1">
        <f t="shared" si="629"/>
        <v>510</v>
      </c>
      <c r="J1007" s="187">
        <f t="shared" si="694"/>
        <v>-510</v>
      </c>
      <c r="K1007" s="1">
        <f t="shared" si="694"/>
        <v>-509</v>
      </c>
      <c r="L1007">
        <f t="shared" si="649"/>
        <v>68</v>
      </c>
      <c r="M1007" s="3">
        <f t="shared" si="687"/>
        <v>1</v>
      </c>
      <c r="N1007" s="245">
        <f t="shared" si="687"/>
        <v>2</v>
      </c>
      <c r="O1007" s="2"/>
      <c r="P1007" s="2"/>
      <c r="R1007" s="8"/>
      <c r="V1007" s="8"/>
      <c r="W1007" s="8"/>
      <c r="X1007" s="2"/>
      <c r="Y1007" s="2"/>
      <c r="Z1007" s="2"/>
      <c r="AA1007" s="8">
        <f t="shared" si="673"/>
        <v>12</v>
      </c>
      <c r="AB1007" s="396">
        <f t="shared" si="672"/>
        <v>13</v>
      </c>
      <c r="AC1007" s="115">
        <f t="shared" si="673"/>
        <v>12</v>
      </c>
      <c r="AL1007" s="133">
        <f t="shared" si="624"/>
        <v>49</v>
      </c>
      <c r="AQ1007">
        <f t="shared" si="667"/>
        <v>23</v>
      </c>
      <c r="AS1007">
        <f t="shared" si="690"/>
        <v>10</v>
      </c>
      <c r="AW1007">
        <f t="shared" si="691"/>
        <v>9</v>
      </c>
      <c r="AZ1007" s="57"/>
      <c r="BA1007" s="146"/>
      <c r="BB1007" s="176" t="s">
        <v>62</v>
      </c>
      <c r="BC1007" s="163"/>
      <c r="BD1007" s="144"/>
      <c r="BE1007" s="144"/>
      <c r="BF1007" s="144"/>
      <c r="BG1007" s="144"/>
      <c r="BH1007" s="144"/>
      <c r="BI1007" s="144"/>
      <c r="BJ1007" s="144"/>
      <c r="BK1007" s="144"/>
      <c r="BL1007" s="144"/>
      <c r="BM1007" s="144"/>
      <c r="BN1007" s="144"/>
      <c r="BO1007" s="172"/>
      <c r="BP1007" s="172"/>
      <c r="BQ1007" s="172"/>
      <c r="BR1007" s="172"/>
      <c r="BS1007" s="172"/>
      <c r="BT1007" s="172"/>
      <c r="BU1007" s="172"/>
      <c r="BV1007" s="172"/>
      <c r="BW1007" s="172"/>
      <c r="BX1007" s="172"/>
      <c r="BY1007" s="172"/>
      <c r="BZ1007" s="172"/>
      <c r="CA1007" s="172"/>
      <c r="CB1007" s="172"/>
      <c r="CC1007" s="172"/>
      <c r="CD1007" s="172"/>
      <c r="CE1007" s="172"/>
      <c r="CF1007" s="172"/>
      <c r="CG1007" s="172"/>
      <c r="CH1007" s="172"/>
      <c r="CI1007" s="172"/>
      <c r="CJ1007" s="172"/>
      <c r="CK1007" s="172"/>
      <c r="CL1007" s="172"/>
      <c r="CM1007" s="172"/>
      <c r="CN1007" s="172"/>
      <c r="CO1007" s="172"/>
      <c r="CP1007" s="172"/>
      <c r="CQ1007" s="172"/>
      <c r="CR1007" s="172"/>
      <c r="CS1007" s="173"/>
    </row>
    <row r="1008" spans="1:97" ht="13.5" thickBot="1">
      <c r="A1008" s="390">
        <f t="shared" si="646"/>
        <v>28</v>
      </c>
      <c r="B1008" s="391" t="str">
        <f>VLOOKUP(A1008,Sheet3!$A$2:$E$61,4,FALSE)</f>
        <v>xīnmǎo (辛卯)</v>
      </c>
      <c r="C1008" s="391" t="str">
        <f>VLOOKUP(A1008,Sheet3!$A$2:$E$61,5,FALSE)</f>
        <v>Metal Hare</v>
      </c>
      <c r="D1008" s="399">
        <f t="shared" si="647"/>
        <v>2091</v>
      </c>
      <c r="E1008" s="399">
        <f t="shared" si="648"/>
        <v>2030</v>
      </c>
      <c r="F1008" s="12">
        <f t="shared" si="692"/>
        <v>73.571428571428569</v>
      </c>
      <c r="G1008" s="416">
        <f t="shared" si="612"/>
        <v>3422</v>
      </c>
      <c r="H1008" s="187">
        <f t="shared" si="693"/>
        <v>510</v>
      </c>
      <c r="I1008" s="1">
        <f t="shared" si="629"/>
        <v>509</v>
      </c>
      <c r="J1008" s="187">
        <f t="shared" si="694"/>
        <v>-509</v>
      </c>
      <c r="K1008" s="1">
        <f t="shared" si="694"/>
        <v>-508</v>
      </c>
      <c r="L1008">
        <f t="shared" si="649"/>
        <v>68</v>
      </c>
      <c r="M1008" s="3">
        <f t="shared" si="687"/>
        <v>2</v>
      </c>
      <c r="N1008" s="245">
        <f t="shared" si="687"/>
        <v>3</v>
      </c>
      <c r="O1008" s="2"/>
      <c r="P1008" s="2"/>
      <c r="R1008" s="8"/>
      <c r="V1008" s="8"/>
      <c r="W1008" s="8"/>
      <c r="AA1008" s="8">
        <f t="shared" si="673"/>
        <v>13</v>
      </c>
      <c r="AB1008" s="396">
        <f t="shared" si="672"/>
        <v>14</v>
      </c>
      <c r="AC1008" s="115">
        <f t="shared" si="673"/>
        <v>13</v>
      </c>
      <c r="AL1008" s="133">
        <f t="shared" si="624"/>
        <v>50</v>
      </c>
      <c r="AQ1008">
        <f t="shared" si="667"/>
        <v>24</v>
      </c>
      <c r="AS1008">
        <f t="shared" si="690"/>
        <v>11</v>
      </c>
      <c r="AW1008">
        <f t="shared" si="691"/>
        <v>10</v>
      </c>
      <c r="AZ1008" s="57"/>
      <c r="BA1008" s="146"/>
      <c r="BB1008" s="164"/>
      <c r="BC1008" s="163" t="s">
        <v>13</v>
      </c>
      <c r="BD1008" s="144"/>
      <c r="BE1008" s="144"/>
      <c r="BF1008" s="144"/>
      <c r="BG1008" s="144"/>
      <c r="BH1008" s="144"/>
      <c r="BI1008" s="144"/>
      <c r="BJ1008" s="144"/>
      <c r="BK1008" s="144"/>
      <c r="BL1008" s="144"/>
      <c r="BM1008" s="144"/>
      <c r="BN1008" s="144"/>
      <c r="BO1008" s="172"/>
      <c r="BP1008" s="172"/>
      <c r="BQ1008" s="172"/>
      <c r="BR1008" s="172"/>
      <c r="BS1008" s="172"/>
      <c r="BT1008" s="172"/>
      <c r="BU1008" s="172"/>
      <c r="BV1008" s="172"/>
      <c r="BW1008" s="172"/>
      <c r="BX1008" s="172"/>
      <c r="BY1008" s="172"/>
      <c r="BZ1008" s="172"/>
      <c r="CA1008" s="172"/>
      <c r="CB1008" s="172"/>
      <c r="CC1008" s="172"/>
      <c r="CD1008" s="172"/>
      <c r="CE1008" s="172"/>
      <c r="CF1008" s="172"/>
      <c r="CG1008" s="172"/>
      <c r="CH1008" s="172"/>
      <c r="CI1008" s="172"/>
      <c r="CJ1008" s="172"/>
      <c r="CK1008" s="172"/>
      <c r="CL1008" s="172"/>
      <c r="CM1008" s="172"/>
      <c r="CN1008" s="172"/>
      <c r="CO1008" s="172"/>
      <c r="CP1008" s="172"/>
      <c r="CQ1008" s="172"/>
      <c r="CR1008" s="172"/>
      <c r="CS1008" s="173"/>
    </row>
    <row r="1009" spans="1:97" ht="13.5" thickBot="1">
      <c r="A1009" s="390">
        <f t="shared" si="646"/>
        <v>29</v>
      </c>
      <c r="B1009" s="391" t="str">
        <f>VLOOKUP(A1009,Sheet3!$A$2:$E$61,4,FALSE)</f>
        <v>rénchén (壬辰)</v>
      </c>
      <c r="C1009" s="391" t="str">
        <f>VLOOKUP(A1009,Sheet3!$A$2:$E$61,5,FALSE)</f>
        <v>Water Dragon</v>
      </c>
      <c r="D1009" s="399">
        <f t="shared" si="647"/>
        <v>2092</v>
      </c>
      <c r="E1009" s="399">
        <f t="shared" si="648"/>
        <v>2031</v>
      </c>
      <c r="F1009" s="12">
        <f t="shared" si="692"/>
        <v>73.428571428571431</v>
      </c>
      <c r="G1009" s="416">
        <f t="shared" si="612"/>
        <v>3423</v>
      </c>
      <c r="H1009" s="187">
        <f t="shared" si="693"/>
        <v>509</v>
      </c>
      <c r="I1009" s="1">
        <f t="shared" si="629"/>
        <v>508</v>
      </c>
      <c r="J1009" s="187">
        <f t="shared" si="694"/>
        <v>-508</v>
      </c>
      <c r="K1009" s="1">
        <f t="shared" si="694"/>
        <v>-507</v>
      </c>
      <c r="L1009">
        <f t="shared" si="649"/>
        <v>68</v>
      </c>
      <c r="M1009" s="3">
        <f t="shared" si="687"/>
        <v>3</v>
      </c>
      <c r="N1009" s="245">
        <f t="shared" si="687"/>
        <v>4</v>
      </c>
      <c r="O1009" s="2"/>
      <c r="P1009" s="2"/>
      <c r="R1009" s="8"/>
      <c r="V1009" s="8"/>
      <c r="W1009" s="8"/>
      <c r="X1009" s="8"/>
      <c r="Y1009" s="8"/>
      <c r="Z1009" s="8"/>
      <c r="AA1009" s="8">
        <f t="shared" si="673"/>
        <v>14</v>
      </c>
      <c r="AB1009" s="396">
        <f t="shared" si="672"/>
        <v>15</v>
      </c>
      <c r="AC1009" s="115">
        <f t="shared" si="673"/>
        <v>14</v>
      </c>
      <c r="AL1009" s="133">
        <f t="shared" si="624"/>
        <v>51</v>
      </c>
      <c r="AQ1009">
        <f t="shared" si="667"/>
        <v>25</v>
      </c>
      <c r="AS1009">
        <f t="shared" si="690"/>
        <v>12</v>
      </c>
      <c r="AW1009">
        <f t="shared" si="691"/>
        <v>11</v>
      </c>
      <c r="AZ1009" s="57"/>
      <c r="BA1009" s="146"/>
      <c r="BB1009" s="165"/>
      <c r="BC1009" s="163" t="s">
        <v>14</v>
      </c>
      <c r="BD1009" s="144"/>
      <c r="BE1009" s="144"/>
      <c r="BF1009" s="144"/>
      <c r="BG1009" s="144"/>
      <c r="BH1009" s="144"/>
      <c r="BI1009" s="144"/>
      <c r="BJ1009" s="144"/>
      <c r="BK1009" s="144"/>
      <c r="BL1009" s="144"/>
      <c r="BM1009" s="144"/>
      <c r="BN1009" s="144"/>
      <c r="BO1009" s="172"/>
      <c r="BP1009" s="172"/>
      <c r="BQ1009" s="172"/>
      <c r="BR1009" s="172"/>
      <c r="BS1009" s="172"/>
      <c r="BT1009" s="172"/>
      <c r="BU1009" s="172"/>
      <c r="BV1009" s="172"/>
      <c r="BW1009" s="172"/>
      <c r="BX1009" s="172"/>
      <c r="BY1009" s="172"/>
      <c r="BZ1009" s="172"/>
      <c r="CA1009" s="172"/>
      <c r="CB1009" s="172"/>
      <c r="CC1009" s="172"/>
      <c r="CD1009" s="172"/>
      <c r="CE1009" s="172"/>
      <c r="CF1009" s="172"/>
      <c r="CG1009" s="172"/>
      <c r="CH1009" s="172"/>
      <c r="CI1009" s="172"/>
      <c r="CJ1009" s="172"/>
      <c r="CK1009" s="172"/>
      <c r="CL1009" s="172"/>
      <c r="CM1009" s="172"/>
      <c r="CN1009" s="172"/>
      <c r="CO1009" s="172"/>
      <c r="CP1009" s="172"/>
      <c r="CQ1009" s="172"/>
      <c r="CR1009" s="172"/>
      <c r="CS1009" s="173"/>
    </row>
    <row r="1010" spans="1:97" ht="13.5" thickBot="1">
      <c r="A1010" s="390">
        <f t="shared" si="646"/>
        <v>30</v>
      </c>
      <c r="B1010" s="391" t="str">
        <f>VLOOKUP(A1010,Sheet3!$A$2:$E$61,4,FALSE)</f>
        <v>guǐsì (癸巳)</v>
      </c>
      <c r="C1010" s="391" t="str">
        <f>VLOOKUP(A1010,Sheet3!$A$2:$E$61,5,FALSE)</f>
        <v>Water Snake</v>
      </c>
      <c r="D1010" s="399">
        <f t="shared" si="647"/>
        <v>2093</v>
      </c>
      <c r="E1010" s="399">
        <f t="shared" si="648"/>
        <v>2032</v>
      </c>
      <c r="F1010" s="12">
        <f t="shared" si="692"/>
        <v>73.285714285714292</v>
      </c>
      <c r="G1010" s="416">
        <f t="shared" si="612"/>
        <v>3424</v>
      </c>
      <c r="H1010" s="187">
        <f t="shared" si="693"/>
        <v>508</v>
      </c>
      <c r="I1010" s="1">
        <f>H1010-1</f>
        <v>507</v>
      </c>
      <c r="J1010" s="187">
        <f t="shared" si="694"/>
        <v>-507</v>
      </c>
      <c r="K1010" s="1">
        <f t="shared" si="694"/>
        <v>-506</v>
      </c>
      <c r="L1010">
        <f t="shared" si="649"/>
        <v>68</v>
      </c>
      <c r="M1010" s="3">
        <f t="shared" si="687"/>
        <v>4</v>
      </c>
      <c r="N1010" s="245">
        <f t="shared" si="687"/>
        <v>1</v>
      </c>
      <c r="O1010" s="2"/>
      <c r="P1010" s="2"/>
      <c r="R1010" s="8"/>
      <c r="V1010" s="8"/>
      <c r="W1010" s="8"/>
      <c r="X1010" s="8"/>
      <c r="Y1010" s="8"/>
      <c r="Z1010" s="8"/>
      <c r="AA1010" s="8">
        <f t="shared" si="673"/>
        <v>15</v>
      </c>
      <c r="AB1010" s="396">
        <f t="shared" si="672"/>
        <v>16</v>
      </c>
      <c r="AC1010" s="115">
        <f t="shared" si="673"/>
        <v>15</v>
      </c>
      <c r="AL1010" s="133">
        <f t="shared" si="624"/>
        <v>52</v>
      </c>
      <c r="AQ1010">
        <f t="shared" si="667"/>
        <v>26</v>
      </c>
      <c r="AS1010">
        <f t="shared" si="690"/>
        <v>13</v>
      </c>
      <c r="AW1010">
        <f t="shared" si="691"/>
        <v>12</v>
      </c>
      <c r="AZ1010" s="57"/>
      <c r="BA1010" s="146"/>
      <c r="BB1010" s="167"/>
      <c r="BC1010" s="163" t="s">
        <v>12</v>
      </c>
      <c r="BD1010" s="144"/>
      <c r="BE1010" s="144"/>
      <c r="BF1010" s="144"/>
      <c r="BG1010" s="144"/>
      <c r="BH1010" s="144"/>
      <c r="BI1010" s="144"/>
      <c r="BJ1010" s="144"/>
      <c r="BK1010" s="144"/>
      <c r="BL1010" s="144"/>
      <c r="BM1010" s="144"/>
      <c r="BN1010" s="144"/>
      <c r="BO1010" s="172"/>
      <c r="BP1010" s="172"/>
      <c r="BQ1010" s="172"/>
      <c r="BR1010" s="172"/>
      <c r="BS1010" s="172"/>
      <c r="BT1010" s="172"/>
      <c r="BU1010" s="172"/>
      <c r="BV1010" s="172"/>
      <c r="BW1010" s="172"/>
      <c r="BX1010" s="172"/>
      <c r="BY1010" s="172"/>
      <c r="BZ1010" s="172"/>
      <c r="CA1010" s="172"/>
      <c r="CB1010" s="172"/>
      <c r="CC1010" s="172"/>
      <c r="CD1010" s="172"/>
      <c r="CE1010" s="172"/>
      <c r="CF1010" s="172"/>
      <c r="CG1010" s="172"/>
      <c r="CH1010" s="172"/>
      <c r="CI1010" s="172"/>
      <c r="CJ1010" s="172"/>
      <c r="CK1010" s="172"/>
      <c r="CL1010" s="172"/>
      <c r="CM1010" s="172"/>
      <c r="CN1010" s="172"/>
      <c r="CO1010" s="172"/>
      <c r="CP1010" s="172"/>
      <c r="CQ1010" s="172"/>
      <c r="CR1010" s="172"/>
      <c r="CS1010" s="173"/>
    </row>
    <row r="1011" spans="1:97" ht="13.5" thickBot="1">
      <c r="A1011" s="390">
        <f t="shared" si="646"/>
        <v>31</v>
      </c>
      <c r="B1011" s="391" t="str">
        <f>VLOOKUP(A1011,Sheet3!$A$2:$E$61,4,FALSE)</f>
        <v>jiǎwǔ (甲午)</v>
      </c>
      <c r="C1011" s="391" t="str">
        <f>VLOOKUP(A1011,Sheet3!$A$2:$E$61,5,FALSE)</f>
        <v>Wood Horse</v>
      </c>
      <c r="D1011" s="399">
        <f t="shared" si="647"/>
        <v>2094</v>
      </c>
      <c r="E1011" s="399">
        <f t="shared" si="648"/>
        <v>2033</v>
      </c>
      <c r="F1011" s="12">
        <f t="shared" si="692"/>
        <v>73.142857142857139</v>
      </c>
      <c r="G1011" s="416">
        <f t="shared" si="612"/>
        <v>3425</v>
      </c>
      <c r="H1011" s="187">
        <f t="shared" si="693"/>
        <v>507</v>
      </c>
      <c r="I1011" s="1">
        <f>H1011-1</f>
        <v>506</v>
      </c>
      <c r="J1011" s="187">
        <f t="shared" si="694"/>
        <v>-506</v>
      </c>
      <c r="K1011" s="1">
        <f t="shared" si="694"/>
        <v>-505</v>
      </c>
      <c r="L1011">
        <f t="shared" si="649"/>
        <v>69</v>
      </c>
      <c r="M1011" s="3">
        <f t="shared" si="687"/>
        <v>1</v>
      </c>
      <c r="N1011" s="245">
        <f t="shared" si="687"/>
        <v>2</v>
      </c>
      <c r="O1011" s="2"/>
      <c r="P1011" s="2"/>
      <c r="R1011" s="8"/>
      <c r="V1011" s="8"/>
      <c r="W1011" s="8"/>
      <c r="X1011" s="8"/>
      <c r="Y1011" s="8"/>
      <c r="Z1011" s="8"/>
      <c r="AA1011" s="8">
        <f t="shared" si="673"/>
        <v>16</v>
      </c>
      <c r="AB1011" s="396">
        <f t="shared" si="672"/>
        <v>17</v>
      </c>
      <c r="AC1011" s="115">
        <f t="shared" si="673"/>
        <v>16</v>
      </c>
      <c r="AL1011" s="133">
        <f t="shared" si="624"/>
        <v>53</v>
      </c>
      <c r="AQ1011">
        <f t="shared" si="667"/>
        <v>27</v>
      </c>
      <c r="AS1011">
        <f t="shared" si="690"/>
        <v>14</v>
      </c>
      <c r="AT1011">
        <f>AT1004+1</f>
        <v>2</v>
      </c>
      <c r="AU1011">
        <v>68</v>
      </c>
      <c r="AW1011">
        <f t="shared" si="691"/>
        <v>13</v>
      </c>
      <c r="AZ1011" s="57"/>
      <c r="BA1011" s="166"/>
      <c r="BB1011" s="168"/>
      <c r="BC1011" s="163" t="s">
        <v>4</v>
      </c>
      <c r="BD1011" s="144"/>
      <c r="BE1011" s="144"/>
      <c r="BF1011" s="144"/>
      <c r="BG1011" s="144"/>
      <c r="BH1011" s="144"/>
      <c r="BI1011" s="144"/>
      <c r="BJ1011" s="144"/>
      <c r="BK1011" s="144"/>
      <c r="BL1011" s="144"/>
      <c r="BM1011" s="144"/>
      <c r="BN1011" s="144"/>
      <c r="BO1011" s="172"/>
      <c r="BP1011" s="172"/>
      <c r="BQ1011" s="172"/>
      <c r="BR1011" s="172"/>
      <c r="BS1011" s="172"/>
      <c r="BT1011" s="172"/>
      <c r="BU1011" s="172"/>
      <c r="BV1011" s="172"/>
      <c r="BW1011" s="172"/>
      <c r="BX1011" s="172"/>
      <c r="BY1011" s="172"/>
      <c r="BZ1011" s="172"/>
      <c r="CA1011" s="172"/>
      <c r="CB1011" s="172"/>
      <c r="CC1011" s="172"/>
      <c r="CD1011" s="172"/>
      <c r="CE1011" s="172"/>
      <c r="CF1011" s="172"/>
      <c r="CG1011" s="172"/>
      <c r="CH1011" s="172"/>
      <c r="CI1011" s="172"/>
      <c r="CJ1011" s="172"/>
      <c r="CK1011" s="172"/>
      <c r="CL1011" s="172"/>
      <c r="CM1011" s="172"/>
      <c r="CN1011" s="172"/>
      <c r="CO1011" s="172"/>
      <c r="CP1011" s="172"/>
      <c r="CQ1011" s="172"/>
      <c r="CR1011" s="172"/>
      <c r="CS1011" s="173"/>
    </row>
    <row r="1012" spans="1:97" ht="13.5" thickBot="1">
      <c r="A1012" s="390">
        <f t="shared" si="646"/>
        <v>32</v>
      </c>
      <c r="B1012" s="391" t="str">
        <f>VLOOKUP(A1012,Sheet3!$A$2:$E$61,4,FALSE)</f>
        <v>yǐwèi (乙未)</v>
      </c>
      <c r="C1012" s="391" t="str">
        <f>VLOOKUP(A1012,Sheet3!$A$2:$E$61,5,FALSE)</f>
        <v>Wood Sheep</v>
      </c>
      <c r="D1012" s="399">
        <f t="shared" si="647"/>
        <v>2095</v>
      </c>
      <c r="E1012" s="399">
        <f t="shared" si="648"/>
        <v>2034</v>
      </c>
      <c r="F1012" s="14">
        <f t="shared" si="692"/>
        <v>73</v>
      </c>
      <c r="G1012" s="417">
        <f t="shared" si="612"/>
        <v>3426</v>
      </c>
      <c r="H1012" s="270">
        <f t="shared" si="693"/>
        <v>506</v>
      </c>
      <c r="I1012" s="16">
        <f>H1012-1</f>
        <v>505</v>
      </c>
      <c r="J1012" s="270">
        <f t="shared" si="694"/>
        <v>-505</v>
      </c>
      <c r="K1012" s="16">
        <f t="shared" si="694"/>
        <v>-504</v>
      </c>
      <c r="L1012" s="20">
        <f t="shared" si="649"/>
        <v>69</v>
      </c>
      <c r="M1012" s="15">
        <f t="shared" si="687"/>
        <v>2</v>
      </c>
      <c r="N1012" s="271">
        <f t="shared" si="687"/>
        <v>3</v>
      </c>
      <c r="O1012" s="17"/>
      <c r="P1012" s="17"/>
      <c r="Q1012" s="30"/>
      <c r="R1012" s="19"/>
      <c r="S1012" s="20"/>
      <c r="T1012" s="17"/>
      <c r="U1012" s="17"/>
      <c r="V1012" s="19"/>
      <c r="W1012" s="19"/>
      <c r="X1012" s="19"/>
      <c r="Y1012" s="19"/>
      <c r="Z1012" s="19"/>
      <c r="AA1012" s="19">
        <f t="shared" si="673"/>
        <v>17</v>
      </c>
      <c r="AB1012" s="397">
        <f t="shared" si="672"/>
        <v>18</v>
      </c>
      <c r="AC1012" s="116">
        <f t="shared" si="673"/>
        <v>17</v>
      </c>
      <c r="AD1012" s="20"/>
      <c r="AE1012" s="20"/>
      <c r="AF1012" s="20"/>
      <c r="AG1012" s="20"/>
      <c r="AH1012" s="17"/>
      <c r="AL1012" s="133">
        <f t="shared" si="624"/>
        <v>54</v>
      </c>
      <c r="AM1012" s="1">
        <f>AM1005+1</f>
        <v>7</v>
      </c>
      <c r="AQ1012">
        <f t="shared" si="667"/>
        <v>28</v>
      </c>
      <c r="AR1012">
        <f>AR1005+1</f>
        <v>4</v>
      </c>
      <c r="AS1012">
        <f t="shared" si="690"/>
        <v>15</v>
      </c>
      <c r="AW1012">
        <f t="shared" si="691"/>
        <v>14</v>
      </c>
      <c r="AZ1012" s="57"/>
      <c r="BA1012" s="146"/>
      <c r="BB1012" s="160"/>
      <c r="BC1012" s="163" t="s">
        <v>11</v>
      </c>
      <c r="BD1012" s="144"/>
      <c r="BE1012" s="144"/>
      <c r="BF1012" s="144"/>
      <c r="BG1012" s="144"/>
      <c r="BH1012" s="144"/>
      <c r="BI1012" s="144"/>
      <c r="BJ1012" s="144"/>
      <c r="BK1012" s="144"/>
      <c r="BL1012" s="144"/>
      <c r="BM1012" s="144"/>
      <c r="BN1012" s="144"/>
      <c r="BO1012" s="172"/>
      <c r="BP1012" s="172"/>
      <c r="BQ1012" s="172"/>
      <c r="BR1012" s="172"/>
      <c r="BS1012" s="172"/>
      <c r="BT1012" s="172"/>
      <c r="BU1012" s="172"/>
      <c r="BV1012" s="172"/>
      <c r="BW1012" s="172"/>
      <c r="BX1012" s="172"/>
      <c r="BY1012" s="172"/>
      <c r="BZ1012" s="172"/>
      <c r="CA1012" s="172"/>
      <c r="CB1012" s="172"/>
      <c r="CC1012" s="172"/>
      <c r="CD1012" s="172"/>
      <c r="CE1012" s="172"/>
      <c r="CF1012" s="172"/>
      <c r="CG1012" s="172"/>
      <c r="CH1012" s="172"/>
      <c r="CI1012" s="172"/>
      <c r="CJ1012" s="172"/>
      <c r="CK1012" s="172"/>
      <c r="CL1012" s="172"/>
      <c r="CM1012" s="172"/>
      <c r="CN1012" s="172"/>
      <c r="CO1012" s="172"/>
      <c r="CP1012" s="172"/>
      <c r="CQ1012" s="172"/>
      <c r="CR1012" s="172"/>
      <c r="CS1012" s="173"/>
    </row>
    <row r="1013" spans="1:97" ht="13.5" thickBot="1">
      <c r="A1013" s="390">
        <f t="shared" si="646"/>
        <v>33</v>
      </c>
      <c r="B1013" s="391" t="str">
        <f>VLOOKUP(A1013,Sheet3!$A$2:$E$61,4,FALSE)</f>
        <v>bǐngshēn (丙申)</v>
      </c>
      <c r="C1013" s="391" t="str">
        <f>VLOOKUP(A1013,Sheet3!$A$2:$E$61,5,FALSE)</f>
        <v>Fire Monkey</v>
      </c>
      <c r="D1013" s="399">
        <f t="shared" si="647"/>
        <v>2096</v>
      </c>
      <c r="E1013" s="399">
        <f t="shared" si="648"/>
        <v>2035</v>
      </c>
      <c r="F1013" s="12">
        <f t="shared" ref="F1013:F1019" si="695">(5+H1013)/7</f>
        <v>72.857142857142861</v>
      </c>
      <c r="G1013" s="416">
        <f t="shared" si="612"/>
        <v>3427</v>
      </c>
      <c r="H1013" s="187">
        <f t="shared" ref="H1013:H1019" si="696">H1012-1</f>
        <v>505</v>
      </c>
      <c r="I1013" s="1">
        <f t="shared" ref="I1013:I1046" si="697">H1013-1</f>
        <v>504</v>
      </c>
      <c r="J1013" s="187">
        <f t="shared" ref="J1013:J1019" si="698">-H1013+1</f>
        <v>-504</v>
      </c>
      <c r="K1013" s="1">
        <f t="shared" ref="K1013:K1019" si="699">-I1013+1</f>
        <v>-503</v>
      </c>
      <c r="L1013">
        <f t="shared" si="649"/>
        <v>69</v>
      </c>
      <c r="M1013" s="3">
        <f t="shared" si="687"/>
        <v>3</v>
      </c>
      <c r="N1013" s="245">
        <f t="shared" si="687"/>
        <v>4</v>
      </c>
      <c r="O1013" s="2"/>
      <c r="P1013" s="2"/>
      <c r="R1013" s="8"/>
      <c r="V1013" s="8"/>
      <c r="W1013" s="8"/>
      <c r="X1013" s="8"/>
      <c r="Y1013" s="8"/>
      <c r="Z1013" s="8"/>
      <c r="AA1013" s="8">
        <f t="shared" si="673"/>
        <v>18</v>
      </c>
      <c r="AB1013" s="396">
        <f t="shared" si="672"/>
        <v>19</v>
      </c>
      <c r="AC1013" s="115">
        <f t="shared" si="673"/>
        <v>18</v>
      </c>
      <c r="AL1013" s="133">
        <f t="shared" si="624"/>
        <v>55</v>
      </c>
      <c r="AQ1013">
        <f t="shared" si="667"/>
        <v>29</v>
      </c>
      <c r="AS1013">
        <f t="shared" si="690"/>
        <v>16</v>
      </c>
      <c r="AW1013">
        <f t="shared" si="691"/>
        <v>15</v>
      </c>
      <c r="AZ1013" s="57"/>
      <c r="BA1013" s="146"/>
      <c r="BB1013" s="144"/>
      <c r="BC1013" s="163" t="s">
        <v>61</v>
      </c>
      <c r="BD1013" s="144"/>
      <c r="BE1013" s="144"/>
      <c r="BF1013" s="144"/>
      <c r="BG1013" s="144"/>
      <c r="BH1013" s="144"/>
      <c r="BI1013" s="144"/>
      <c r="BJ1013" s="144"/>
      <c r="BK1013" s="144"/>
      <c r="BL1013" s="144"/>
      <c r="BM1013" s="144"/>
      <c r="BN1013" s="144"/>
      <c r="BO1013" s="172"/>
      <c r="BP1013" s="172"/>
      <c r="BQ1013" s="172"/>
      <c r="BR1013" s="172"/>
      <c r="BS1013" s="172"/>
      <c r="BT1013" s="172"/>
      <c r="BU1013" s="172"/>
      <c r="BV1013" s="172"/>
      <c r="BW1013" s="172"/>
      <c r="BX1013" s="172"/>
      <c r="BY1013" s="172"/>
      <c r="BZ1013" s="172"/>
      <c r="CA1013" s="172"/>
      <c r="CB1013" s="172"/>
      <c r="CC1013" s="172"/>
      <c r="CD1013" s="172"/>
      <c r="CE1013" s="172"/>
      <c r="CF1013" s="172"/>
      <c r="CG1013" s="172"/>
      <c r="CH1013" s="172"/>
      <c r="CI1013" s="172"/>
      <c r="CJ1013" s="172"/>
      <c r="CK1013" s="172"/>
      <c r="CL1013" s="172"/>
      <c r="CM1013" s="172"/>
      <c r="CN1013" s="172"/>
      <c r="CO1013" s="172"/>
      <c r="CP1013" s="172"/>
      <c r="CQ1013" s="172"/>
      <c r="CR1013" s="172"/>
      <c r="CS1013" s="173"/>
    </row>
    <row r="1014" spans="1:97" ht="13.5" thickBot="1">
      <c r="A1014" s="390">
        <f t="shared" si="646"/>
        <v>34</v>
      </c>
      <c r="B1014" s="391" t="str">
        <f>VLOOKUP(A1014,Sheet3!$A$2:$E$61,4,FALSE)</f>
        <v>dīngyǒu (丁酉)</v>
      </c>
      <c r="C1014" s="391" t="str">
        <f>VLOOKUP(A1014,Sheet3!$A$2:$E$61,5,FALSE)</f>
        <v>Fire Rooster</v>
      </c>
      <c r="D1014" s="399">
        <f t="shared" si="647"/>
        <v>2097</v>
      </c>
      <c r="E1014" s="399">
        <f t="shared" si="648"/>
        <v>2036</v>
      </c>
      <c r="F1014" s="12">
        <f t="shared" si="695"/>
        <v>72.714285714285708</v>
      </c>
      <c r="G1014" s="416">
        <f t="shared" si="612"/>
        <v>3428</v>
      </c>
      <c r="H1014" s="187">
        <f t="shared" si="696"/>
        <v>504</v>
      </c>
      <c r="I1014" s="1">
        <f t="shared" si="697"/>
        <v>503</v>
      </c>
      <c r="J1014" s="187">
        <f t="shared" si="698"/>
        <v>-503</v>
      </c>
      <c r="K1014" s="1">
        <f t="shared" si="699"/>
        <v>-502</v>
      </c>
      <c r="L1014">
        <f t="shared" si="649"/>
        <v>69</v>
      </c>
      <c r="M1014" s="3">
        <f t="shared" si="687"/>
        <v>4</v>
      </c>
      <c r="N1014" s="245">
        <f t="shared" si="687"/>
        <v>1</v>
      </c>
      <c r="O1014" s="2"/>
      <c r="P1014" s="2"/>
      <c r="R1014" s="8"/>
      <c r="V1014" s="8"/>
      <c r="W1014" s="8"/>
      <c r="X1014" s="8"/>
      <c r="Y1014" s="8"/>
      <c r="Z1014" s="8"/>
      <c r="AA1014" s="8">
        <f t="shared" si="673"/>
        <v>19</v>
      </c>
      <c r="AB1014" s="396">
        <f t="shared" si="672"/>
        <v>20</v>
      </c>
      <c r="AC1014" s="115">
        <f t="shared" si="673"/>
        <v>19</v>
      </c>
      <c r="AL1014" s="133">
        <f t="shared" si="624"/>
        <v>56</v>
      </c>
      <c r="AQ1014">
        <f t="shared" si="667"/>
        <v>30</v>
      </c>
      <c r="AS1014">
        <f t="shared" si="690"/>
        <v>17</v>
      </c>
      <c r="AW1014">
        <f t="shared" si="691"/>
        <v>16</v>
      </c>
      <c r="AZ1014" s="57"/>
      <c r="BA1014" s="146"/>
      <c r="BB1014" s="153"/>
      <c r="BC1014" s="163" t="s">
        <v>60</v>
      </c>
      <c r="BD1014" s="144"/>
      <c r="BE1014" s="144"/>
      <c r="BF1014" s="144"/>
      <c r="BG1014" s="144"/>
      <c r="BH1014" s="144"/>
      <c r="BI1014" s="144"/>
      <c r="BJ1014" s="144"/>
      <c r="BK1014" s="144"/>
      <c r="BL1014" s="144"/>
      <c r="BM1014" s="144"/>
      <c r="BN1014" s="144"/>
      <c r="BO1014" s="172"/>
      <c r="BP1014" s="172"/>
      <c r="BQ1014" s="172"/>
      <c r="BR1014" s="172"/>
      <c r="BS1014" s="172"/>
      <c r="BT1014" s="172"/>
      <c r="BU1014" s="172"/>
      <c r="BV1014" s="172"/>
      <c r="BW1014" s="172"/>
      <c r="BX1014" s="172"/>
      <c r="BY1014" s="172"/>
      <c r="BZ1014" s="172"/>
      <c r="CA1014" s="172"/>
      <c r="CB1014" s="172"/>
      <c r="CC1014" s="172"/>
      <c r="CD1014" s="172"/>
      <c r="CE1014" s="172"/>
      <c r="CF1014" s="172"/>
      <c r="CG1014" s="172"/>
      <c r="CH1014" s="172"/>
      <c r="CI1014" s="172"/>
      <c r="CJ1014" s="172"/>
      <c r="CK1014" s="172"/>
      <c r="CL1014" s="172"/>
      <c r="CM1014" s="172"/>
      <c r="CN1014" s="172"/>
      <c r="CO1014" s="172"/>
      <c r="CP1014" s="172"/>
      <c r="CQ1014" s="172"/>
      <c r="CR1014" s="172"/>
      <c r="CS1014" s="173"/>
    </row>
    <row r="1015" spans="1:97" ht="13.5" thickBot="1">
      <c r="A1015" s="390">
        <f t="shared" si="646"/>
        <v>35</v>
      </c>
      <c r="B1015" s="391" t="str">
        <f>VLOOKUP(A1015,Sheet3!$A$2:$E$61,4,FALSE)</f>
        <v>wùxū (戊戌)</v>
      </c>
      <c r="C1015" s="391" t="str">
        <f>VLOOKUP(A1015,Sheet3!$A$2:$E$61,5,FALSE)</f>
        <v>Earth Dog</v>
      </c>
      <c r="D1015" s="399">
        <f t="shared" si="647"/>
        <v>2098</v>
      </c>
      <c r="E1015" s="399">
        <f t="shared" si="648"/>
        <v>2037</v>
      </c>
      <c r="F1015" s="12">
        <f t="shared" si="695"/>
        <v>72.571428571428569</v>
      </c>
      <c r="G1015" s="416">
        <f t="shared" ref="G1015:G1078" si="700">G1014+1</f>
        <v>3429</v>
      </c>
      <c r="H1015" s="187">
        <f t="shared" si="696"/>
        <v>503</v>
      </c>
      <c r="I1015" s="1">
        <f t="shared" si="697"/>
        <v>502</v>
      </c>
      <c r="J1015" s="187">
        <f t="shared" si="698"/>
        <v>-502</v>
      </c>
      <c r="K1015" s="1">
        <f t="shared" si="699"/>
        <v>-501</v>
      </c>
      <c r="L1015">
        <f t="shared" si="649"/>
        <v>70</v>
      </c>
      <c r="M1015" s="3">
        <f t="shared" si="687"/>
        <v>1</v>
      </c>
      <c r="N1015" s="245">
        <f t="shared" si="687"/>
        <v>2</v>
      </c>
      <c r="O1015" s="2"/>
      <c r="P1015" s="2"/>
      <c r="R1015" s="8"/>
      <c r="V1015" s="8"/>
      <c r="W1015" s="8"/>
      <c r="X1015" s="8"/>
      <c r="Y1015" s="8"/>
      <c r="Z1015" s="8"/>
      <c r="AA1015" s="8">
        <f t="shared" si="673"/>
        <v>20</v>
      </c>
      <c r="AB1015" s="396">
        <f t="shared" si="672"/>
        <v>21</v>
      </c>
      <c r="AC1015" s="115">
        <f t="shared" si="673"/>
        <v>20</v>
      </c>
      <c r="AL1015" s="133">
        <f t="shared" si="624"/>
        <v>57</v>
      </c>
      <c r="AQ1015">
        <f t="shared" si="667"/>
        <v>31</v>
      </c>
      <c r="AS1015">
        <f t="shared" si="690"/>
        <v>18</v>
      </c>
      <c r="AW1015">
        <f t="shared" si="691"/>
        <v>17</v>
      </c>
      <c r="AZ1015" s="57"/>
      <c r="BA1015" s="146"/>
      <c r="BB1015" s="169"/>
      <c r="BC1015" s="163" t="s">
        <v>59</v>
      </c>
      <c r="BD1015" s="144"/>
      <c r="BE1015" s="144"/>
      <c r="BF1015" s="144"/>
      <c r="BG1015" s="144"/>
      <c r="BH1015" s="144"/>
      <c r="BI1015" s="144"/>
      <c r="BJ1015" s="144"/>
      <c r="BK1015" s="144"/>
      <c r="BL1015" s="144"/>
      <c r="BM1015" s="144"/>
      <c r="BN1015" s="144"/>
      <c r="BO1015" s="172"/>
      <c r="BP1015" s="172"/>
      <c r="BQ1015" s="172"/>
      <c r="BR1015" s="172"/>
      <c r="BS1015" s="172"/>
      <c r="BT1015" s="172"/>
      <c r="BU1015" s="172"/>
      <c r="BV1015" s="172"/>
      <c r="BW1015" s="172"/>
      <c r="BX1015" s="172"/>
      <c r="BY1015" s="172"/>
      <c r="BZ1015" s="172"/>
      <c r="CA1015" s="172"/>
      <c r="CB1015" s="172"/>
      <c r="CC1015" s="172"/>
      <c r="CD1015" s="172"/>
      <c r="CE1015" s="172"/>
      <c r="CF1015" s="172"/>
      <c r="CG1015" s="172"/>
      <c r="CH1015" s="172"/>
      <c r="CI1015" s="172"/>
      <c r="CJ1015" s="172"/>
      <c r="CK1015" s="172"/>
      <c r="CL1015" s="172"/>
      <c r="CM1015" s="172"/>
      <c r="CN1015" s="172"/>
      <c r="CO1015" s="172"/>
      <c r="CP1015" s="172"/>
      <c r="CQ1015" s="172"/>
      <c r="CR1015" s="172"/>
      <c r="CS1015" s="173"/>
    </row>
    <row r="1016" spans="1:97" ht="13.5" thickBot="1">
      <c r="A1016" s="390">
        <f t="shared" si="646"/>
        <v>36</v>
      </c>
      <c r="B1016" s="391" t="str">
        <f>VLOOKUP(A1016,Sheet3!$A$2:$E$61,4,FALSE)</f>
        <v>jǐhài (己亥)</v>
      </c>
      <c r="C1016" s="391" t="str">
        <f>VLOOKUP(A1016,Sheet3!$A$2:$E$61,5,FALSE)</f>
        <v>Earth Pig</v>
      </c>
      <c r="D1016" s="399">
        <f t="shared" si="647"/>
        <v>2099</v>
      </c>
      <c r="E1016" s="399">
        <f t="shared" si="648"/>
        <v>2038</v>
      </c>
      <c r="F1016" s="12">
        <f t="shared" si="695"/>
        <v>72.428571428571431</v>
      </c>
      <c r="G1016" s="416">
        <f t="shared" si="700"/>
        <v>3430</v>
      </c>
      <c r="H1016" s="187">
        <f t="shared" si="696"/>
        <v>502</v>
      </c>
      <c r="I1016" s="1">
        <f t="shared" si="697"/>
        <v>501</v>
      </c>
      <c r="J1016" s="187">
        <f t="shared" si="698"/>
        <v>-501</v>
      </c>
      <c r="K1016" s="1">
        <f t="shared" si="699"/>
        <v>-500</v>
      </c>
      <c r="L1016">
        <f t="shared" si="649"/>
        <v>70</v>
      </c>
      <c r="M1016" s="3">
        <f t="shared" si="687"/>
        <v>2</v>
      </c>
      <c r="N1016" s="245">
        <f t="shared" si="687"/>
        <v>3</v>
      </c>
      <c r="O1016" s="2"/>
      <c r="P1016" s="2"/>
      <c r="R1016" s="8"/>
      <c r="V1016" s="8"/>
      <c r="W1016" s="8"/>
      <c r="X1016" s="8"/>
      <c r="Y1016" s="8"/>
      <c r="Z1016" s="8"/>
      <c r="AA1016" s="8">
        <f t="shared" si="673"/>
        <v>21</v>
      </c>
      <c r="AB1016" s="396">
        <f t="shared" si="672"/>
        <v>22</v>
      </c>
      <c r="AC1016" s="115">
        <f t="shared" si="673"/>
        <v>21</v>
      </c>
      <c r="AL1016" s="133">
        <f t="shared" si="624"/>
        <v>58</v>
      </c>
      <c r="AQ1016">
        <f t="shared" si="667"/>
        <v>32</v>
      </c>
      <c r="AS1016">
        <f t="shared" si="690"/>
        <v>19</v>
      </c>
      <c r="AW1016">
        <f t="shared" si="691"/>
        <v>18</v>
      </c>
      <c r="AZ1016" s="57"/>
      <c r="BA1016" s="146"/>
      <c r="BB1016" s="154"/>
      <c r="BC1016" s="163" t="s">
        <v>60</v>
      </c>
      <c r="BD1016" s="144"/>
      <c r="BE1016" s="144"/>
      <c r="BF1016" s="144"/>
      <c r="BG1016" s="144"/>
      <c r="BH1016" s="144"/>
      <c r="BI1016" s="144"/>
      <c r="BJ1016" s="144"/>
      <c r="BK1016" s="144"/>
      <c r="BL1016" s="144"/>
      <c r="BM1016" s="144"/>
      <c r="BN1016" s="144"/>
      <c r="BO1016" s="172"/>
      <c r="BP1016" s="172"/>
      <c r="BQ1016" s="172"/>
      <c r="BR1016" s="172"/>
      <c r="BS1016" s="172"/>
      <c r="BT1016" s="172"/>
      <c r="BU1016" s="172"/>
      <c r="BV1016" s="172"/>
      <c r="BW1016" s="172"/>
      <c r="BX1016" s="172"/>
      <c r="BY1016" s="172"/>
      <c r="BZ1016" s="172"/>
      <c r="CA1016" s="172"/>
      <c r="CB1016" s="172"/>
      <c r="CC1016" s="172"/>
      <c r="CD1016" s="172"/>
      <c r="CE1016" s="172"/>
      <c r="CF1016" s="172"/>
      <c r="CG1016" s="172"/>
      <c r="CH1016" s="172"/>
      <c r="CI1016" s="172"/>
      <c r="CJ1016" s="172"/>
      <c r="CK1016" s="172"/>
      <c r="CL1016" s="172"/>
      <c r="CM1016" s="172"/>
      <c r="CN1016" s="172"/>
      <c r="CO1016" s="172"/>
      <c r="CP1016" s="172"/>
      <c r="CQ1016" s="172"/>
      <c r="CR1016" s="172"/>
      <c r="CS1016" s="173"/>
    </row>
    <row r="1017" spans="1:97" ht="13.5" thickBot="1">
      <c r="A1017" s="390">
        <f t="shared" si="646"/>
        <v>37</v>
      </c>
      <c r="B1017" s="391" t="str">
        <f>VLOOKUP(A1017,Sheet3!$A$2:$E$61,4,FALSE)</f>
        <v>gēngzǐ (庚子)</v>
      </c>
      <c r="C1017" s="391" t="str">
        <f>VLOOKUP(A1017,Sheet3!$A$2:$E$61,5,FALSE)</f>
        <v>Metal Rat</v>
      </c>
      <c r="D1017" s="399">
        <f t="shared" si="647"/>
        <v>2100</v>
      </c>
      <c r="E1017" s="399">
        <f t="shared" si="648"/>
        <v>2039</v>
      </c>
      <c r="F1017" s="12">
        <f t="shared" si="695"/>
        <v>72.285714285714292</v>
      </c>
      <c r="G1017" s="416">
        <f t="shared" si="700"/>
        <v>3431</v>
      </c>
      <c r="H1017" s="187">
        <f t="shared" si="696"/>
        <v>501</v>
      </c>
      <c r="I1017" s="1">
        <f t="shared" si="697"/>
        <v>500</v>
      </c>
      <c r="J1017" s="187">
        <f t="shared" si="698"/>
        <v>-500</v>
      </c>
      <c r="K1017" s="1">
        <f t="shared" si="699"/>
        <v>-499</v>
      </c>
      <c r="L1017">
        <f t="shared" si="649"/>
        <v>70</v>
      </c>
      <c r="M1017" s="3">
        <f t="shared" si="687"/>
        <v>3</v>
      </c>
      <c r="N1017" s="245">
        <f t="shared" si="687"/>
        <v>4</v>
      </c>
      <c r="O1017" s="2"/>
      <c r="P1017" s="2"/>
      <c r="R1017" s="8"/>
      <c r="V1017" s="8"/>
      <c r="W1017" s="8"/>
      <c r="X1017" s="8"/>
      <c r="Y1017" s="8"/>
      <c r="Z1017" s="8"/>
      <c r="AA1017" s="8">
        <f t="shared" si="673"/>
        <v>22</v>
      </c>
      <c r="AB1017" s="396">
        <f t="shared" si="672"/>
        <v>23</v>
      </c>
      <c r="AC1017" s="115">
        <f t="shared" si="673"/>
        <v>22</v>
      </c>
      <c r="AL1017" s="133">
        <f t="shared" si="624"/>
        <v>59</v>
      </c>
      <c r="AQ1017">
        <f t="shared" si="667"/>
        <v>33</v>
      </c>
      <c r="AS1017">
        <f t="shared" si="690"/>
        <v>20</v>
      </c>
      <c r="AW1017">
        <f t="shared" si="691"/>
        <v>19</v>
      </c>
      <c r="AZ1017" s="57"/>
      <c r="BA1017" s="156"/>
      <c r="BB1017" s="140"/>
      <c r="BC1017" s="140"/>
      <c r="BD1017" s="140"/>
      <c r="BE1017" s="140"/>
      <c r="BF1017" s="140"/>
      <c r="BG1017" s="140"/>
      <c r="BH1017" s="140"/>
      <c r="BI1017" s="140"/>
      <c r="BJ1017" s="140"/>
      <c r="BK1017" s="140"/>
      <c r="BL1017" s="140"/>
      <c r="BM1017" s="140"/>
      <c r="BN1017" s="140"/>
      <c r="BO1017" s="174"/>
      <c r="BP1017" s="174"/>
      <c r="BQ1017" s="174"/>
      <c r="BR1017" s="174"/>
      <c r="BS1017" s="174"/>
      <c r="BT1017" s="174"/>
      <c r="BU1017" s="174"/>
      <c r="BV1017" s="174"/>
      <c r="BW1017" s="174"/>
      <c r="BX1017" s="174"/>
      <c r="BY1017" s="174"/>
      <c r="BZ1017" s="174"/>
      <c r="CA1017" s="174"/>
      <c r="CB1017" s="174"/>
      <c r="CC1017" s="174"/>
      <c r="CD1017" s="174"/>
      <c r="CE1017" s="174"/>
      <c r="CF1017" s="174"/>
      <c r="CG1017" s="174"/>
      <c r="CH1017" s="174"/>
      <c r="CI1017" s="174"/>
      <c r="CJ1017" s="174"/>
      <c r="CK1017" s="174"/>
      <c r="CL1017" s="174"/>
      <c r="CM1017" s="174"/>
      <c r="CN1017" s="174"/>
      <c r="CO1017" s="174"/>
      <c r="CP1017" s="174"/>
      <c r="CQ1017" s="174"/>
      <c r="CR1017" s="174"/>
      <c r="CS1017" s="175"/>
    </row>
    <row r="1018" spans="1:97" ht="13.5" thickBot="1">
      <c r="A1018" s="390">
        <f t="shared" si="646"/>
        <v>38</v>
      </c>
      <c r="B1018" s="391" t="str">
        <f>VLOOKUP(A1018,Sheet3!$A$2:$E$61,4,FALSE)</f>
        <v>xīnchǒu (辛丑)</v>
      </c>
      <c r="C1018" s="391" t="str">
        <f>VLOOKUP(A1018,Sheet3!$A$2:$E$61,5,FALSE)</f>
        <v>Metal Ox</v>
      </c>
      <c r="D1018" s="399">
        <f t="shared" si="647"/>
        <v>2101</v>
      </c>
      <c r="E1018" s="399">
        <f t="shared" si="648"/>
        <v>2040</v>
      </c>
      <c r="F1018" s="12">
        <f t="shared" si="695"/>
        <v>72.142857142857139</v>
      </c>
      <c r="G1018" s="416">
        <f t="shared" si="700"/>
        <v>3432</v>
      </c>
      <c r="H1018" s="187">
        <f t="shared" si="696"/>
        <v>500</v>
      </c>
      <c r="I1018" s="1">
        <f t="shared" si="697"/>
        <v>499</v>
      </c>
      <c r="J1018" s="187">
        <f t="shared" si="698"/>
        <v>-499</v>
      </c>
      <c r="K1018" s="1">
        <f t="shared" si="699"/>
        <v>-498</v>
      </c>
      <c r="L1018">
        <f t="shared" si="649"/>
        <v>70</v>
      </c>
      <c r="M1018" s="3">
        <f t="shared" ref="M1018:N1037" si="701">M1022</f>
        <v>4</v>
      </c>
      <c r="N1018" s="245">
        <f t="shared" si="701"/>
        <v>1</v>
      </c>
      <c r="O1018" s="2"/>
      <c r="P1018" s="2"/>
      <c r="R1018" s="8"/>
      <c r="V1018" s="8"/>
      <c r="W1018" s="8"/>
      <c r="X1018" s="8"/>
      <c r="Y1018" s="8"/>
      <c r="Z1018" s="8"/>
      <c r="AA1018" s="8">
        <f t="shared" si="673"/>
        <v>23</v>
      </c>
      <c r="AB1018" s="396">
        <f t="shared" si="672"/>
        <v>24</v>
      </c>
      <c r="AC1018" s="115">
        <f t="shared" si="673"/>
        <v>23</v>
      </c>
      <c r="AL1018" s="133">
        <f t="shared" si="624"/>
        <v>60</v>
      </c>
      <c r="AQ1018">
        <f t="shared" si="667"/>
        <v>34</v>
      </c>
      <c r="AS1018">
        <f t="shared" si="690"/>
        <v>21</v>
      </c>
      <c r="AT1018">
        <f>AT1011+1</f>
        <v>3</v>
      </c>
      <c r="AU1018">
        <v>67</v>
      </c>
      <c r="AW1018">
        <f t="shared" si="691"/>
        <v>20</v>
      </c>
      <c r="AZ1018" s="57"/>
      <c r="BA1018" s="57"/>
      <c r="BB1018" s="57"/>
      <c r="BC1018" s="57"/>
      <c r="BD1018" s="2">
        <v>26</v>
      </c>
      <c r="BE1018" s="2">
        <f t="shared" ref="BE1018:BF1043" si="702">BD1018-1</f>
        <v>25</v>
      </c>
      <c r="BF1018" s="2">
        <f t="shared" si="702"/>
        <v>24</v>
      </c>
      <c r="BG1018" s="2">
        <f>BF1018+2</f>
        <v>26</v>
      </c>
      <c r="BH1018" s="2">
        <f t="shared" ref="BH1018:BH1049" si="703">BG1018-1</f>
        <v>25</v>
      </c>
      <c r="BI1018" s="2">
        <f t="shared" ref="BI1018:BI1049" si="704">BH1018</f>
        <v>25</v>
      </c>
      <c r="BJ1018" s="2">
        <f t="shared" ref="BJ1018:BJ1049" si="705">BI1018-1</f>
        <v>24</v>
      </c>
      <c r="BK1018" s="2">
        <f t="shared" ref="BK1018:BK1049" si="706">BJ1018</f>
        <v>24</v>
      </c>
      <c r="BL1018" s="2">
        <f t="shared" ref="BL1018:BL1049" si="707">BK1018-1</f>
        <v>23</v>
      </c>
      <c r="BM1018" s="2">
        <f t="shared" ref="BM1018:BM1049" si="708">AZ1019</f>
        <v>22</v>
      </c>
      <c r="BN1018" s="2">
        <f t="shared" ref="BN1018:BN1049" si="709">BA1019</f>
        <v>22</v>
      </c>
      <c r="BO1018">
        <f t="shared" ref="BO1018:BO1045" si="710">BO1019-1</f>
        <v>249</v>
      </c>
    </row>
    <row r="1019" spans="1:97" ht="13.5" thickBot="1">
      <c r="A1019" s="390">
        <f t="shared" si="646"/>
        <v>39</v>
      </c>
      <c r="B1019" s="391" t="str">
        <f>VLOOKUP(A1019,Sheet3!$A$2:$E$61,4,FALSE)</f>
        <v>rényín (壬寅)</v>
      </c>
      <c r="C1019" s="391" t="str">
        <f>VLOOKUP(A1019,Sheet3!$A$2:$E$61,5,FALSE)</f>
        <v>Water Tiger</v>
      </c>
      <c r="D1019" s="399">
        <f t="shared" si="647"/>
        <v>2102</v>
      </c>
      <c r="E1019" s="399">
        <f t="shared" si="648"/>
        <v>2041</v>
      </c>
      <c r="F1019" s="14">
        <f t="shared" si="695"/>
        <v>72</v>
      </c>
      <c r="G1019" s="417">
        <f t="shared" si="700"/>
        <v>3433</v>
      </c>
      <c r="H1019" s="270">
        <f t="shared" si="696"/>
        <v>499</v>
      </c>
      <c r="I1019" s="16">
        <f t="shared" si="697"/>
        <v>498</v>
      </c>
      <c r="J1019" s="270">
        <f t="shared" si="698"/>
        <v>-498</v>
      </c>
      <c r="K1019" s="16">
        <f t="shared" si="699"/>
        <v>-497</v>
      </c>
      <c r="L1019" s="20">
        <f t="shared" si="649"/>
        <v>71</v>
      </c>
      <c r="M1019" s="15">
        <f t="shared" si="701"/>
        <v>1</v>
      </c>
      <c r="N1019" s="271">
        <f t="shared" si="701"/>
        <v>2</v>
      </c>
      <c r="O1019" s="17"/>
      <c r="P1019" s="17"/>
      <c r="Q1019" s="30"/>
      <c r="R1019" s="19"/>
      <c r="S1019" s="20"/>
      <c r="T1019" s="17"/>
      <c r="U1019" s="17"/>
      <c r="V1019" s="19"/>
      <c r="W1019" s="19"/>
      <c r="X1019" s="19"/>
      <c r="Y1019" s="19"/>
      <c r="Z1019" s="19"/>
      <c r="AA1019" s="19">
        <f t="shared" si="673"/>
        <v>24</v>
      </c>
      <c r="AB1019" s="397">
        <f t="shared" si="672"/>
        <v>25</v>
      </c>
      <c r="AC1019" s="116">
        <f t="shared" si="673"/>
        <v>24</v>
      </c>
      <c r="AD1019" s="20"/>
      <c r="AE1019" s="20"/>
      <c r="AF1019" s="20"/>
      <c r="AG1019" s="20"/>
      <c r="AH1019" s="17"/>
      <c r="AL1019" s="133">
        <f t="shared" si="624"/>
        <v>61</v>
      </c>
      <c r="AM1019" s="1">
        <f>AM1012+1</f>
        <v>8</v>
      </c>
      <c r="AQ1019">
        <f t="shared" si="667"/>
        <v>35</v>
      </c>
      <c r="AR1019">
        <f>AR1012+1</f>
        <v>5</v>
      </c>
      <c r="AS1019">
        <f t="shared" si="690"/>
        <v>22</v>
      </c>
      <c r="AW1019">
        <f t="shared" si="691"/>
        <v>21</v>
      </c>
      <c r="AZ1019" s="57">
        <f t="shared" ref="AZ1019:AZ1050" si="711">BL1018-1</f>
        <v>22</v>
      </c>
      <c r="BA1019" s="57">
        <f t="shared" ref="BA1019:BA1050" si="712">AZ1019</f>
        <v>22</v>
      </c>
      <c r="BB1019" s="57">
        <f t="shared" ref="BB1019:BB1050" si="713">BA1019-1</f>
        <v>21</v>
      </c>
      <c r="BC1019" s="57">
        <f t="shared" ref="BC1019:BC1050" si="714">BB1019</f>
        <v>21</v>
      </c>
      <c r="BD1019" s="2">
        <f t="shared" ref="BD1019:BD1045" si="715">BC1019+5</f>
        <v>26</v>
      </c>
      <c r="BE1019" s="2">
        <f t="shared" si="702"/>
        <v>25</v>
      </c>
      <c r="BF1019" s="2">
        <f t="shared" si="702"/>
        <v>24</v>
      </c>
      <c r="BG1019" s="2">
        <f>BF1019+2</f>
        <v>26</v>
      </c>
      <c r="BH1019" s="2">
        <f t="shared" si="703"/>
        <v>25</v>
      </c>
      <c r="BI1019" s="2">
        <f t="shared" si="704"/>
        <v>25</v>
      </c>
      <c r="BJ1019" s="2">
        <f t="shared" si="705"/>
        <v>24</v>
      </c>
      <c r="BK1019" s="2">
        <f t="shared" si="706"/>
        <v>24</v>
      </c>
      <c r="BL1019" s="2">
        <f t="shared" si="707"/>
        <v>23</v>
      </c>
      <c r="BM1019" s="2">
        <f t="shared" si="708"/>
        <v>22</v>
      </c>
      <c r="BN1019" s="2">
        <f t="shared" si="709"/>
        <v>22</v>
      </c>
      <c r="BO1019">
        <f t="shared" si="710"/>
        <v>250</v>
      </c>
      <c r="BQ1019" s="32">
        <f>BQ1003+(H1003-H1019)</f>
        <v>21</v>
      </c>
    </row>
    <row r="1020" spans="1:97" ht="13.5" thickBot="1">
      <c r="A1020" s="390">
        <f t="shared" si="646"/>
        <v>40</v>
      </c>
      <c r="B1020" s="391" t="str">
        <f>VLOOKUP(A1020,Sheet3!$A$2:$E$61,4,FALSE)</f>
        <v>guǐmǎo (癸卯)</v>
      </c>
      <c r="C1020" s="391" t="str">
        <f>VLOOKUP(A1020,Sheet3!$A$2:$E$61,5,FALSE)</f>
        <v>Water Hare</v>
      </c>
      <c r="D1020" s="399">
        <f t="shared" si="647"/>
        <v>2103</v>
      </c>
      <c r="E1020" s="399">
        <f t="shared" si="648"/>
        <v>2042</v>
      </c>
      <c r="F1020" s="12">
        <f t="shared" ref="F1020:F1039" si="716">(5+H1020)/7</f>
        <v>71.857142857142861</v>
      </c>
      <c r="G1020" s="416">
        <f t="shared" si="700"/>
        <v>3434</v>
      </c>
      <c r="H1020" s="187">
        <f t="shared" ref="H1020:H1039" si="717">H1019-1</f>
        <v>498</v>
      </c>
      <c r="I1020" s="1">
        <f t="shared" si="697"/>
        <v>497</v>
      </c>
      <c r="J1020" s="187">
        <f t="shared" ref="J1020:J1039" si="718">-H1020+1</f>
        <v>-497</v>
      </c>
      <c r="K1020" s="1">
        <f t="shared" ref="K1020:K1039" si="719">-I1020+1</f>
        <v>-496</v>
      </c>
      <c r="L1020">
        <f t="shared" si="649"/>
        <v>71</v>
      </c>
      <c r="M1020" s="3">
        <f t="shared" si="701"/>
        <v>2</v>
      </c>
      <c r="N1020" s="245">
        <f t="shared" si="701"/>
        <v>3</v>
      </c>
      <c r="O1020" s="2"/>
      <c r="P1020" s="2"/>
      <c r="R1020" s="8"/>
      <c r="V1020" s="8"/>
      <c r="W1020" s="8"/>
      <c r="X1020" s="8"/>
      <c r="Y1020" s="8"/>
      <c r="Z1020" s="8"/>
      <c r="AA1020" s="8">
        <f t="shared" si="673"/>
        <v>25</v>
      </c>
      <c r="AB1020" s="396">
        <f t="shared" si="672"/>
        <v>26</v>
      </c>
      <c r="AC1020" s="115">
        <f t="shared" si="673"/>
        <v>25</v>
      </c>
      <c r="AL1020" s="133">
        <f t="shared" si="624"/>
        <v>62</v>
      </c>
      <c r="AQ1020">
        <f t="shared" si="667"/>
        <v>36</v>
      </c>
      <c r="AS1020">
        <f t="shared" si="690"/>
        <v>23</v>
      </c>
      <c r="AW1020">
        <f t="shared" si="691"/>
        <v>22</v>
      </c>
      <c r="AZ1020" s="57">
        <f t="shared" si="711"/>
        <v>22</v>
      </c>
      <c r="BA1020" s="57">
        <f t="shared" si="712"/>
        <v>22</v>
      </c>
      <c r="BB1020" s="57">
        <f t="shared" si="713"/>
        <v>21</v>
      </c>
      <c r="BC1020" s="57">
        <f t="shared" si="714"/>
        <v>21</v>
      </c>
      <c r="BD1020" s="2">
        <f t="shared" si="715"/>
        <v>26</v>
      </c>
      <c r="BE1020" s="2">
        <f t="shared" si="702"/>
        <v>25</v>
      </c>
      <c r="BF1020" s="2">
        <f t="shared" si="702"/>
        <v>24</v>
      </c>
      <c r="BG1020" s="2">
        <f>BF1020+1</f>
        <v>25</v>
      </c>
      <c r="BH1020" s="2">
        <f t="shared" si="703"/>
        <v>24</v>
      </c>
      <c r="BI1020" s="2">
        <f t="shared" si="704"/>
        <v>24</v>
      </c>
      <c r="BJ1020" s="2">
        <f t="shared" si="705"/>
        <v>23</v>
      </c>
      <c r="BK1020" s="2">
        <f t="shared" si="706"/>
        <v>23</v>
      </c>
      <c r="BL1020" s="2">
        <f t="shared" si="707"/>
        <v>22</v>
      </c>
      <c r="BM1020" s="2">
        <f t="shared" si="708"/>
        <v>21</v>
      </c>
      <c r="BN1020" s="2">
        <f t="shared" si="709"/>
        <v>21</v>
      </c>
      <c r="BO1020">
        <f t="shared" si="710"/>
        <v>251</v>
      </c>
      <c r="BQ1020" s="32">
        <f t="shared" ref="BQ1020:BQ1082" si="720">BQ1019+1</f>
        <v>22</v>
      </c>
    </row>
    <row r="1021" spans="1:97" ht="13.5" thickBot="1">
      <c r="A1021" s="390">
        <f t="shared" si="646"/>
        <v>41</v>
      </c>
      <c r="B1021" s="391" t="str">
        <f>VLOOKUP(A1021,Sheet3!$A$2:$E$61,4,FALSE)</f>
        <v>jiǎchén (甲辰)</v>
      </c>
      <c r="C1021" s="391" t="str">
        <f>VLOOKUP(A1021,Sheet3!$A$2:$E$61,5,FALSE)</f>
        <v>Wood Dragon</v>
      </c>
      <c r="D1021" s="399">
        <f t="shared" si="647"/>
        <v>2104</v>
      </c>
      <c r="E1021" s="399">
        <f t="shared" si="648"/>
        <v>2043</v>
      </c>
      <c r="F1021" s="12">
        <f t="shared" si="716"/>
        <v>71.714285714285708</v>
      </c>
      <c r="G1021" s="416">
        <f t="shared" si="700"/>
        <v>3435</v>
      </c>
      <c r="H1021" s="187">
        <f t="shared" si="717"/>
        <v>497</v>
      </c>
      <c r="I1021" s="1">
        <f t="shared" si="697"/>
        <v>496</v>
      </c>
      <c r="J1021" s="187">
        <f t="shared" si="718"/>
        <v>-496</v>
      </c>
      <c r="K1021" s="1">
        <f t="shared" si="719"/>
        <v>-495</v>
      </c>
      <c r="L1021">
        <f t="shared" si="649"/>
        <v>71</v>
      </c>
      <c r="M1021" s="3">
        <f t="shared" si="701"/>
        <v>3</v>
      </c>
      <c r="N1021" s="245">
        <f t="shared" si="701"/>
        <v>4</v>
      </c>
      <c r="O1021" s="2"/>
      <c r="P1021" s="2"/>
      <c r="R1021" s="8"/>
      <c r="V1021" s="8"/>
      <c r="W1021" s="8"/>
      <c r="X1021" s="8"/>
      <c r="Y1021" s="8"/>
      <c r="Z1021" s="8"/>
      <c r="AA1021" s="8">
        <f t="shared" si="673"/>
        <v>26</v>
      </c>
      <c r="AB1021" s="396">
        <f t="shared" si="672"/>
        <v>27</v>
      </c>
      <c r="AC1021" s="115">
        <f t="shared" si="673"/>
        <v>26</v>
      </c>
      <c r="AD1021" s="125"/>
      <c r="AE1021" s="534" t="s">
        <v>409</v>
      </c>
      <c r="AF1021" s="125"/>
      <c r="AL1021" s="133">
        <f t="shared" si="624"/>
        <v>63</v>
      </c>
      <c r="AQ1021">
        <f t="shared" si="667"/>
        <v>37</v>
      </c>
      <c r="AS1021">
        <f t="shared" si="690"/>
        <v>24</v>
      </c>
      <c r="AW1021">
        <f t="shared" si="691"/>
        <v>23</v>
      </c>
      <c r="AY1021" s="32" t="s">
        <v>79</v>
      </c>
      <c r="AZ1021" s="57">
        <f t="shared" si="711"/>
        <v>21</v>
      </c>
      <c r="BA1021" s="57">
        <f t="shared" si="712"/>
        <v>21</v>
      </c>
      <c r="BB1021" s="57">
        <f t="shared" si="713"/>
        <v>20</v>
      </c>
      <c r="BC1021" s="57">
        <f t="shared" si="714"/>
        <v>20</v>
      </c>
      <c r="BD1021" s="2">
        <f t="shared" si="715"/>
        <v>25</v>
      </c>
      <c r="BE1021" s="2">
        <f t="shared" si="702"/>
        <v>24</v>
      </c>
      <c r="BF1021" s="2">
        <f t="shared" si="702"/>
        <v>23</v>
      </c>
      <c r="BG1021" s="2">
        <f>BF1021+2</f>
        <v>25</v>
      </c>
      <c r="BH1021" s="142">
        <f t="shared" si="703"/>
        <v>24</v>
      </c>
      <c r="BI1021" s="2">
        <f t="shared" si="704"/>
        <v>24</v>
      </c>
      <c r="BJ1021" s="2">
        <f t="shared" si="705"/>
        <v>23</v>
      </c>
      <c r="BK1021" s="2">
        <f t="shared" si="706"/>
        <v>23</v>
      </c>
      <c r="BL1021" s="2">
        <f t="shared" si="707"/>
        <v>22</v>
      </c>
      <c r="BM1021" s="2">
        <f t="shared" si="708"/>
        <v>21</v>
      </c>
      <c r="BN1021" s="2">
        <f t="shared" si="709"/>
        <v>21</v>
      </c>
      <c r="BO1021">
        <f t="shared" si="710"/>
        <v>252</v>
      </c>
      <c r="BQ1021" s="32">
        <f t="shared" si="720"/>
        <v>23</v>
      </c>
    </row>
    <row r="1022" spans="1:97" ht="12.75" customHeight="1" thickBot="1">
      <c r="A1022" s="390">
        <f t="shared" si="646"/>
        <v>42</v>
      </c>
      <c r="B1022" s="391" t="str">
        <f>VLOOKUP(A1022,Sheet3!$A$2:$E$61,4,FALSE)</f>
        <v>yǐsì (乙巳)</v>
      </c>
      <c r="C1022" s="391" t="str">
        <f>VLOOKUP(A1022,Sheet3!$A$2:$E$61,5,FALSE)</f>
        <v>Wood Snake</v>
      </c>
      <c r="D1022" s="399">
        <f t="shared" si="647"/>
        <v>2105</v>
      </c>
      <c r="E1022" s="399">
        <f t="shared" si="648"/>
        <v>2044</v>
      </c>
      <c r="F1022" s="12">
        <f t="shared" si="716"/>
        <v>71.571428571428569</v>
      </c>
      <c r="G1022" s="416">
        <f t="shared" si="700"/>
        <v>3436</v>
      </c>
      <c r="H1022" s="187">
        <f t="shared" si="717"/>
        <v>496</v>
      </c>
      <c r="I1022" s="1">
        <f t="shared" si="697"/>
        <v>495</v>
      </c>
      <c r="J1022" s="187">
        <f t="shared" si="718"/>
        <v>-495</v>
      </c>
      <c r="K1022" s="1">
        <f t="shared" si="719"/>
        <v>-494</v>
      </c>
      <c r="L1022">
        <f t="shared" si="649"/>
        <v>71</v>
      </c>
      <c r="M1022" s="3">
        <f t="shared" si="701"/>
        <v>4</v>
      </c>
      <c r="N1022" s="245">
        <f t="shared" si="701"/>
        <v>1</v>
      </c>
      <c r="O1022" s="2"/>
      <c r="P1022" s="2"/>
      <c r="R1022" s="8"/>
      <c r="S1022" s="8"/>
      <c r="AA1022" s="8">
        <f t="shared" si="673"/>
        <v>27</v>
      </c>
      <c r="AB1022" s="396">
        <f t="shared" si="672"/>
        <v>28</v>
      </c>
      <c r="AC1022" s="115">
        <f t="shared" si="673"/>
        <v>27</v>
      </c>
      <c r="AD1022" s="534" t="s">
        <v>408</v>
      </c>
      <c r="AE1022" s="535"/>
      <c r="AF1022" s="286"/>
      <c r="AL1022" s="133">
        <f t="shared" si="624"/>
        <v>64</v>
      </c>
      <c r="AQ1022">
        <f t="shared" si="667"/>
        <v>38</v>
      </c>
      <c r="AS1022">
        <f t="shared" si="690"/>
        <v>25</v>
      </c>
      <c r="AW1022">
        <f t="shared" si="691"/>
        <v>24</v>
      </c>
      <c r="AZ1022" s="57">
        <f t="shared" si="711"/>
        <v>21</v>
      </c>
      <c r="BA1022" s="57">
        <f t="shared" si="712"/>
        <v>21</v>
      </c>
      <c r="BB1022" s="57">
        <f t="shared" si="713"/>
        <v>20</v>
      </c>
      <c r="BC1022" s="57">
        <f t="shared" si="714"/>
        <v>20</v>
      </c>
      <c r="BD1022" s="2">
        <f t="shared" si="715"/>
        <v>25</v>
      </c>
      <c r="BE1022" s="2">
        <f t="shared" si="702"/>
        <v>24</v>
      </c>
      <c r="BF1022" s="2">
        <f t="shared" si="702"/>
        <v>23</v>
      </c>
      <c r="BG1022" s="2">
        <f>BF1022+2</f>
        <v>25</v>
      </c>
      <c r="BH1022" s="2">
        <f t="shared" si="703"/>
        <v>24</v>
      </c>
      <c r="BI1022" s="2">
        <f t="shared" si="704"/>
        <v>24</v>
      </c>
      <c r="BJ1022" s="2">
        <f t="shared" si="705"/>
        <v>23</v>
      </c>
      <c r="BK1022" s="2">
        <f t="shared" si="706"/>
        <v>23</v>
      </c>
      <c r="BL1022" s="2">
        <f t="shared" si="707"/>
        <v>22</v>
      </c>
      <c r="BM1022" s="2">
        <f t="shared" si="708"/>
        <v>21</v>
      </c>
      <c r="BN1022" s="2">
        <f t="shared" si="709"/>
        <v>21</v>
      </c>
      <c r="BO1022">
        <f t="shared" si="710"/>
        <v>253</v>
      </c>
      <c r="BQ1022" s="32">
        <f t="shared" si="720"/>
        <v>24</v>
      </c>
    </row>
    <row r="1023" spans="1:97" ht="13.5" thickBot="1">
      <c r="A1023" s="390">
        <f t="shared" si="646"/>
        <v>43</v>
      </c>
      <c r="B1023" s="391" t="str">
        <f>VLOOKUP(A1023,Sheet3!$A$2:$E$61,4,FALSE)</f>
        <v>bǐngwǔ (丙午)</v>
      </c>
      <c r="C1023" s="391" t="str">
        <f>VLOOKUP(A1023,Sheet3!$A$2:$E$61,5,FALSE)</f>
        <v>Fire Horse</v>
      </c>
      <c r="D1023" s="399">
        <f t="shared" si="647"/>
        <v>2106</v>
      </c>
      <c r="E1023" s="399">
        <f t="shared" si="648"/>
        <v>2045</v>
      </c>
      <c r="F1023" s="12">
        <f t="shared" si="716"/>
        <v>71.428571428571431</v>
      </c>
      <c r="G1023" s="416">
        <f t="shared" si="700"/>
        <v>3437</v>
      </c>
      <c r="H1023" s="187">
        <f t="shared" si="717"/>
        <v>495</v>
      </c>
      <c r="I1023" s="1">
        <f t="shared" si="697"/>
        <v>494</v>
      </c>
      <c r="J1023" s="187">
        <f t="shared" si="718"/>
        <v>-494</v>
      </c>
      <c r="K1023" s="1">
        <f t="shared" si="719"/>
        <v>-493</v>
      </c>
      <c r="L1023">
        <f t="shared" si="649"/>
        <v>72</v>
      </c>
      <c r="M1023" s="3">
        <f t="shared" si="701"/>
        <v>1</v>
      </c>
      <c r="N1023" s="245">
        <f t="shared" si="701"/>
        <v>2</v>
      </c>
      <c r="O1023" s="2"/>
      <c r="P1023" s="2"/>
      <c r="R1023" s="8"/>
      <c r="S1023" s="8"/>
      <c r="AA1023" s="8">
        <f t="shared" si="673"/>
        <v>28</v>
      </c>
      <c r="AB1023" s="396">
        <f t="shared" si="672"/>
        <v>29</v>
      </c>
      <c r="AC1023" s="115">
        <f t="shared" si="673"/>
        <v>28</v>
      </c>
      <c r="AD1023" s="535"/>
      <c r="AE1023" s="535"/>
      <c r="AF1023" s="286"/>
      <c r="AL1023" s="133">
        <f t="shared" si="624"/>
        <v>65</v>
      </c>
      <c r="AQ1023">
        <f t="shared" si="667"/>
        <v>39</v>
      </c>
      <c r="AS1023">
        <f t="shared" si="690"/>
        <v>26</v>
      </c>
      <c r="AW1023">
        <f t="shared" si="691"/>
        <v>25</v>
      </c>
      <c r="AZ1023" s="57">
        <f t="shared" si="711"/>
        <v>21</v>
      </c>
      <c r="BA1023" s="57">
        <f t="shared" si="712"/>
        <v>21</v>
      </c>
      <c r="BB1023" s="57">
        <f t="shared" si="713"/>
        <v>20</v>
      </c>
      <c r="BC1023" s="57">
        <f t="shared" si="714"/>
        <v>20</v>
      </c>
      <c r="BD1023" s="2">
        <f t="shared" si="715"/>
        <v>25</v>
      </c>
      <c r="BE1023" s="2">
        <f t="shared" si="702"/>
        <v>24</v>
      </c>
      <c r="BF1023" s="2">
        <f t="shared" si="702"/>
        <v>23</v>
      </c>
      <c r="BG1023" s="2">
        <f>BF1023+2</f>
        <v>25</v>
      </c>
      <c r="BH1023" s="2">
        <f t="shared" si="703"/>
        <v>24</v>
      </c>
      <c r="BI1023" s="2">
        <f t="shared" si="704"/>
        <v>24</v>
      </c>
      <c r="BJ1023" s="2">
        <f t="shared" si="705"/>
        <v>23</v>
      </c>
      <c r="BK1023" s="2">
        <f t="shared" si="706"/>
        <v>23</v>
      </c>
      <c r="BL1023" s="2">
        <f t="shared" si="707"/>
        <v>22</v>
      </c>
      <c r="BM1023" s="2">
        <f t="shared" si="708"/>
        <v>21</v>
      </c>
      <c r="BN1023" s="2">
        <f t="shared" si="709"/>
        <v>21</v>
      </c>
      <c r="BO1023">
        <f t="shared" si="710"/>
        <v>254</v>
      </c>
      <c r="BQ1023" s="32">
        <f t="shared" si="720"/>
        <v>25</v>
      </c>
    </row>
    <row r="1024" spans="1:97" ht="13.5" thickBot="1">
      <c r="A1024" s="390">
        <f t="shared" si="646"/>
        <v>44</v>
      </c>
      <c r="B1024" s="391" t="str">
        <f>VLOOKUP(A1024,Sheet3!$A$2:$E$61,4,FALSE)</f>
        <v>dīngwèi (丁未)</v>
      </c>
      <c r="C1024" s="391" t="str">
        <f>VLOOKUP(A1024,Sheet3!$A$2:$E$61,5,FALSE)</f>
        <v>Fire Sheep</v>
      </c>
      <c r="D1024" s="399">
        <f t="shared" si="647"/>
        <v>2107</v>
      </c>
      <c r="E1024" s="399">
        <f t="shared" si="648"/>
        <v>2046</v>
      </c>
      <c r="F1024" s="12">
        <f t="shared" si="716"/>
        <v>71.285714285714292</v>
      </c>
      <c r="G1024" s="416">
        <f t="shared" si="700"/>
        <v>3438</v>
      </c>
      <c r="H1024" s="187">
        <f t="shared" si="717"/>
        <v>494</v>
      </c>
      <c r="I1024" s="1">
        <f t="shared" si="697"/>
        <v>493</v>
      </c>
      <c r="J1024" s="187">
        <f t="shared" si="718"/>
        <v>-493</v>
      </c>
      <c r="K1024" s="1">
        <f t="shared" si="719"/>
        <v>-492</v>
      </c>
      <c r="L1024">
        <f t="shared" si="649"/>
        <v>72</v>
      </c>
      <c r="M1024" s="3">
        <f t="shared" si="701"/>
        <v>2</v>
      </c>
      <c r="N1024" s="245">
        <f t="shared" si="701"/>
        <v>3</v>
      </c>
      <c r="O1024" s="2"/>
      <c r="P1024" s="2"/>
      <c r="R1024" s="8"/>
      <c r="S1024" s="8"/>
      <c r="AA1024" s="8">
        <f t="shared" si="673"/>
        <v>29</v>
      </c>
      <c r="AB1024" s="396">
        <f t="shared" si="672"/>
        <v>30</v>
      </c>
      <c r="AC1024" s="115">
        <f t="shared" si="673"/>
        <v>29</v>
      </c>
      <c r="AD1024" s="535"/>
      <c r="AE1024" s="535"/>
      <c r="AF1024" s="286"/>
      <c r="AL1024" s="133">
        <f t="shared" ref="AL1024:AL1087" si="721">AL1023+1</f>
        <v>66</v>
      </c>
      <c r="AQ1024">
        <f t="shared" si="667"/>
        <v>40</v>
      </c>
      <c r="AS1024">
        <f t="shared" si="690"/>
        <v>27</v>
      </c>
      <c r="AW1024">
        <f t="shared" si="691"/>
        <v>26</v>
      </c>
      <c r="AZ1024" s="57">
        <f t="shared" si="711"/>
        <v>21</v>
      </c>
      <c r="BA1024" s="57">
        <f t="shared" si="712"/>
        <v>21</v>
      </c>
      <c r="BB1024" s="57">
        <f t="shared" si="713"/>
        <v>20</v>
      </c>
      <c r="BC1024" s="57">
        <f t="shared" si="714"/>
        <v>20</v>
      </c>
      <c r="BD1024" s="2">
        <f t="shared" si="715"/>
        <v>25</v>
      </c>
      <c r="BE1024" s="2">
        <f t="shared" si="702"/>
        <v>24</v>
      </c>
      <c r="BF1024" s="2">
        <f t="shared" si="702"/>
        <v>23</v>
      </c>
      <c r="BG1024" s="2">
        <f>BF1024+1</f>
        <v>24</v>
      </c>
      <c r="BH1024" s="2">
        <f t="shared" si="703"/>
        <v>23</v>
      </c>
      <c r="BI1024" s="2">
        <f t="shared" si="704"/>
        <v>23</v>
      </c>
      <c r="BJ1024" s="2">
        <f t="shared" si="705"/>
        <v>22</v>
      </c>
      <c r="BK1024" s="2">
        <f t="shared" si="706"/>
        <v>22</v>
      </c>
      <c r="BL1024" s="2">
        <f t="shared" si="707"/>
        <v>21</v>
      </c>
      <c r="BM1024" s="2">
        <f t="shared" si="708"/>
        <v>20</v>
      </c>
      <c r="BN1024" s="2">
        <f t="shared" si="709"/>
        <v>20</v>
      </c>
      <c r="BO1024">
        <f t="shared" si="710"/>
        <v>255</v>
      </c>
      <c r="BQ1024" s="32">
        <f t="shared" si="720"/>
        <v>26</v>
      </c>
    </row>
    <row r="1025" spans="1:69" ht="13.5" thickBot="1">
      <c r="A1025" s="390">
        <f t="shared" si="646"/>
        <v>45</v>
      </c>
      <c r="B1025" s="391" t="str">
        <f>VLOOKUP(A1025,Sheet3!$A$2:$E$61,4,FALSE)</f>
        <v>wùshēn (戊申)</v>
      </c>
      <c r="C1025" s="391" t="str">
        <f>VLOOKUP(A1025,Sheet3!$A$2:$E$61,5,FALSE)</f>
        <v>Earth Monkey</v>
      </c>
      <c r="D1025" s="399">
        <f t="shared" si="647"/>
        <v>2108</v>
      </c>
      <c r="E1025" s="399">
        <f t="shared" si="648"/>
        <v>2047</v>
      </c>
      <c r="F1025" s="12">
        <f t="shared" si="716"/>
        <v>71.142857142857139</v>
      </c>
      <c r="G1025" s="416">
        <f t="shared" si="700"/>
        <v>3439</v>
      </c>
      <c r="H1025" s="187">
        <f t="shared" si="717"/>
        <v>493</v>
      </c>
      <c r="I1025" s="1">
        <f t="shared" si="697"/>
        <v>492</v>
      </c>
      <c r="J1025" s="187">
        <f t="shared" si="718"/>
        <v>-492</v>
      </c>
      <c r="K1025" s="1">
        <f t="shared" si="719"/>
        <v>-491</v>
      </c>
      <c r="L1025">
        <f t="shared" si="649"/>
        <v>72</v>
      </c>
      <c r="M1025" s="3">
        <f t="shared" si="701"/>
        <v>3</v>
      </c>
      <c r="N1025" s="245">
        <f t="shared" si="701"/>
        <v>4</v>
      </c>
      <c r="O1025" s="2"/>
      <c r="P1025" s="2"/>
      <c r="R1025" s="8"/>
      <c r="S1025" s="8"/>
      <c r="AA1025" s="8">
        <f t="shared" si="673"/>
        <v>30</v>
      </c>
      <c r="AB1025" s="396">
        <f t="shared" si="672"/>
        <v>31</v>
      </c>
      <c r="AC1025" s="115">
        <f t="shared" si="673"/>
        <v>30</v>
      </c>
      <c r="AD1025" s="535"/>
      <c r="AE1025" s="535"/>
      <c r="AF1025" s="286"/>
      <c r="AL1025" s="133">
        <f t="shared" si="721"/>
        <v>67</v>
      </c>
      <c r="AQ1025">
        <f t="shared" si="667"/>
        <v>41</v>
      </c>
      <c r="AS1025">
        <f t="shared" si="690"/>
        <v>28</v>
      </c>
      <c r="AT1025">
        <f>AT1018+1</f>
        <v>4</v>
      </c>
      <c r="AU1025">
        <v>66</v>
      </c>
      <c r="AW1025">
        <f t="shared" si="691"/>
        <v>27</v>
      </c>
      <c r="AZ1025" s="57">
        <f t="shared" si="711"/>
        <v>20</v>
      </c>
      <c r="BA1025" s="57">
        <f t="shared" si="712"/>
        <v>20</v>
      </c>
      <c r="BB1025" s="57">
        <f t="shared" si="713"/>
        <v>19</v>
      </c>
      <c r="BC1025" s="57">
        <f t="shared" si="714"/>
        <v>19</v>
      </c>
      <c r="BD1025" s="2">
        <f t="shared" si="715"/>
        <v>24</v>
      </c>
      <c r="BE1025" s="2">
        <f t="shared" si="702"/>
        <v>23</v>
      </c>
      <c r="BF1025" s="2">
        <f t="shared" si="702"/>
        <v>22</v>
      </c>
      <c r="BG1025" s="2">
        <f>BF1025+2</f>
        <v>24</v>
      </c>
      <c r="BH1025" s="2">
        <f t="shared" si="703"/>
        <v>23</v>
      </c>
      <c r="BI1025" s="2">
        <f t="shared" si="704"/>
        <v>23</v>
      </c>
      <c r="BJ1025" s="2">
        <f t="shared" si="705"/>
        <v>22</v>
      </c>
      <c r="BK1025" s="2">
        <f t="shared" si="706"/>
        <v>22</v>
      </c>
      <c r="BL1025" s="2">
        <f t="shared" si="707"/>
        <v>21</v>
      </c>
      <c r="BM1025" s="2">
        <f t="shared" si="708"/>
        <v>20</v>
      </c>
      <c r="BN1025" s="2">
        <f t="shared" si="709"/>
        <v>20</v>
      </c>
      <c r="BO1025">
        <f t="shared" si="710"/>
        <v>256</v>
      </c>
      <c r="BQ1025" s="32">
        <f t="shared" si="720"/>
        <v>27</v>
      </c>
    </row>
    <row r="1026" spans="1:69" ht="13.5" thickBot="1">
      <c r="A1026" s="390">
        <f t="shared" si="646"/>
        <v>46</v>
      </c>
      <c r="B1026" s="391" t="str">
        <f>VLOOKUP(A1026,Sheet3!$A$2:$E$61,4,FALSE)</f>
        <v>jǐyǒu (己酉)</v>
      </c>
      <c r="C1026" s="391" t="str">
        <f>VLOOKUP(A1026,Sheet3!$A$2:$E$61,5,FALSE)</f>
        <v>Earth Rooster</v>
      </c>
      <c r="D1026" s="399">
        <f t="shared" si="647"/>
        <v>2109</v>
      </c>
      <c r="E1026" s="399">
        <f t="shared" si="648"/>
        <v>2048</v>
      </c>
      <c r="F1026" s="14">
        <f t="shared" si="716"/>
        <v>71</v>
      </c>
      <c r="G1026" s="417">
        <f t="shared" si="700"/>
        <v>3440</v>
      </c>
      <c r="H1026" s="270">
        <f t="shared" si="717"/>
        <v>492</v>
      </c>
      <c r="I1026" s="16">
        <f t="shared" si="697"/>
        <v>491</v>
      </c>
      <c r="J1026" s="270">
        <f t="shared" si="718"/>
        <v>-491</v>
      </c>
      <c r="K1026" s="16">
        <f t="shared" si="719"/>
        <v>-490</v>
      </c>
      <c r="L1026" s="20">
        <f t="shared" si="649"/>
        <v>72</v>
      </c>
      <c r="M1026" s="15">
        <f t="shared" si="701"/>
        <v>4</v>
      </c>
      <c r="N1026" s="271">
        <f t="shared" si="701"/>
        <v>1</v>
      </c>
      <c r="O1026" s="17"/>
      <c r="P1026" s="17"/>
      <c r="Q1026" s="30"/>
      <c r="R1026" s="19"/>
      <c r="S1026" s="19"/>
      <c r="T1026" s="17"/>
      <c r="U1026" s="17"/>
      <c r="V1026" s="20"/>
      <c r="W1026" s="20"/>
      <c r="X1026" s="20"/>
      <c r="Y1026" s="20"/>
      <c r="Z1026" s="20"/>
      <c r="AA1026" s="19">
        <f t="shared" si="673"/>
        <v>31</v>
      </c>
      <c r="AB1026" s="397">
        <f t="shared" si="672"/>
        <v>32</v>
      </c>
      <c r="AC1026" s="116">
        <f t="shared" si="673"/>
        <v>31</v>
      </c>
      <c r="AD1026" s="535"/>
      <c r="AE1026" s="535"/>
      <c r="AF1026" s="297"/>
      <c r="AG1026" s="20"/>
      <c r="AH1026" s="17"/>
      <c r="AL1026" s="133">
        <f t="shared" si="721"/>
        <v>68</v>
      </c>
      <c r="AM1026" s="1">
        <f>AM1019+1</f>
        <v>9</v>
      </c>
      <c r="AQ1026">
        <f t="shared" si="667"/>
        <v>42</v>
      </c>
      <c r="AR1026">
        <f>AR1019+1</f>
        <v>6</v>
      </c>
      <c r="AS1026">
        <f t="shared" si="690"/>
        <v>29</v>
      </c>
      <c r="AW1026">
        <f t="shared" si="691"/>
        <v>28</v>
      </c>
      <c r="AZ1026" s="57">
        <f t="shared" si="711"/>
        <v>20</v>
      </c>
      <c r="BA1026" s="57">
        <f t="shared" si="712"/>
        <v>20</v>
      </c>
      <c r="BB1026" s="57">
        <f t="shared" si="713"/>
        <v>19</v>
      </c>
      <c r="BC1026" s="57">
        <f t="shared" si="714"/>
        <v>19</v>
      </c>
      <c r="BD1026" s="2">
        <f t="shared" si="715"/>
        <v>24</v>
      </c>
      <c r="BE1026" s="2">
        <f t="shared" si="702"/>
        <v>23</v>
      </c>
      <c r="BF1026" s="2">
        <f t="shared" si="702"/>
        <v>22</v>
      </c>
      <c r="BG1026" s="2">
        <f>BF1026+2</f>
        <v>24</v>
      </c>
      <c r="BH1026" s="2">
        <f t="shared" si="703"/>
        <v>23</v>
      </c>
      <c r="BI1026" s="2">
        <f t="shared" si="704"/>
        <v>23</v>
      </c>
      <c r="BJ1026" s="2">
        <f t="shared" si="705"/>
        <v>22</v>
      </c>
      <c r="BK1026" s="2">
        <f t="shared" si="706"/>
        <v>22</v>
      </c>
      <c r="BL1026" s="2">
        <f t="shared" si="707"/>
        <v>21</v>
      </c>
      <c r="BM1026" s="2">
        <f t="shared" si="708"/>
        <v>20</v>
      </c>
      <c r="BN1026" s="2">
        <f t="shared" si="709"/>
        <v>20</v>
      </c>
      <c r="BO1026">
        <f t="shared" si="710"/>
        <v>257</v>
      </c>
      <c r="BQ1026" s="32">
        <f t="shared" si="720"/>
        <v>28</v>
      </c>
    </row>
    <row r="1027" spans="1:69" ht="13.5" thickBot="1">
      <c r="A1027" s="390">
        <f t="shared" si="646"/>
        <v>47</v>
      </c>
      <c r="B1027" s="391" t="str">
        <f>VLOOKUP(A1027,Sheet3!$A$2:$E$61,4,FALSE)</f>
        <v>gēngxū (庚戌)</v>
      </c>
      <c r="C1027" s="391" t="str">
        <f>VLOOKUP(A1027,Sheet3!$A$2:$E$61,5,FALSE)</f>
        <v>Metal Dog</v>
      </c>
      <c r="D1027" s="399">
        <f t="shared" si="647"/>
        <v>2110</v>
      </c>
      <c r="E1027" s="399">
        <f t="shared" si="648"/>
        <v>2049</v>
      </c>
      <c r="F1027" s="12">
        <f t="shared" si="716"/>
        <v>70.857142857142861</v>
      </c>
      <c r="G1027" s="416">
        <f t="shared" si="700"/>
        <v>3441</v>
      </c>
      <c r="H1027" s="187">
        <f t="shared" si="717"/>
        <v>491</v>
      </c>
      <c r="I1027" s="1">
        <f t="shared" si="697"/>
        <v>490</v>
      </c>
      <c r="J1027" s="187">
        <f t="shared" si="718"/>
        <v>-490</v>
      </c>
      <c r="K1027" s="1">
        <f t="shared" si="719"/>
        <v>-489</v>
      </c>
      <c r="L1027">
        <f t="shared" si="649"/>
        <v>73</v>
      </c>
      <c r="M1027" s="3">
        <f t="shared" si="701"/>
        <v>1</v>
      </c>
      <c r="N1027" s="245">
        <f t="shared" si="701"/>
        <v>2</v>
      </c>
      <c r="O1027" s="2"/>
      <c r="P1027" s="2"/>
      <c r="R1027" s="8"/>
      <c r="S1027" s="8"/>
      <c r="AA1027" s="8">
        <f t="shared" si="673"/>
        <v>32</v>
      </c>
      <c r="AB1027" s="396">
        <f t="shared" si="672"/>
        <v>33</v>
      </c>
      <c r="AC1027" s="115">
        <f t="shared" si="673"/>
        <v>32</v>
      </c>
      <c r="AD1027" s="535"/>
      <c r="AE1027" s="535"/>
      <c r="AF1027" s="286"/>
      <c r="AL1027" s="133">
        <f t="shared" si="721"/>
        <v>69</v>
      </c>
      <c r="AQ1027">
        <f t="shared" si="667"/>
        <v>43</v>
      </c>
      <c r="AS1027">
        <f t="shared" si="690"/>
        <v>30</v>
      </c>
      <c r="AW1027">
        <f t="shared" si="691"/>
        <v>29</v>
      </c>
      <c r="AZ1027" s="57">
        <f t="shared" si="711"/>
        <v>20</v>
      </c>
      <c r="BA1027" s="57">
        <f t="shared" si="712"/>
        <v>20</v>
      </c>
      <c r="BB1027" s="57">
        <f t="shared" si="713"/>
        <v>19</v>
      </c>
      <c r="BC1027" s="57">
        <f t="shared" si="714"/>
        <v>19</v>
      </c>
      <c r="BD1027" s="2">
        <f t="shared" si="715"/>
        <v>24</v>
      </c>
      <c r="BE1027" s="2">
        <f t="shared" si="702"/>
        <v>23</v>
      </c>
      <c r="BF1027" s="2">
        <f t="shared" si="702"/>
        <v>22</v>
      </c>
      <c r="BG1027" s="2">
        <f>BF1027+2</f>
        <v>24</v>
      </c>
      <c r="BH1027" s="2">
        <f t="shared" si="703"/>
        <v>23</v>
      </c>
      <c r="BI1027" s="2">
        <f t="shared" si="704"/>
        <v>23</v>
      </c>
      <c r="BJ1027" s="2">
        <f t="shared" si="705"/>
        <v>22</v>
      </c>
      <c r="BK1027" s="2">
        <f t="shared" si="706"/>
        <v>22</v>
      </c>
      <c r="BL1027" s="2">
        <f t="shared" si="707"/>
        <v>21</v>
      </c>
      <c r="BM1027" s="2">
        <f t="shared" si="708"/>
        <v>20</v>
      </c>
      <c r="BN1027" s="2">
        <f t="shared" si="709"/>
        <v>20</v>
      </c>
      <c r="BO1027">
        <f t="shared" si="710"/>
        <v>258</v>
      </c>
      <c r="BQ1027" s="32">
        <f t="shared" si="720"/>
        <v>29</v>
      </c>
    </row>
    <row r="1028" spans="1:69" ht="13.5" thickBot="1">
      <c r="A1028" s="390">
        <f t="shared" si="646"/>
        <v>48</v>
      </c>
      <c r="B1028" s="391" t="str">
        <f>VLOOKUP(A1028,Sheet3!$A$2:$E$61,4,FALSE)</f>
        <v>xīnhài (辛亥)</v>
      </c>
      <c r="C1028" s="391" t="str">
        <f>VLOOKUP(A1028,Sheet3!$A$2:$E$61,5,FALSE)</f>
        <v>Metal Pig</v>
      </c>
      <c r="D1028" s="399">
        <f t="shared" si="647"/>
        <v>2111</v>
      </c>
      <c r="E1028" s="399">
        <f t="shared" si="648"/>
        <v>2050</v>
      </c>
      <c r="F1028" s="12">
        <f t="shared" si="716"/>
        <v>70.714285714285708</v>
      </c>
      <c r="G1028" s="416">
        <f t="shared" si="700"/>
        <v>3442</v>
      </c>
      <c r="H1028" s="187">
        <f t="shared" si="717"/>
        <v>490</v>
      </c>
      <c r="I1028" s="1">
        <f t="shared" si="697"/>
        <v>489</v>
      </c>
      <c r="J1028" s="187">
        <f t="shared" si="718"/>
        <v>-489</v>
      </c>
      <c r="K1028" s="1">
        <f t="shared" si="719"/>
        <v>-488</v>
      </c>
      <c r="L1028">
        <f t="shared" si="649"/>
        <v>73</v>
      </c>
      <c r="M1028" s="3">
        <f t="shared" si="701"/>
        <v>2</v>
      </c>
      <c r="N1028" s="245">
        <f t="shared" si="701"/>
        <v>3</v>
      </c>
      <c r="O1028" s="2"/>
      <c r="P1028" s="2"/>
      <c r="R1028" s="8"/>
      <c r="S1028" s="8"/>
      <c r="AA1028" s="8">
        <f t="shared" si="673"/>
        <v>33</v>
      </c>
      <c r="AB1028" s="396">
        <f t="shared" si="672"/>
        <v>34</v>
      </c>
      <c r="AC1028" s="115">
        <f t="shared" si="673"/>
        <v>33</v>
      </c>
      <c r="AD1028" s="535"/>
      <c r="AE1028" s="535"/>
      <c r="AF1028" s="286"/>
      <c r="AL1028" s="133">
        <f t="shared" si="721"/>
        <v>70</v>
      </c>
      <c r="AQ1028">
        <f t="shared" si="667"/>
        <v>44</v>
      </c>
      <c r="AS1028">
        <f t="shared" si="690"/>
        <v>31</v>
      </c>
      <c r="AW1028">
        <f t="shared" si="691"/>
        <v>30</v>
      </c>
      <c r="AZ1028" s="57">
        <f t="shared" si="711"/>
        <v>20</v>
      </c>
      <c r="BA1028" s="57">
        <f t="shared" si="712"/>
        <v>20</v>
      </c>
      <c r="BB1028" s="57">
        <f t="shared" si="713"/>
        <v>19</v>
      </c>
      <c r="BC1028" s="57">
        <f t="shared" si="714"/>
        <v>19</v>
      </c>
      <c r="BD1028" s="2">
        <f t="shared" si="715"/>
        <v>24</v>
      </c>
      <c r="BE1028" s="2">
        <f t="shared" si="702"/>
        <v>23</v>
      </c>
      <c r="BF1028" s="2">
        <f t="shared" si="702"/>
        <v>22</v>
      </c>
      <c r="BG1028" s="2">
        <f>BF1028+1</f>
        <v>23</v>
      </c>
      <c r="BH1028" s="2">
        <f t="shared" si="703"/>
        <v>22</v>
      </c>
      <c r="BI1028" s="2">
        <f t="shared" si="704"/>
        <v>22</v>
      </c>
      <c r="BJ1028" s="2">
        <f t="shared" si="705"/>
        <v>21</v>
      </c>
      <c r="BK1028" s="2">
        <f t="shared" si="706"/>
        <v>21</v>
      </c>
      <c r="BL1028" s="2">
        <f t="shared" si="707"/>
        <v>20</v>
      </c>
      <c r="BM1028" s="2">
        <f t="shared" si="708"/>
        <v>19</v>
      </c>
      <c r="BN1028" s="2">
        <f t="shared" si="709"/>
        <v>19</v>
      </c>
      <c r="BO1028">
        <f t="shared" si="710"/>
        <v>259</v>
      </c>
      <c r="BQ1028" s="32">
        <f t="shared" si="720"/>
        <v>30</v>
      </c>
    </row>
    <row r="1029" spans="1:69" ht="13.5" thickBot="1">
      <c r="A1029" s="390">
        <f t="shared" si="646"/>
        <v>49</v>
      </c>
      <c r="B1029" s="391" t="str">
        <f>VLOOKUP(A1029,Sheet3!$A$2:$E$61,4,FALSE)</f>
        <v>rénzǐ (壬子)</v>
      </c>
      <c r="C1029" s="391" t="str">
        <f>VLOOKUP(A1029,Sheet3!$A$2:$E$61,5,FALSE)</f>
        <v>Water Rat</v>
      </c>
      <c r="D1029" s="399">
        <f t="shared" si="647"/>
        <v>2112</v>
      </c>
      <c r="E1029" s="399">
        <f t="shared" si="648"/>
        <v>2051</v>
      </c>
      <c r="F1029" s="12">
        <f t="shared" si="716"/>
        <v>70.571428571428569</v>
      </c>
      <c r="G1029" s="416">
        <f t="shared" si="700"/>
        <v>3443</v>
      </c>
      <c r="H1029" s="187">
        <f t="shared" si="717"/>
        <v>489</v>
      </c>
      <c r="I1029" s="1">
        <f t="shared" si="697"/>
        <v>488</v>
      </c>
      <c r="J1029" s="187">
        <f t="shared" si="718"/>
        <v>-488</v>
      </c>
      <c r="K1029" s="1">
        <f t="shared" si="719"/>
        <v>-487</v>
      </c>
      <c r="L1029">
        <f t="shared" si="649"/>
        <v>73</v>
      </c>
      <c r="M1029" s="3">
        <f t="shared" si="701"/>
        <v>3</v>
      </c>
      <c r="N1029" s="245">
        <f t="shared" si="701"/>
        <v>4</v>
      </c>
      <c r="O1029" s="2"/>
      <c r="P1029" s="2"/>
      <c r="R1029" s="8"/>
      <c r="S1029" s="8"/>
      <c r="AA1029" s="8">
        <f t="shared" si="673"/>
        <v>34</v>
      </c>
      <c r="AB1029" s="396">
        <f t="shared" si="672"/>
        <v>35</v>
      </c>
      <c r="AC1029" s="115">
        <f t="shared" si="673"/>
        <v>34</v>
      </c>
      <c r="AD1029" s="535"/>
      <c r="AE1029" s="535"/>
      <c r="AF1029" s="286"/>
      <c r="AL1029" s="133">
        <f t="shared" si="721"/>
        <v>71</v>
      </c>
      <c r="AQ1029">
        <f t="shared" si="667"/>
        <v>45</v>
      </c>
      <c r="AS1029">
        <f t="shared" si="690"/>
        <v>32</v>
      </c>
      <c r="AW1029">
        <f t="shared" si="691"/>
        <v>31</v>
      </c>
      <c r="AZ1029" s="57">
        <f t="shared" si="711"/>
        <v>19</v>
      </c>
      <c r="BA1029" s="57">
        <f t="shared" si="712"/>
        <v>19</v>
      </c>
      <c r="BB1029" s="57">
        <f t="shared" si="713"/>
        <v>18</v>
      </c>
      <c r="BC1029" s="57">
        <f t="shared" si="714"/>
        <v>18</v>
      </c>
      <c r="BD1029" s="2">
        <f t="shared" si="715"/>
        <v>23</v>
      </c>
      <c r="BE1029" s="2">
        <f t="shared" si="702"/>
        <v>22</v>
      </c>
      <c r="BF1029" s="2">
        <f t="shared" si="702"/>
        <v>21</v>
      </c>
      <c r="BG1029" s="2">
        <f>BF1029+2</f>
        <v>23</v>
      </c>
      <c r="BH1029" s="2">
        <f t="shared" si="703"/>
        <v>22</v>
      </c>
      <c r="BI1029" s="2">
        <f t="shared" si="704"/>
        <v>22</v>
      </c>
      <c r="BJ1029" s="2">
        <f t="shared" si="705"/>
        <v>21</v>
      </c>
      <c r="BK1029" s="2">
        <f t="shared" si="706"/>
        <v>21</v>
      </c>
      <c r="BL1029" s="2">
        <f t="shared" si="707"/>
        <v>20</v>
      </c>
      <c r="BM1029" s="2">
        <f t="shared" si="708"/>
        <v>19</v>
      </c>
      <c r="BN1029" s="2">
        <f t="shared" si="709"/>
        <v>19</v>
      </c>
      <c r="BO1029">
        <f t="shared" si="710"/>
        <v>260</v>
      </c>
      <c r="BQ1029" s="32">
        <f t="shared" si="720"/>
        <v>31</v>
      </c>
    </row>
    <row r="1030" spans="1:69" ht="13.5" thickBot="1">
      <c r="A1030" s="390">
        <f t="shared" si="646"/>
        <v>50</v>
      </c>
      <c r="B1030" s="391" t="str">
        <f>VLOOKUP(A1030,Sheet3!$A$2:$E$61,4,FALSE)</f>
        <v>guǐchǒu (癸丑)</v>
      </c>
      <c r="C1030" s="391" t="str">
        <f>VLOOKUP(A1030,Sheet3!$A$2:$E$61,5,FALSE)</f>
        <v>Water Ox</v>
      </c>
      <c r="D1030" s="399">
        <f t="shared" si="647"/>
        <v>2113</v>
      </c>
      <c r="E1030" s="399">
        <f t="shared" si="648"/>
        <v>2052</v>
      </c>
      <c r="F1030" s="12">
        <f t="shared" si="716"/>
        <v>70.428571428571431</v>
      </c>
      <c r="G1030" s="416">
        <f t="shared" si="700"/>
        <v>3444</v>
      </c>
      <c r="H1030" s="187">
        <f t="shared" si="717"/>
        <v>488</v>
      </c>
      <c r="I1030" s="1">
        <f t="shared" si="697"/>
        <v>487</v>
      </c>
      <c r="J1030" s="187">
        <f t="shared" si="718"/>
        <v>-487</v>
      </c>
      <c r="K1030" s="1">
        <f t="shared" si="719"/>
        <v>-486</v>
      </c>
      <c r="L1030">
        <f t="shared" si="649"/>
        <v>73</v>
      </c>
      <c r="M1030" s="3">
        <f t="shared" si="701"/>
        <v>4</v>
      </c>
      <c r="N1030" s="245">
        <f t="shared" si="701"/>
        <v>1</v>
      </c>
      <c r="O1030" s="2"/>
      <c r="P1030" s="2"/>
      <c r="R1030" s="8"/>
      <c r="S1030" s="8"/>
      <c r="AA1030" s="8">
        <f t="shared" si="673"/>
        <v>35</v>
      </c>
      <c r="AB1030" s="396">
        <f t="shared" si="672"/>
        <v>36</v>
      </c>
      <c r="AC1030" s="115">
        <f t="shared" si="673"/>
        <v>35</v>
      </c>
      <c r="AD1030" s="535"/>
      <c r="AE1030" s="536"/>
      <c r="AF1030" s="286"/>
      <c r="AL1030" s="133">
        <f t="shared" si="721"/>
        <v>72</v>
      </c>
      <c r="AQ1030">
        <f t="shared" si="667"/>
        <v>46</v>
      </c>
      <c r="AS1030">
        <f t="shared" si="690"/>
        <v>33</v>
      </c>
      <c r="AW1030">
        <f t="shared" si="691"/>
        <v>32</v>
      </c>
      <c r="AZ1030" s="57">
        <f t="shared" si="711"/>
        <v>19</v>
      </c>
      <c r="BA1030" s="57">
        <f t="shared" si="712"/>
        <v>19</v>
      </c>
      <c r="BB1030" s="57">
        <f t="shared" si="713"/>
        <v>18</v>
      </c>
      <c r="BC1030" s="57">
        <f t="shared" si="714"/>
        <v>18</v>
      </c>
      <c r="BD1030" s="2">
        <f t="shared" si="715"/>
        <v>23</v>
      </c>
      <c r="BE1030" s="2">
        <f t="shared" si="702"/>
        <v>22</v>
      </c>
      <c r="BF1030" s="2">
        <f t="shared" si="702"/>
        <v>21</v>
      </c>
      <c r="BG1030" s="2">
        <f>BF1030+2</f>
        <v>23</v>
      </c>
      <c r="BH1030" s="2">
        <f t="shared" si="703"/>
        <v>22</v>
      </c>
      <c r="BI1030" s="2">
        <f t="shared" si="704"/>
        <v>22</v>
      </c>
      <c r="BJ1030" s="2">
        <f t="shared" si="705"/>
        <v>21</v>
      </c>
      <c r="BK1030" s="2">
        <f t="shared" si="706"/>
        <v>21</v>
      </c>
      <c r="BL1030" s="2">
        <f t="shared" si="707"/>
        <v>20</v>
      </c>
      <c r="BM1030" s="2">
        <f t="shared" si="708"/>
        <v>19</v>
      </c>
      <c r="BN1030" s="2">
        <f t="shared" si="709"/>
        <v>19</v>
      </c>
      <c r="BO1030">
        <f t="shared" si="710"/>
        <v>261</v>
      </c>
      <c r="BQ1030" s="32">
        <f t="shared" si="720"/>
        <v>32</v>
      </c>
    </row>
    <row r="1031" spans="1:69" ht="13.5" thickBot="1">
      <c r="A1031" s="390">
        <f t="shared" si="646"/>
        <v>51</v>
      </c>
      <c r="B1031" s="391" t="str">
        <f>VLOOKUP(A1031,Sheet3!$A$2:$E$61,4,FALSE)</f>
        <v>jiǎyín (甲寅)</v>
      </c>
      <c r="C1031" s="391" t="str">
        <f>VLOOKUP(A1031,Sheet3!$A$2:$E$61,5,FALSE)</f>
        <v>Wood Tiger</v>
      </c>
      <c r="D1031" s="399">
        <f t="shared" si="647"/>
        <v>2114</v>
      </c>
      <c r="E1031" s="399">
        <f t="shared" si="648"/>
        <v>2053</v>
      </c>
      <c r="F1031" s="12">
        <f t="shared" si="716"/>
        <v>70.285714285714292</v>
      </c>
      <c r="G1031" s="416">
        <f t="shared" si="700"/>
        <v>3445</v>
      </c>
      <c r="H1031" s="187">
        <f t="shared" si="717"/>
        <v>487</v>
      </c>
      <c r="I1031" s="1">
        <f t="shared" si="697"/>
        <v>486</v>
      </c>
      <c r="J1031" s="187">
        <f t="shared" si="718"/>
        <v>-486</v>
      </c>
      <c r="K1031" s="1">
        <f t="shared" si="719"/>
        <v>-485</v>
      </c>
      <c r="L1031">
        <f t="shared" si="649"/>
        <v>74</v>
      </c>
      <c r="M1031" s="3">
        <f t="shared" si="701"/>
        <v>1</v>
      </c>
      <c r="N1031" s="245">
        <f t="shared" si="701"/>
        <v>2</v>
      </c>
      <c r="O1031" s="2"/>
      <c r="P1031" s="2"/>
      <c r="R1031" s="8"/>
      <c r="S1031" s="8"/>
      <c r="AA1031" s="8">
        <f t="shared" si="673"/>
        <v>36</v>
      </c>
      <c r="AB1031" s="396">
        <f t="shared" si="672"/>
        <v>37</v>
      </c>
      <c r="AC1031" s="115">
        <f t="shared" si="673"/>
        <v>36</v>
      </c>
      <c r="AD1031" s="536"/>
      <c r="AE1031" s="187">
        <v>0</v>
      </c>
      <c r="AF1031" s="286"/>
      <c r="AH1031" s="187"/>
      <c r="AL1031" s="133">
        <f t="shared" si="721"/>
        <v>73</v>
      </c>
      <c r="AQ1031">
        <f t="shared" si="667"/>
        <v>47</v>
      </c>
      <c r="AS1031">
        <f t="shared" si="690"/>
        <v>34</v>
      </c>
      <c r="AW1031">
        <f t="shared" si="691"/>
        <v>33</v>
      </c>
      <c r="AZ1031" s="57">
        <f t="shared" si="711"/>
        <v>19</v>
      </c>
      <c r="BA1031" s="57">
        <f t="shared" si="712"/>
        <v>19</v>
      </c>
      <c r="BB1031" s="57">
        <f t="shared" si="713"/>
        <v>18</v>
      </c>
      <c r="BC1031" s="57">
        <f t="shared" si="714"/>
        <v>18</v>
      </c>
      <c r="BD1031" s="2">
        <f t="shared" si="715"/>
        <v>23</v>
      </c>
      <c r="BE1031" s="2">
        <f t="shared" si="702"/>
        <v>22</v>
      </c>
      <c r="BF1031" s="2">
        <f t="shared" si="702"/>
        <v>21</v>
      </c>
      <c r="BG1031" s="2">
        <f>BF1031+2</f>
        <v>23</v>
      </c>
      <c r="BH1031" s="2">
        <f t="shared" si="703"/>
        <v>22</v>
      </c>
      <c r="BI1031" s="2">
        <f t="shared" si="704"/>
        <v>22</v>
      </c>
      <c r="BJ1031" s="2">
        <f t="shared" si="705"/>
        <v>21</v>
      </c>
      <c r="BK1031" s="2">
        <f t="shared" si="706"/>
        <v>21</v>
      </c>
      <c r="BL1031" s="2">
        <f t="shared" si="707"/>
        <v>20</v>
      </c>
      <c r="BM1031" s="2">
        <f t="shared" si="708"/>
        <v>19</v>
      </c>
      <c r="BN1031" s="2">
        <f t="shared" si="709"/>
        <v>19</v>
      </c>
      <c r="BO1031">
        <f t="shared" si="710"/>
        <v>262</v>
      </c>
      <c r="BQ1031" s="32">
        <f t="shared" si="720"/>
        <v>33</v>
      </c>
    </row>
    <row r="1032" spans="1:69" ht="13.5" thickBot="1">
      <c r="A1032" s="390">
        <f t="shared" si="646"/>
        <v>52</v>
      </c>
      <c r="B1032" s="391" t="str">
        <f>VLOOKUP(A1032,Sheet3!$A$2:$E$61,4,FALSE)</f>
        <v>yǐmǎo (乙卯)</v>
      </c>
      <c r="C1032" s="391" t="str">
        <f>VLOOKUP(A1032,Sheet3!$A$2:$E$61,5,FALSE)</f>
        <v>Wood Hare</v>
      </c>
      <c r="D1032" s="399">
        <f t="shared" si="647"/>
        <v>2115</v>
      </c>
      <c r="E1032" s="399">
        <f t="shared" si="648"/>
        <v>2054</v>
      </c>
      <c r="F1032" s="12">
        <f t="shared" si="716"/>
        <v>70.142857142857139</v>
      </c>
      <c r="G1032" s="416">
        <f t="shared" si="700"/>
        <v>3446</v>
      </c>
      <c r="H1032" s="187">
        <f t="shared" si="717"/>
        <v>486</v>
      </c>
      <c r="I1032" s="1">
        <f t="shared" si="697"/>
        <v>485</v>
      </c>
      <c r="J1032" s="187">
        <f t="shared" si="718"/>
        <v>-485</v>
      </c>
      <c r="K1032" s="1">
        <f t="shared" si="719"/>
        <v>-484</v>
      </c>
      <c r="L1032">
        <f t="shared" si="649"/>
        <v>74</v>
      </c>
      <c r="M1032" s="3">
        <f t="shared" si="701"/>
        <v>2</v>
      </c>
      <c r="N1032" s="245">
        <f t="shared" si="701"/>
        <v>3</v>
      </c>
      <c r="O1032" s="2"/>
      <c r="Q1032" s="180" t="s">
        <v>16</v>
      </c>
      <c r="R1032" s="8"/>
      <c r="S1032" s="8"/>
      <c r="Z1032" s="32"/>
      <c r="AA1032" s="8">
        <f t="shared" si="673"/>
        <v>37</v>
      </c>
      <c r="AB1032" s="396">
        <f t="shared" si="672"/>
        <v>38</v>
      </c>
      <c r="AC1032" s="115">
        <f t="shared" si="673"/>
        <v>37</v>
      </c>
      <c r="AD1032" s="4">
        <v>0</v>
      </c>
      <c r="AE1032" s="292">
        <f t="shared" ref="AE1032:AE1052" si="722">AE1031+1</f>
        <v>1</v>
      </c>
      <c r="AF1032" s="4"/>
      <c r="AG1032" s="300"/>
      <c r="AH1032" s="292"/>
      <c r="AI1032" s="108"/>
      <c r="AJ1032" s="108"/>
      <c r="AK1032" s="108"/>
      <c r="AL1032" s="133">
        <f t="shared" si="721"/>
        <v>74</v>
      </c>
      <c r="AQ1032">
        <f t="shared" si="667"/>
        <v>48</v>
      </c>
      <c r="AS1032">
        <f t="shared" si="690"/>
        <v>35</v>
      </c>
      <c r="AT1032">
        <f>AT1025+1</f>
        <v>5</v>
      </c>
      <c r="AU1032">
        <v>65</v>
      </c>
      <c r="AW1032">
        <f t="shared" si="691"/>
        <v>34</v>
      </c>
      <c r="AZ1032" s="57">
        <f t="shared" si="711"/>
        <v>19</v>
      </c>
      <c r="BA1032" s="57">
        <f t="shared" si="712"/>
        <v>19</v>
      </c>
      <c r="BB1032" s="57">
        <f t="shared" si="713"/>
        <v>18</v>
      </c>
      <c r="BC1032" s="57">
        <f t="shared" si="714"/>
        <v>18</v>
      </c>
      <c r="BD1032" s="2">
        <f t="shared" si="715"/>
        <v>23</v>
      </c>
      <c r="BE1032" s="2">
        <f t="shared" si="702"/>
        <v>22</v>
      </c>
      <c r="BF1032" s="2">
        <f t="shared" si="702"/>
        <v>21</v>
      </c>
      <c r="BG1032" s="2">
        <f>BF1032+1</f>
        <v>22</v>
      </c>
      <c r="BH1032" s="2">
        <f t="shared" si="703"/>
        <v>21</v>
      </c>
      <c r="BI1032" s="2">
        <f t="shared" si="704"/>
        <v>21</v>
      </c>
      <c r="BJ1032" s="2">
        <f t="shared" si="705"/>
        <v>20</v>
      </c>
      <c r="BK1032" s="2">
        <f t="shared" si="706"/>
        <v>20</v>
      </c>
      <c r="BL1032" s="2">
        <f t="shared" si="707"/>
        <v>19</v>
      </c>
      <c r="BM1032" s="2">
        <f t="shared" si="708"/>
        <v>18</v>
      </c>
      <c r="BN1032" s="2">
        <f t="shared" si="709"/>
        <v>18</v>
      </c>
      <c r="BO1032">
        <f t="shared" si="710"/>
        <v>263</v>
      </c>
      <c r="BQ1032" s="32">
        <f t="shared" si="720"/>
        <v>34</v>
      </c>
    </row>
    <row r="1033" spans="1:69" ht="13.5" thickBot="1">
      <c r="A1033" s="390">
        <f t="shared" si="646"/>
        <v>53</v>
      </c>
      <c r="B1033" s="391" t="str">
        <f>VLOOKUP(A1033,Sheet3!$A$2:$E$61,4,FALSE)</f>
        <v>bǐngchén (丙辰)</v>
      </c>
      <c r="C1033" s="391" t="str">
        <f>VLOOKUP(A1033,Sheet3!$A$2:$E$61,5,FALSE)</f>
        <v>Fire Dragon</v>
      </c>
      <c r="D1033" s="399">
        <f t="shared" si="647"/>
        <v>2116</v>
      </c>
      <c r="E1033" s="399">
        <f t="shared" si="648"/>
        <v>2055</v>
      </c>
      <c r="F1033" s="14">
        <f t="shared" si="716"/>
        <v>70</v>
      </c>
      <c r="G1033" s="417">
        <f t="shared" si="700"/>
        <v>3447</v>
      </c>
      <c r="H1033" s="270">
        <f t="shared" si="717"/>
        <v>485</v>
      </c>
      <c r="I1033" s="16">
        <f t="shared" si="697"/>
        <v>484</v>
      </c>
      <c r="J1033" s="270">
        <f t="shared" si="718"/>
        <v>-484</v>
      </c>
      <c r="K1033" s="16">
        <f t="shared" si="719"/>
        <v>-483</v>
      </c>
      <c r="L1033" s="20">
        <f t="shared" si="649"/>
        <v>74</v>
      </c>
      <c r="M1033" s="15">
        <f t="shared" si="701"/>
        <v>3</v>
      </c>
      <c r="N1033" s="271">
        <f t="shared" si="701"/>
        <v>4</v>
      </c>
      <c r="O1033" s="17"/>
      <c r="P1033" s="17"/>
      <c r="Q1033" s="30"/>
      <c r="R1033" s="19"/>
      <c r="S1033" s="19"/>
      <c r="T1033" s="17"/>
      <c r="U1033" s="17"/>
      <c r="V1033" s="20"/>
      <c r="W1033" s="20"/>
      <c r="X1033" s="20"/>
      <c r="Y1033" s="20"/>
      <c r="Z1033" s="20"/>
      <c r="AA1033" s="20"/>
      <c r="AB1033" s="20"/>
      <c r="AC1033" s="20"/>
      <c r="AD1033" s="19">
        <f t="shared" ref="AD1033:AD1040" si="723">AD1032+1</f>
        <v>1</v>
      </c>
      <c r="AE1033" s="116">
        <f t="shared" si="722"/>
        <v>2</v>
      </c>
      <c r="AF1033" s="19"/>
      <c r="AG1033" s="20"/>
      <c r="AH1033" s="116"/>
      <c r="AL1033" s="133">
        <f t="shared" si="721"/>
        <v>75</v>
      </c>
      <c r="AM1033" s="1">
        <f>AM1026+1</f>
        <v>10</v>
      </c>
      <c r="AQ1033">
        <f t="shared" si="667"/>
        <v>49</v>
      </c>
      <c r="AR1033">
        <f>AR1026+1</f>
        <v>7</v>
      </c>
      <c r="AS1033">
        <f t="shared" si="690"/>
        <v>36</v>
      </c>
      <c r="AW1033">
        <f t="shared" si="691"/>
        <v>35</v>
      </c>
      <c r="AZ1033" s="57">
        <f t="shared" si="711"/>
        <v>18</v>
      </c>
      <c r="BA1033" s="57">
        <f t="shared" si="712"/>
        <v>18</v>
      </c>
      <c r="BB1033" s="57">
        <f t="shared" si="713"/>
        <v>17</v>
      </c>
      <c r="BC1033" s="57">
        <f t="shared" si="714"/>
        <v>17</v>
      </c>
      <c r="BD1033" s="2">
        <f t="shared" si="715"/>
        <v>22</v>
      </c>
      <c r="BE1033" s="2">
        <f t="shared" si="702"/>
        <v>21</v>
      </c>
      <c r="BF1033" s="2">
        <f t="shared" si="702"/>
        <v>20</v>
      </c>
      <c r="BG1033" s="2">
        <f>BF1033+2</f>
        <v>22</v>
      </c>
      <c r="BH1033" s="2">
        <f t="shared" si="703"/>
        <v>21</v>
      </c>
      <c r="BI1033" s="2">
        <f t="shared" si="704"/>
        <v>21</v>
      </c>
      <c r="BJ1033" s="2">
        <f t="shared" si="705"/>
        <v>20</v>
      </c>
      <c r="BK1033" s="2">
        <f t="shared" si="706"/>
        <v>20</v>
      </c>
      <c r="BL1033" s="2">
        <f t="shared" si="707"/>
        <v>19</v>
      </c>
      <c r="BM1033" s="2">
        <f t="shared" si="708"/>
        <v>18</v>
      </c>
      <c r="BN1033" s="2">
        <f t="shared" si="709"/>
        <v>18</v>
      </c>
      <c r="BO1033">
        <f t="shared" si="710"/>
        <v>264</v>
      </c>
      <c r="BQ1033" s="32">
        <f t="shared" si="720"/>
        <v>35</v>
      </c>
    </row>
    <row r="1034" spans="1:69" ht="13.5" thickBot="1">
      <c r="A1034" s="390">
        <f t="shared" si="646"/>
        <v>54</v>
      </c>
      <c r="B1034" s="391" t="str">
        <f>VLOOKUP(A1034,Sheet3!$A$2:$E$61,4,FALSE)</f>
        <v>dīngsì (丁巳)</v>
      </c>
      <c r="C1034" s="391" t="str">
        <f>VLOOKUP(A1034,Sheet3!$A$2:$E$61,5,FALSE)</f>
        <v>Fire Snake</v>
      </c>
      <c r="D1034" s="399">
        <f t="shared" si="647"/>
        <v>2117</v>
      </c>
      <c r="E1034" s="399">
        <f t="shared" si="648"/>
        <v>2056</v>
      </c>
      <c r="F1034" s="12">
        <f t="shared" si="716"/>
        <v>69.857142857142861</v>
      </c>
      <c r="G1034" s="416">
        <f t="shared" si="700"/>
        <v>3448</v>
      </c>
      <c r="H1034" s="187">
        <f t="shared" si="717"/>
        <v>484</v>
      </c>
      <c r="I1034" s="1">
        <f t="shared" si="697"/>
        <v>483</v>
      </c>
      <c r="J1034" s="187">
        <f t="shared" si="718"/>
        <v>-483</v>
      </c>
      <c r="K1034" s="1">
        <f t="shared" si="719"/>
        <v>-482</v>
      </c>
      <c r="L1034">
        <f t="shared" si="649"/>
        <v>74</v>
      </c>
      <c r="M1034" s="3">
        <f t="shared" si="701"/>
        <v>4</v>
      </c>
      <c r="N1034" s="245">
        <f t="shared" si="701"/>
        <v>1</v>
      </c>
      <c r="O1034" s="2"/>
      <c r="P1034" s="2"/>
      <c r="Q1034" s="21" t="s">
        <v>214</v>
      </c>
      <c r="R1034" s="8"/>
      <c r="S1034" s="8"/>
      <c r="AD1034" s="8">
        <f t="shared" si="723"/>
        <v>2</v>
      </c>
      <c r="AE1034" s="115">
        <f t="shared" si="722"/>
        <v>3</v>
      </c>
      <c r="AF1034" s="8"/>
      <c r="AH1034" s="115"/>
      <c r="AL1034" s="133">
        <f t="shared" si="721"/>
        <v>76</v>
      </c>
      <c r="AQ1034">
        <f t="shared" si="667"/>
        <v>50</v>
      </c>
      <c r="AS1034">
        <f>AS997+(-H1047+H1010)</f>
        <v>37</v>
      </c>
      <c r="AW1034">
        <f t="shared" si="691"/>
        <v>36</v>
      </c>
      <c r="AZ1034" s="57">
        <f t="shared" si="711"/>
        <v>18</v>
      </c>
      <c r="BA1034" s="57">
        <f t="shared" si="712"/>
        <v>18</v>
      </c>
      <c r="BB1034" s="57">
        <f t="shared" si="713"/>
        <v>17</v>
      </c>
      <c r="BC1034" s="57">
        <f t="shared" si="714"/>
        <v>17</v>
      </c>
      <c r="BD1034" s="2">
        <f t="shared" si="715"/>
        <v>22</v>
      </c>
      <c r="BE1034" s="2">
        <f t="shared" si="702"/>
        <v>21</v>
      </c>
      <c r="BF1034" s="2">
        <f t="shared" si="702"/>
        <v>20</v>
      </c>
      <c r="BG1034" s="2">
        <f>BF1034+2</f>
        <v>22</v>
      </c>
      <c r="BH1034" s="2">
        <f t="shared" si="703"/>
        <v>21</v>
      </c>
      <c r="BI1034" s="2">
        <f t="shared" si="704"/>
        <v>21</v>
      </c>
      <c r="BJ1034" s="2">
        <f t="shared" si="705"/>
        <v>20</v>
      </c>
      <c r="BK1034" s="2">
        <f t="shared" si="706"/>
        <v>20</v>
      </c>
      <c r="BL1034" s="2">
        <f t="shared" si="707"/>
        <v>19</v>
      </c>
      <c r="BM1034" s="2">
        <f t="shared" si="708"/>
        <v>18</v>
      </c>
      <c r="BN1034" s="2">
        <f t="shared" si="709"/>
        <v>18</v>
      </c>
      <c r="BO1034">
        <f t="shared" si="710"/>
        <v>265</v>
      </c>
      <c r="BQ1034" s="32">
        <f t="shared" si="720"/>
        <v>36</v>
      </c>
    </row>
    <row r="1035" spans="1:69" ht="13.5" thickBot="1">
      <c r="A1035" s="390">
        <f t="shared" si="646"/>
        <v>55</v>
      </c>
      <c r="B1035" s="391" t="str">
        <f>VLOOKUP(A1035,Sheet3!$A$2:$E$61,4,FALSE)</f>
        <v>wùwǔ (戊午)</v>
      </c>
      <c r="C1035" s="391" t="str">
        <f>VLOOKUP(A1035,Sheet3!$A$2:$E$61,5,FALSE)</f>
        <v>Earth Horse</v>
      </c>
      <c r="D1035" s="399">
        <f t="shared" si="647"/>
        <v>2118</v>
      </c>
      <c r="E1035" s="399">
        <f t="shared" si="648"/>
        <v>2057</v>
      </c>
      <c r="F1035" s="12">
        <f t="shared" si="716"/>
        <v>69.714285714285708</v>
      </c>
      <c r="G1035" s="416">
        <f t="shared" si="700"/>
        <v>3449</v>
      </c>
      <c r="H1035" s="187">
        <f t="shared" si="717"/>
        <v>483</v>
      </c>
      <c r="I1035" s="1">
        <f t="shared" si="697"/>
        <v>482</v>
      </c>
      <c r="J1035" s="187">
        <f t="shared" si="718"/>
        <v>-482</v>
      </c>
      <c r="K1035" s="1">
        <f t="shared" si="719"/>
        <v>-481</v>
      </c>
      <c r="L1035">
        <f t="shared" si="649"/>
        <v>75</v>
      </c>
      <c r="M1035" s="3">
        <f t="shared" si="701"/>
        <v>1</v>
      </c>
      <c r="N1035" s="245">
        <f t="shared" si="701"/>
        <v>2</v>
      </c>
      <c r="O1035" s="2"/>
      <c r="P1035" s="2"/>
      <c r="R1035" s="8"/>
      <c r="S1035" s="8"/>
      <c r="AD1035" s="8">
        <f t="shared" si="723"/>
        <v>3</v>
      </c>
      <c r="AE1035" s="115">
        <f t="shared" si="722"/>
        <v>4</v>
      </c>
      <c r="AF1035" s="8"/>
      <c r="AH1035" s="115"/>
      <c r="AL1035" s="133">
        <f t="shared" si="721"/>
        <v>77</v>
      </c>
      <c r="AQ1035">
        <f t="shared" si="667"/>
        <v>51</v>
      </c>
      <c r="AS1035">
        <f t="shared" ref="AS1035:AS1066" si="724">AS1034+1</f>
        <v>38</v>
      </c>
      <c r="AW1035">
        <f t="shared" si="691"/>
        <v>37</v>
      </c>
      <c r="AY1035" s="32" t="s">
        <v>79</v>
      </c>
      <c r="AZ1035" s="57">
        <f t="shared" si="711"/>
        <v>18</v>
      </c>
      <c r="BA1035" s="57">
        <f t="shared" si="712"/>
        <v>18</v>
      </c>
      <c r="BB1035" s="57">
        <f t="shared" si="713"/>
        <v>17</v>
      </c>
      <c r="BC1035" s="57">
        <f t="shared" si="714"/>
        <v>17</v>
      </c>
      <c r="BD1035" s="2">
        <f t="shared" si="715"/>
        <v>22</v>
      </c>
      <c r="BE1035" s="2">
        <f t="shared" si="702"/>
        <v>21</v>
      </c>
      <c r="BF1035" s="2">
        <f t="shared" si="702"/>
        <v>20</v>
      </c>
      <c r="BG1035" s="2">
        <f>BF1035+2</f>
        <v>22</v>
      </c>
      <c r="BH1035" s="142">
        <f t="shared" si="703"/>
        <v>21</v>
      </c>
      <c r="BI1035" s="2">
        <f t="shared" si="704"/>
        <v>21</v>
      </c>
      <c r="BJ1035" s="2">
        <f t="shared" si="705"/>
        <v>20</v>
      </c>
      <c r="BK1035" s="2">
        <f t="shared" si="706"/>
        <v>20</v>
      </c>
      <c r="BL1035" s="2">
        <f t="shared" si="707"/>
        <v>19</v>
      </c>
      <c r="BM1035" s="2">
        <f t="shared" si="708"/>
        <v>18</v>
      </c>
      <c r="BN1035" s="2">
        <f t="shared" si="709"/>
        <v>18</v>
      </c>
      <c r="BO1035">
        <f t="shared" si="710"/>
        <v>266</v>
      </c>
      <c r="BQ1035" s="32">
        <f t="shared" si="720"/>
        <v>37</v>
      </c>
    </row>
    <row r="1036" spans="1:69" ht="13.5" thickBot="1">
      <c r="A1036" s="390">
        <f t="shared" si="646"/>
        <v>56</v>
      </c>
      <c r="B1036" s="391" t="str">
        <f>VLOOKUP(A1036,Sheet3!$A$2:$E$61,4,FALSE)</f>
        <v>jǐwèi (己未)</v>
      </c>
      <c r="C1036" s="391" t="str">
        <f>VLOOKUP(A1036,Sheet3!$A$2:$E$61,5,FALSE)</f>
        <v>Earth Sheep</v>
      </c>
      <c r="D1036" s="399">
        <f t="shared" si="647"/>
        <v>2119</v>
      </c>
      <c r="E1036" s="399">
        <f t="shared" si="648"/>
        <v>2058</v>
      </c>
      <c r="F1036" s="12">
        <f t="shared" si="716"/>
        <v>69.571428571428569</v>
      </c>
      <c r="G1036" s="416">
        <f t="shared" si="700"/>
        <v>3450</v>
      </c>
      <c r="H1036" s="187">
        <f t="shared" si="717"/>
        <v>482</v>
      </c>
      <c r="I1036" s="1">
        <f t="shared" si="697"/>
        <v>481</v>
      </c>
      <c r="J1036" s="187">
        <f t="shared" si="718"/>
        <v>-481</v>
      </c>
      <c r="K1036" s="1">
        <f t="shared" si="719"/>
        <v>-480</v>
      </c>
      <c r="L1036">
        <f t="shared" si="649"/>
        <v>75</v>
      </c>
      <c r="M1036" s="3">
        <f t="shared" si="701"/>
        <v>2</v>
      </c>
      <c r="N1036" s="245">
        <f t="shared" si="701"/>
        <v>3</v>
      </c>
      <c r="O1036" s="2"/>
      <c r="P1036" s="2"/>
      <c r="R1036" s="8"/>
      <c r="S1036" s="8"/>
      <c r="AD1036" s="8">
        <f t="shared" si="723"/>
        <v>4</v>
      </c>
      <c r="AE1036" s="115">
        <f t="shared" si="722"/>
        <v>5</v>
      </c>
      <c r="AF1036" s="8"/>
      <c r="AH1036" s="115"/>
      <c r="AL1036" s="133">
        <f t="shared" si="721"/>
        <v>78</v>
      </c>
      <c r="AQ1036">
        <f t="shared" si="667"/>
        <v>52</v>
      </c>
      <c r="AS1036">
        <f t="shared" si="724"/>
        <v>39</v>
      </c>
      <c r="AW1036">
        <f t="shared" si="691"/>
        <v>38</v>
      </c>
      <c r="AZ1036" s="57">
        <f t="shared" si="711"/>
        <v>18</v>
      </c>
      <c r="BA1036" s="57">
        <f t="shared" si="712"/>
        <v>18</v>
      </c>
      <c r="BB1036" s="57">
        <f t="shared" si="713"/>
        <v>17</v>
      </c>
      <c r="BC1036" s="57">
        <f t="shared" si="714"/>
        <v>17</v>
      </c>
      <c r="BD1036" s="2">
        <f t="shared" si="715"/>
        <v>22</v>
      </c>
      <c r="BE1036" s="2">
        <f t="shared" si="702"/>
        <v>21</v>
      </c>
      <c r="BF1036" s="2">
        <f t="shared" si="702"/>
        <v>20</v>
      </c>
      <c r="BG1036" s="2">
        <f>BF1036+1</f>
        <v>21</v>
      </c>
      <c r="BH1036" s="2">
        <f t="shared" si="703"/>
        <v>20</v>
      </c>
      <c r="BI1036" s="2">
        <f t="shared" si="704"/>
        <v>20</v>
      </c>
      <c r="BJ1036" s="2">
        <f t="shared" si="705"/>
        <v>19</v>
      </c>
      <c r="BK1036" s="2">
        <f t="shared" si="706"/>
        <v>19</v>
      </c>
      <c r="BL1036" s="2">
        <f t="shared" si="707"/>
        <v>18</v>
      </c>
      <c r="BM1036" s="2">
        <f t="shared" si="708"/>
        <v>17</v>
      </c>
      <c r="BN1036" s="2">
        <f t="shared" si="709"/>
        <v>17</v>
      </c>
      <c r="BO1036">
        <f t="shared" si="710"/>
        <v>267</v>
      </c>
      <c r="BQ1036" s="32">
        <f t="shared" si="720"/>
        <v>38</v>
      </c>
    </row>
    <row r="1037" spans="1:69" ht="23.25" thickBot="1">
      <c r="A1037" s="390">
        <f t="shared" si="646"/>
        <v>57</v>
      </c>
      <c r="B1037" s="391" t="str">
        <f>VLOOKUP(A1037,Sheet3!$A$2:$E$61,4,FALSE)</f>
        <v>gēngshēn (庚申)</v>
      </c>
      <c r="C1037" s="391" t="str">
        <f>VLOOKUP(A1037,Sheet3!$A$2:$E$61,5,FALSE)</f>
        <v>Metal Monkey</v>
      </c>
      <c r="D1037" s="399">
        <f t="shared" si="647"/>
        <v>2120</v>
      </c>
      <c r="E1037" s="399">
        <f t="shared" si="648"/>
        <v>2059</v>
      </c>
      <c r="F1037" s="12">
        <f t="shared" si="716"/>
        <v>69.428571428571431</v>
      </c>
      <c r="G1037" s="416">
        <f t="shared" si="700"/>
        <v>3451</v>
      </c>
      <c r="H1037" s="187">
        <f t="shared" si="717"/>
        <v>481</v>
      </c>
      <c r="I1037" s="1">
        <f t="shared" si="697"/>
        <v>480</v>
      </c>
      <c r="J1037" s="187">
        <f t="shared" si="718"/>
        <v>-480</v>
      </c>
      <c r="K1037" s="1">
        <f t="shared" si="719"/>
        <v>-479</v>
      </c>
      <c r="L1037">
        <f t="shared" si="649"/>
        <v>75</v>
      </c>
      <c r="M1037" s="3">
        <f t="shared" si="701"/>
        <v>3</v>
      </c>
      <c r="N1037" s="245">
        <f t="shared" si="701"/>
        <v>4</v>
      </c>
      <c r="O1037" s="2"/>
      <c r="P1037" s="2"/>
      <c r="R1037" s="8"/>
      <c r="S1037" s="8"/>
      <c r="AD1037" s="8">
        <f t="shared" si="723"/>
        <v>5</v>
      </c>
      <c r="AE1037" s="115">
        <f t="shared" si="722"/>
        <v>6</v>
      </c>
      <c r="AF1037" s="8"/>
      <c r="AH1037" s="115"/>
      <c r="AL1037" s="133">
        <f t="shared" si="721"/>
        <v>79</v>
      </c>
      <c r="AQ1037">
        <f t="shared" si="667"/>
        <v>53</v>
      </c>
      <c r="AS1037">
        <f t="shared" si="724"/>
        <v>40</v>
      </c>
      <c r="AW1037">
        <f t="shared" si="691"/>
        <v>39</v>
      </c>
      <c r="AZ1037" s="57">
        <f t="shared" si="711"/>
        <v>17</v>
      </c>
      <c r="BA1037" s="57">
        <f t="shared" si="712"/>
        <v>17</v>
      </c>
      <c r="BB1037" s="57">
        <f t="shared" si="713"/>
        <v>16</v>
      </c>
      <c r="BC1037" s="57">
        <f t="shared" si="714"/>
        <v>16</v>
      </c>
      <c r="BD1037" s="2">
        <f t="shared" si="715"/>
        <v>21</v>
      </c>
      <c r="BE1037" s="2">
        <f t="shared" si="702"/>
        <v>20</v>
      </c>
      <c r="BF1037" s="2">
        <f t="shared" si="702"/>
        <v>19</v>
      </c>
      <c r="BG1037" s="2">
        <f>BF1037+2</f>
        <v>21</v>
      </c>
      <c r="BH1037" s="2">
        <f t="shared" si="703"/>
        <v>20</v>
      </c>
      <c r="BI1037" s="2">
        <f t="shared" si="704"/>
        <v>20</v>
      </c>
      <c r="BJ1037" s="2">
        <f t="shared" si="705"/>
        <v>19</v>
      </c>
      <c r="BK1037" s="2">
        <f t="shared" si="706"/>
        <v>19</v>
      </c>
      <c r="BL1037" s="2">
        <f t="shared" si="707"/>
        <v>18</v>
      </c>
      <c r="BM1037" s="2">
        <f t="shared" si="708"/>
        <v>17</v>
      </c>
      <c r="BN1037" s="2">
        <f t="shared" si="709"/>
        <v>17</v>
      </c>
      <c r="BO1037">
        <f t="shared" si="710"/>
        <v>268</v>
      </c>
      <c r="BQ1037" s="32">
        <f t="shared" si="720"/>
        <v>39</v>
      </c>
    </row>
    <row r="1038" spans="1:69" ht="13.5" thickBot="1">
      <c r="A1038" s="390">
        <f t="shared" si="646"/>
        <v>58</v>
      </c>
      <c r="B1038" s="391" t="str">
        <f>VLOOKUP(A1038,Sheet3!$A$2:$E$61,4,FALSE)</f>
        <v>xīnyǒu (辛酉)</v>
      </c>
      <c r="C1038" s="391" t="str">
        <f>VLOOKUP(A1038,Sheet3!$A$2:$E$61,5,FALSE)</f>
        <v>Metal Rooster</v>
      </c>
      <c r="D1038" s="399">
        <f t="shared" si="647"/>
        <v>2121</v>
      </c>
      <c r="E1038" s="399">
        <f t="shared" si="648"/>
        <v>2060</v>
      </c>
      <c r="F1038" s="12">
        <f t="shared" si="716"/>
        <v>69.285714285714292</v>
      </c>
      <c r="G1038" s="416">
        <f t="shared" si="700"/>
        <v>3452</v>
      </c>
      <c r="H1038" s="187">
        <f t="shared" si="717"/>
        <v>480</v>
      </c>
      <c r="I1038" s="1">
        <f t="shared" si="697"/>
        <v>479</v>
      </c>
      <c r="J1038" s="187">
        <f t="shared" si="718"/>
        <v>-479</v>
      </c>
      <c r="K1038" s="1">
        <f t="shared" si="719"/>
        <v>-478</v>
      </c>
      <c r="L1038">
        <f t="shared" si="649"/>
        <v>75</v>
      </c>
      <c r="M1038" s="3">
        <f t="shared" ref="M1038:N1057" si="725">M1042</f>
        <v>4</v>
      </c>
      <c r="N1038" s="245">
        <f t="shared" si="725"/>
        <v>1</v>
      </c>
      <c r="O1038" s="2"/>
      <c r="P1038" s="2"/>
      <c r="R1038" s="8"/>
      <c r="S1038" s="8"/>
      <c r="AD1038" s="8">
        <f t="shared" si="723"/>
        <v>6</v>
      </c>
      <c r="AE1038" s="115">
        <f t="shared" si="722"/>
        <v>7</v>
      </c>
      <c r="AF1038" s="8"/>
      <c r="AH1038" s="115"/>
      <c r="AL1038" s="133">
        <f t="shared" si="721"/>
        <v>80</v>
      </c>
      <c r="AQ1038">
        <f t="shared" si="667"/>
        <v>54</v>
      </c>
      <c r="AS1038">
        <f t="shared" si="724"/>
        <v>41</v>
      </c>
      <c r="AW1038">
        <f t="shared" si="691"/>
        <v>40</v>
      </c>
      <c r="AZ1038" s="57">
        <f t="shared" si="711"/>
        <v>17</v>
      </c>
      <c r="BA1038" s="57">
        <f t="shared" si="712"/>
        <v>17</v>
      </c>
      <c r="BB1038" s="57">
        <f t="shared" si="713"/>
        <v>16</v>
      </c>
      <c r="BC1038" s="57">
        <f t="shared" si="714"/>
        <v>16</v>
      </c>
      <c r="BD1038" s="2">
        <f t="shared" si="715"/>
        <v>21</v>
      </c>
      <c r="BE1038" s="2">
        <f t="shared" si="702"/>
        <v>20</v>
      </c>
      <c r="BF1038" s="2">
        <f t="shared" si="702"/>
        <v>19</v>
      </c>
      <c r="BG1038" s="2">
        <f>BF1038+2</f>
        <v>21</v>
      </c>
      <c r="BH1038" s="2">
        <f t="shared" si="703"/>
        <v>20</v>
      </c>
      <c r="BI1038" s="2">
        <f t="shared" si="704"/>
        <v>20</v>
      </c>
      <c r="BJ1038" s="2">
        <f t="shared" si="705"/>
        <v>19</v>
      </c>
      <c r="BK1038" s="2">
        <f t="shared" si="706"/>
        <v>19</v>
      </c>
      <c r="BL1038" s="2">
        <f t="shared" si="707"/>
        <v>18</v>
      </c>
      <c r="BM1038" s="2">
        <f t="shared" si="708"/>
        <v>17</v>
      </c>
      <c r="BN1038" s="2">
        <f t="shared" si="709"/>
        <v>17</v>
      </c>
      <c r="BO1038">
        <f t="shared" si="710"/>
        <v>269</v>
      </c>
      <c r="BQ1038" s="32">
        <f t="shared" si="720"/>
        <v>40</v>
      </c>
    </row>
    <row r="1039" spans="1:69" ht="13.5" thickBot="1">
      <c r="A1039" s="390">
        <f t="shared" si="646"/>
        <v>59</v>
      </c>
      <c r="B1039" s="391" t="str">
        <f>VLOOKUP(A1039,Sheet3!$A$2:$E$61,4,FALSE)</f>
        <v>rénxū (壬戌)</v>
      </c>
      <c r="C1039" s="391" t="str">
        <f>VLOOKUP(A1039,Sheet3!$A$2:$E$61,5,FALSE)</f>
        <v>Water Dog</v>
      </c>
      <c r="D1039" s="399">
        <f t="shared" si="647"/>
        <v>2122</v>
      </c>
      <c r="E1039" s="399">
        <f t="shared" si="648"/>
        <v>2061</v>
      </c>
      <c r="F1039" s="12">
        <f t="shared" si="716"/>
        <v>69.142857142857139</v>
      </c>
      <c r="G1039" s="416">
        <f t="shared" si="700"/>
        <v>3453</v>
      </c>
      <c r="H1039" s="187">
        <f t="shared" si="717"/>
        <v>479</v>
      </c>
      <c r="I1039" s="1">
        <f t="shared" si="697"/>
        <v>478</v>
      </c>
      <c r="J1039" s="187">
        <f t="shared" si="718"/>
        <v>-478</v>
      </c>
      <c r="K1039" s="1">
        <f t="shared" si="719"/>
        <v>-477</v>
      </c>
      <c r="L1039">
        <f t="shared" si="649"/>
        <v>76</v>
      </c>
      <c r="M1039" s="3">
        <f t="shared" si="725"/>
        <v>1</v>
      </c>
      <c r="N1039" s="245">
        <f t="shared" si="725"/>
        <v>2</v>
      </c>
      <c r="O1039" s="2"/>
      <c r="P1039" s="2"/>
      <c r="Q1039" s="111" t="s">
        <v>204</v>
      </c>
      <c r="R1039" s="8"/>
      <c r="S1039" s="8"/>
      <c r="AD1039" s="8">
        <f t="shared" si="723"/>
        <v>7</v>
      </c>
      <c r="AE1039" s="115">
        <f t="shared" si="722"/>
        <v>8</v>
      </c>
      <c r="AF1039" s="8"/>
      <c r="AH1039" s="115"/>
      <c r="AL1039" s="133">
        <f t="shared" si="721"/>
        <v>81</v>
      </c>
      <c r="AQ1039">
        <f t="shared" si="667"/>
        <v>55</v>
      </c>
      <c r="AS1039">
        <f t="shared" si="724"/>
        <v>42</v>
      </c>
      <c r="AT1039">
        <v>6</v>
      </c>
      <c r="AU1039">
        <v>64</v>
      </c>
      <c r="AW1039">
        <f t="shared" si="691"/>
        <v>41</v>
      </c>
      <c r="AZ1039" s="57">
        <f t="shared" si="711"/>
        <v>17</v>
      </c>
      <c r="BA1039" s="57">
        <f t="shared" si="712"/>
        <v>17</v>
      </c>
      <c r="BB1039" s="57">
        <f t="shared" si="713"/>
        <v>16</v>
      </c>
      <c r="BC1039" s="57">
        <f t="shared" si="714"/>
        <v>16</v>
      </c>
      <c r="BD1039" s="2">
        <f t="shared" si="715"/>
        <v>21</v>
      </c>
      <c r="BE1039" s="2">
        <f t="shared" si="702"/>
        <v>20</v>
      </c>
      <c r="BF1039" s="2">
        <f t="shared" si="702"/>
        <v>19</v>
      </c>
      <c r="BG1039" s="2">
        <f>BF1039+2</f>
        <v>21</v>
      </c>
      <c r="BH1039" s="2">
        <f t="shared" si="703"/>
        <v>20</v>
      </c>
      <c r="BI1039" s="2">
        <f t="shared" si="704"/>
        <v>20</v>
      </c>
      <c r="BJ1039" s="2">
        <f t="shared" si="705"/>
        <v>19</v>
      </c>
      <c r="BK1039" s="2">
        <f t="shared" si="706"/>
        <v>19</v>
      </c>
      <c r="BL1039" s="2">
        <f t="shared" si="707"/>
        <v>18</v>
      </c>
      <c r="BM1039" s="2">
        <f t="shared" si="708"/>
        <v>17</v>
      </c>
      <c r="BN1039" s="2">
        <f t="shared" si="709"/>
        <v>17</v>
      </c>
      <c r="BO1039">
        <f t="shared" si="710"/>
        <v>270</v>
      </c>
      <c r="BQ1039" s="32">
        <f t="shared" si="720"/>
        <v>41</v>
      </c>
    </row>
    <row r="1040" spans="1:69" ht="13.5" thickBot="1">
      <c r="A1040" s="390">
        <f t="shared" si="646"/>
        <v>60</v>
      </c>
      <c r="B1040" s="391" t="str">
        <f>VLOOKUP(A1040,Sheet3!$A$2:$E$61,4,FALSE)</f>
        <v>guǐhài (癸亥)</v>
      </c>
      <c r="C1040" s="391" t="str">
        <f>VLOOKUP(A1040,Sheet3!$A$2:$E$61,5,FALSE)</f>
        <v>Water Pig</v>
      </c>
      <c r="D1040" s="399">
        <f t="shared" si="647"/>
        <v>2123</v>
      </c>
      <c r="E1040" s="399">
        <f t="shared" si="648"/>
        <v>2062</v>
      </c>
      <c r="F1040" s="14">
        <f t="shared" ref="F1040:F1046" si="726">(5+H1040)/7</f>
        <v>69</v>
      </c>
      <c r="G1040" s="417">
        <f t="shared" si="700"/>
        <v>3454</v>
      </c>
      <c r="H1040" s="270">
        <f t="shared" ref="H1040:H1046" si="727">H1039-1</f>
        <v>478</v>
      </c>
      <c r="I1040" s="16">
        <f t="shared" si="697"/>
        <v>477</v>
      </c>
      <c r="J1040" s="270">
        <f t="shared" ref="J1040:J1046" si="728">-H1040+1</f>
        <v>-477</v>
      </c>
      <c r="K1040" s="16">
        <f t="shared" ref="K1040:K1046" si="729">-I1040+1</f>
        <v>-476</v>
      </c>
      <c r="L1040" s="20">
        <f t="shared" si="649"/>
        <v>76</v>
      </c>
      <c r="M1040" s="15">
        <f t="shared" si="725"/>
        <v>2</v>
      </c>
      <c r="N1040" s="271">
        <f t="shared" si="725"/>
        <v>3</v>
      </c>
      <c r="O1040" s="17"/>
      <c r="P1040" s="17"/>
      <c r="Q1040" s="30"/>
      <c r="R1040" s="19"/>
      <c r="S1040" s="19"/>
      <c r="T1040" s="17"/>
      <c r="U1040" s="17"/>
      <c r="V1040" s="20"/>
      <c r="W1040" s="20"/>
      <c r="X1040" s="20"/>
      <c r="Y1040" s="20"/>
      <c r="Z1040" s="20"/>
      <c r="AA1040" s="20"/>
      <c r="AB1040" s="20"/>
      <c r="AC1040" s="20"/>
      <c r="AD1040" s="19">
        <f t="shared" si="723"/>
        <v>8</v>
      </c>
      <c r="AE1040" s="116">
        <f t="shared" si="722"/>
        <v>9</v>
      </c>
      <c r="AF1040" s="19"/>
      <c r="AG1040" s="20"/>
      <c r="AH1040" s="116"/>
      <c r="AL1040" s="133">
        <f t="shared" si="721"/>
        <v>82</v>
      </c>
      <c r="AM1040" s="1">
        <f>AM1033+1</f>
        <v>11</v>
      </c>
      <c r="AQ1040">
        <f>AQ992+(-H1047+H999)</f>
        <v>56</v>
      </c>
      <c r="AR1040" s="3">
        <f>AR991+(AO1047-AO998)</f>
        <v>8</v>
      </c>
      <c r="AS1040">
        <f t="shared" si="724"/>
        <v>43</v>
      </c>
      <c r="AW1040">
        <f t="shared" si="691"/>
        <v>42</v>
      </c>
      <c r="AZ1040" s="57">
        <f t="shared" si="711"/>
        <v>17</v>
      </c>
      <c r="BA1040" s="57">
        <f t="shared" si="712"/>
        <v>17</v>
      </c>
      <c r="BB1040" s="57">
        <f t="shared" si="713"/>
        <v>16</v>
      </c>
      <c r="BC1040" s="57">
        <f t="shared" si="714"/>
        <v>16</v>
      </c>
      <c r="BD1040" s="2">
        <f t="shared" si="715"/>
        <v>21</v>
      </c>
      <c r="BE1040" s="2">
        <f t="shared" si="702"/>
        <v>20</v>
      </c>
      <c r="BF1040" s="2">
        <f t="shared" si="702"/>
        <v>19</v>
      </c>
      <c r="BG1040" s="2">
        <f>BF1040+1</f>
        <v>20</v>
      </c>
      <c r="BH1040" s="2">
        <f t="shared" si="703"/>
        <v>19</v>
      </c>
      <c r="BI1040" s="2">
        <f t="shared" si="704"/>
        <v>19</v>
      </c>
      <c r="BJ1040" s="2">
        <f t="shared" si="705"/>
        <v>18</v>
      </c>
      <c r="BK1040" s="2">
        <f t="shared" si="706"/>
        <v>18</v>
      </c>
      <c r="BL1040" s="2">
        <f t="shared" si="707"/>
        <v>17</v>
      </c>
      <c r="BM1040" s="2">
        <f t="shared" si="708"/>
        <v>16</v>
      </c>
      <c r="BN1040" s="2">
        <f t="shared" si="709"/>
        <v>16</v>
      </c>
      <c r="BO1040">
        <f t="shared" si="710"/>
        <v>271</v>
      </c>
      <c r="BQ1040" s="32">
        <f t="shared" si="720"/>
        <v>42</v>
      </c>
    </row>
    <row r="1041" spans="1:69" ht="13.5" thickBot="1">
      <c r="A1041" s="390">
        <f t="shared" si="646"/>
        <v>1</v>
      </c>
      <c r="B1041" s="391" t="str">
        <f>VLOOKUP(A1041,Sheet3!$A$2:$E$61,4,FALSE)</f>
        <v>jiǎzǐ (甲子)</v>
      </c>
      <c r="C1041" s="391" t="str">
        <f>VLOOKUP(A1041,Sheet3!$A$2:$E$61,5,FALSE)</f>
        <v>Wood Rat</v>
      </c>
      <c r="D1041" s="399">
        <f t="shared" si="647"/>
        <v>2124</v>
      </c>
      <c r="E1041" s="399">
        <f t="shared" si="648"/>
        <v>2063</v>
      </c>
      <c r="F1041" s="12">
        <f t="shared" si="726"/>
        <v>68.857142857142861</v>
      </c>
      <c r="G1041" s="416">
        <f t="shared" si="700"/>
        <v>3455</v>
      </c>
      <c r="H1041" s="187">
        <f t="shared" si="727"/>
        <v>477</v>
      </c>
      <c r="I1041" s="1">
        <f t="shared" si="697"/>
        <v>476</v>
      </c>
      <c r="J1041" s="187">
        <f t="shared" si="728"/>
        <v>-476</v>
      </c>
      <c r="K1041" s="1">
        <f t="shared" si="729"/>
        <v>-475</v>
      </c>
      <c r="L1041">
        <f t="shared" si="649"/>
        <v>76</v>
      </c>
      <c r="M1041" s="3">
        <f t="shared" si="725"/>
        <v>3</v>
      </c>
      <c r="N1041" s="245">
        <f t="shared" si="725"/>
        <v>4</v>
      </c>
      <c r="O1041" s="2"/>
      <c r="P1041" s="2"/>
      <c r="R1041" s="8"/>
      <c r="S1041" s="8"/>
      <c r="AD1041" s="8">
        <f t="shared" ref="AD1041:AD1046" si="730">AD1040+1</f>
        <v>9</v>
      </c>
      <c r="AE1041" s="115">
        <f t="shared" si="722"/>
        <v>10</v>
      </c>
      <c r="AF1041" s="8"/>
      <c r="AH1041" s="115"/>
      <c r="AL1041" s="133">
        <f t="shared" si="721"/>
        <v>83</v>
      </c>
      <c r="AQ1041">
        <f t="shared" si="667"/>
        <v>57</v>
      </c>
      <c r="AS1041">
        <f t="shared" si="724"/>
        <v>44</v>
      </c>
      <c r="AW1041">
        <f t="shared" si="691"/>
        <v>43</v>
      </c>
      <c r="AZ1041" s="57">
        <f t="shared" si="711"/>
        <v>16</v>
      </c>
      <c r="BA1041" s="57">
        <f t="shared" si="712"/>
        <v>16</v>
      </c>
      <c r="BB1041" s="57">
        <f t="shared" si="713"/>
        <v>15</v>
      </c>
      <c r="BC1041" s="57">
        <f t="shared" si="714"/>
        <v>15</v>
      </c>
      <c r="BD1041" s="2">
        <f t="shared" si="715"/>
        <v>20</v>
      </c>
      <c r="BE1041" s="2">
        <f t="shared" si="702"/>
        <v>19</v>
      </c>
      <c r="BF1041" s="2">
        <f t="shared" si="702"/>
        <v>18</v>
      </c>
      <c r="BG1041" s="2">
        <f>BF1041+2</f>
        <v>20</v>
      </c>
      <c r="BH1041" s="2">
        <f t="shared" si="703"/>
        <v>19</v>
      </c>
      <c r="BI1041" s="2">
        <f t="shared" si="704"/>
        <v>19</v>
      </c>
      <c r="BJ1041" s="2">
        <f t="shared" si="705"/>
        <v>18</v>
      </c>
      <c r="BK1041" s="2">
        <f t="shared" si="706"/>
        <v>18</v>
      </c>
      <c r="BL1041" s="2">
        <f t="shared" si="707"/>
        <v>17</v>
      </c>
      <c r="BM1041" s="2">
        <f t="shared" si="708"/>
        <v>16</v>
      </c>
      <c r="BN1041" s="2">
        <f t="shared" si="709"/>
        <v>16</v>
      </c>
      <c r="BO1041">
        <f t="shared" si="710"/>
        <v>272</v>
      </c>
      <c r="BQ1041" s="32">
        <f t="shared" si="720"/>
        <v>43</v>
      </c>
    </row>
    <row r="1042" spans="1:69" ht="13.5" thickBot="1">
      <c r="A1042" s="390">
        <f t="shared" ref="A1042:A1105" si="731">IF(A1043&gt;1,A1043-1,60)</f>
        <v>2</v>
      </c>
      <c r="B1042" s="391" t="str">
        <f>VLOOKUP(A1042,Sheet3!$A$2:$E$61,4,FALSE)</f>
        <v>yǐchǒu (乙丑)</v>
      </c>
      <c r="C1042" s="391" t="str">
        <f>VLOOKUP(A1042,Sheet3!$A$2:$E$61,5,FALSE)</f>
        <v>Wood Ox</v>
      </c>
      <c r="D1042" s="399">
        <f t="shared" ref="D1042:D1105" si="732">D1043-1</f>
        <v>2125</v>
      </c>
      <c r="E1042" s="399">
        <f t="shared" ref="E1042:E1105" si="733">E1043-1</f>
        <v>2064</v>
      </c>
      <c r="F1042" s="12">
        <f t="shared" si="726"/>
        <v>68.714285714285708</v>
      </c>
      <c r="G1042" s="416">
        <f t="shared" si="700"/>
        <v>3456</v>
      </c>
      <c r="H1042" s="187">
        <f t="shared" si="727"/>
        <v>476</v>
      </c>
      <c r="I1042" s="1">
        <f t="shared" si="697"/>
        <v>475</v>
      </c>
      <c r="J1042" s="187">
        <f t="shared" si="728"/>
        <v>-475</v>
      </c>
      <c r="K1042" s="1">
        <f t="shared" si="729"/>
        <v>-474</v>
      </c>
      <c r="L1042">
        <f t="shared" ref="L1042:L1105" si="734">INT(L$1543-($J$1543-$J1042)/4)</f>
        <v>76</v>
      </c>
      <c r="M1042" s="3">
        <f t="shared" si="725"/>
        <v>4</v>
      </c>
      <c r="N1042" s="245">
        <f t="shared" si="725"/>
        <v>1</v>
      </c>
      <c r="O1042" s="2"/>
      <c r="P1042" s="2"/>
      <c r="R1042" s="8"/>
      <c r="S1042" s="8"/>
      <c r="AD1042" s="8">
        <f t="shared" si="730"/>
        <v>10</v>
      </c>
      <c r="AE1042" s="115">
        <f t="shared" si="722"/>
        <v>11</v>
      </c>
      <c r="AF1042" s="8"/>
      <c r="AH1042" s="115"/>
      <c r="AL1042" s="133">
        <f t="shared" si="721"/>
        <v>84</v>
      </c>
      <c r="AQ1042">
        <f t="shared" si="667"/>
        <v>58</v>
      </c>
      <c r="AS1042">
        <f t="shared" si="724"/>
        <v>45</v>
      </c>
      <c r="AW1042">
        <f t="shared" si="691"/>
        <v>44</v>
      </c>
      <c r="AZ1042" s="57">
        <f t="shared" si="711"/>
        <v>16</v>
      </c>
      <c r="BA1042" s="57">
        <f t="shared" si="712"/>
        <v>16</v>
      </c>
      <c r="BB1042" s="57">
        <f t="shared" si="713"/>
        <v>15</v>
      </c>
      <c r="BC1042" s="57">
        <f t="shared" si="714"/>
        <v>15</v>
      </c>
      <c r="BD1042" s="2">
        <f t="shared" si="715"/>
        <v>20</v>
      </c>
      <c r="BE1042" s="2">
        <f t="shared" si="702"/>
        <v>19</v>
      </c>
      <c r="BF1042" s="2">
        <f t="shared" si="702"/>
        <v>18</v>
      </c>
      <c r="BG1042" s="2">
        <f>BF1042+2</f>
        <v>20</v>
      </c>
      <c r="BH1042" s="2">
        <f t="shared" si="703"/>
        <v>19</v>
      </c>
      <c r="BI1042" s="2">
        <f t="shared" si="704"/>
        <v>19</v>
      </c>
      <c r="BJ1042" s="2">
        <f t="shared" si="705"/>
        <v>18</v>
      </c>
      <c r="BK1042" s="2">
        <f t="shared" si="706"/>
        <v>18</v>
      </c>
      <c r="BL1042" s="2">
        <f t="shared" si="707"/>
        <v>17</v>
      </c>
      <c r="BM1042" s="2">
        <f t="shared" si="708"/>
        <v>16</v>
      </c>
      <c r="BN1042" s="2">
        <f t="shared" si="709"/>
        <v>16</v>
      </c>
      <c r="BO1042">
        <f t="shared" si="710"/>
        <v>273</v>
      </c>
      <c r="BQ1042" s="32">
        <f t="shared" si="720"/>
        <v>44</v>
      </c>
    </row>
    <row r="1043" spans="1:69" ht="13.5" thickBot="1">
      <c r="A1043" s="390">
        <f t="shared" si="731"/>
        <v>3</v>
      </c>
      <c r="B1043" s="391" t="str">
        <f>VLOOKUP(A1043,Sheet3!$A$2:$E$61,4,FALSE)</f>
        <v>bǐngyín (丙寅)</v>
      </c>
      <c r="C1043" s="391" t="str">
        <f>VLOOKUP(A1043,Sheet3!$A$2:$E$61,5,FALSE)</f>
        <v>Fire Tiger</v>
      </c>
      <c r="D1043" s="399">
        <f t="shared" si="732"/>
        <v>2126</v>
      </c>
      <c r="E1043" s="399">
        <f t="shared" si="733"/>
        <v>2065</v>
      </c>
      <c r="F1043" s="12">
        <f t="shared" si="726"/>
        <v>68.571428571428569</v>
      </c>
      <c r="G1043" s="416">
        <f t="shared" si="700"/>
        <v>3457</v>
      </c>
      <c r="H1043" s="187">
        <f t="shared" si="727"/>
        <v>475</v>
      </c>
      <c r="I1043" s="1">
        <f t="shared" si="697"/>
        <v>474</v>
      </c>
      <c r="J1043" s="187">
        <f t="shared" si="728"/>
        <v>-474</v>
      </c>
      <c r="K1043" s="1">
        <f t="shared" si="729"/>
        <v>-473</v>
      </c>
      <c r="L1043">
        <f t="shared" si="734"/>
        <v>77</v>
      </c>
      <c r="M1043" s="3">
        <f t="shared" si="725"/>
        <v>1</v>
      </c>
      <c r="N1043" s="245">
        <f t="shared" si="725"/>
        <v>2</v>
      </c>
      <c r="O1043" s="2"/>
      <c r="P1043" s="2"/>
      <c r="Q1043" s="104" t="s">
        <v>53</v>
      </c>
      <c r="R1043" s="8"/>
      <c r="S1043" s="8"/>
      <c r="AD1043" s="8">
        <f t="shared" si="730"/>
        <v>11</v>
      </c>
      <c r="AE1043" s="115">
        <f t="shared" si="722"/>
        <v>12</v>
      </c>
      <c r="AF1043" s="8"/>
      <c r="AH1043" s="115"/>
      <c r="AL1043" s="133">
        <f t="shared" si="721"/>
        <v>85</v>
      </c>
      <c r="AQ1043">
        <f t="shared" si="667"/>
        <v>59</v>
      </c>
      <c r="AS1043">
        <f t="shared" si="724"/>
        <v>46</v>
      </c>
      <c r="AT1043" s="3"/>
      <c r="AU1043" s="3"/>
      <c r="AW1043">
        <f t="shared" si="691"/>
        <v>45</v>
      </c>
      <c r="AZ1043" s="57">
        <f t="shared" si="711"/>
        <v>16</v>
      </c>
      <c r="BA1043" s="57">
        <f t="shared" si="712"/>
        <v>16</v>
      </c>
      <c r="BB1043" s="57">
        <f t="shared" si="713"/>
        <v>15</v>
      </c>
      <c r="BC1043" s="57">
        <f t="shared" si="714"/>
        <v>15</v>
      </c>
      <c r="BD1043" s="2">
        <f t="shared" si="715"/>
        <v>20</v>
      </c>
      <c r="BE1043" s="2">
        <f t="shared" si="702"/>
        <v>19</v>
      </c>
      <c r="BF1043" s="2">
        <f t="shared" si="702"/>
        <v>18</v>
      </c>
      <c r="BG1043" s="2">
        <f>BF1043+2</f>
        <v>20</v>
      </c>
      <c r="BH1043" s="2">
        <f t="shared" si="703"/>
        <v>19</v>
      </c>
      <c r="BI1043" s="2">
        <f t="shared" si="704"/>
        <v>19</v>
      </c>
      <c r="BJ1043" s="2">
        <f t="shared" si="705"/>
        <v>18</v>
      </c>
      <c r="BK1043" s="2">
        <f t="shared" si="706"/>
        <v>18</v>
      </c>
      <c r="BL1043" s="2">
        <f t="shared" si="707"/>
        <v>17</v>
      </c>
      <c r="BM1043" s="2">
        <f t="shared" si="708"/>
        <v>16</v>
      </c>
      <c r="BN1043" s="2">
        <f t="shared" si="709"/>
        <v>16</v>
      </c>
      <c r="BO1043">
        <f t="shared" si="710"/>
        <v>274</v>
      </c>
      <c r="BQ1043" s="32">
        <f t="shared" si="720"/>
        <v>45</v>
      </c>
    </row>
    <row r="1044" spans="1:69" ht="13.5" thickBot="1">
      <c r="A1044" s="390">
        <f t="shared" si="731"/>
        <v>4</v>
      </c>
      <c r="B1044" s="391" t="str">
        <f>VLOOKUP(A1044,Sheet3!$A$2:$E$61,4,FALSE)</f>
        <v>dīngmǎo (丁卯)</v>
      </c>
      <c r="C1044" s="391" t="str">
        <f>VLOOKUP(A1044,Sheet3!$A$2:$E$61,5,FALSE)</f>
        <v>Fire Hare</v>
      </c>
      <c r="D1044" s="399">
        <f t="shared" si="732"/>
        <v>2127</v>
      </c>
      <c r="E1044" s="399">
        <f t="shared" si="733"/>
        <v>2066</v>
      </c>
      <c r="F1044" s="12">
        <f t="shared" si="726"/>
        <v>68.428571428571431</v>
      </c>
      <c r="G1044" s="416">
        <f t="shared" si="700"/>
        <v>3458</v>
      </c>
      <c r="H1044" s="187">
        <f t="shared" si="727"/>
        <v>474</v>
      </c>
      <c r="I1044" s="1">
        <f t="shared" si="697"/>
        <v>473</v>
      </c>
      <c r="J1044" s="187">
        <f t="shared" si="728"/>
        <v>-473</v>
      </c>
      <c r="K1044" s="1">
        <f t="shared" si="729"/>
        <v>-472</v>
      </c>
      <c r="L1044">
        <f t="shared" si="734"/>
        <v>77</v>
      </c>
      <c r="M1044" s="3">
        <f t="shared" si="725"/>
        <v>2</v>
      </c>
      <c r="N1044" s="245">
        <f t="shared" si="725"/>
        <v>3</v>
      </c>
      <c r="O1044" s="2"/>
      <c r="P1044" s="2"/>
      <c r="Q1044" s="189" t="s">
        <v>52</v>
      </c>
      <c r="R1044" s="8"/>
      <c r="S1044" s="8"/>
      <c r="AD1044" s="8">
        <f t="shared" si="730"/>
        <v>12</v>
      </c>
      <c r="AE1044" s="115">
        <f t="shared" si="722"/>
        <v>13</v>
      </c>
      <c r="AF1044" s="8"/>
      <c r="AH1044" s="115"/>
      <c r="AI1044" s="108">
        <v>0</v>
      </c>
      <c r="AJ1044" s="1">
        <v>0</v>
      </c>
      <c r="AL1044" s="133">
        <f t="shared" si="721"/>
        <v>86</v>
      </c>
      <c r="AQ1044">
        <f t="shared" si="667"/>
        <v>60</v>
      </c>
      <c r="AS1044">
        <f t="shared" si="724"/>
        <v>47</v>
      </c>
      <c r="AT1044" s="3"/>
      <c r="AU1044" s="3"/>
      <c r="AW1044">
        <f t="shared" si="691"/>
        <v>46</v>
      </c>
      <c r="AZ1044" s="57">
        <f t="shared" si="711"/>
        <v>16</v>
      </c>
      <c r="BA1044" s="57">
        <f t="shared" si="712"/>
        <v>16</v>
      </c>
      <c r="BB1044" s="57">
        <f t="shared" si="713"/>
        <v>15</v>
      </c>
      <c r="BC1044" s="57">
        <f t="shared" si="714"/>
        <v>15</v>
      </c>
      <c r="BD1044" s="2">
        <f t="shared" si="715"/>
        <v>20</v>
      </c>
      <c r="BE1044" s="2">
        <f t="shared" ref="BE1044:BF1047" si="735">BD1044-1</f>
        <v>19</v>
      </c>
      <c r="BF1044" s="2">
        <f t="shared" si="735"/>
        <v>18</v>
      </c>
      <c r="BG1044" s="2">
        <f>BF1044+1</f>
        <v>19</v>
      </c>
      <c r="BH1044" s="2">
        <f t="shared" si="703"/>
        <v>18</v>
      </c>
      <c r="BI1044" s="2">
        <f t="shared" si="704"/>
        <v>18</v>
      </c>
      <c r="BJ1044" s="2">
        <f t="shared" si="705"/>
        <v>17</v>
      </c>
      <c r="BK1044" s="2">
        <f t="shared" si="706"/>
        <v>17</v>
      </c>
      <c r="BL1044" s="2">
        <f t="shared" si="707"/>
        <v>16</v>
      </c>
      <c r="BM1044" s="2">
        <f t="shared" si="708"/>
        <v>15</v>
      </c>
      <c r="BN1044" s="2">
        <f t="shared" si="709"/>
        <v>15</v>
      </c>
      <c r="BO1044">
        <f t="shared" si="710"/>
        <v>275</v>
      </c>
      <c r="BQ1044" s="32">
        <f t="shared" si="720"/>
        <v>46</v>
      </c>
    </row>
    <row r="1045" spans="1:69" ht="13.5" thickBot="1">
      <c r="A1045" s="390">
        <f t="shared" si="731"/>
        <v>5</v>
      </c>
      <c r="B1045" s="391" t="str">
        <f>VLOOKUP(A1045,Sheet3!$A$2:$E$61,4,FALSE)</f>
        <v>wùchén (戊辰)</v>
      </c>
      <c r="C1045" s="391" t="str">
        <f>VLOOKUP(A1045,Sheet3!$A$2:$E$61,5,FALSE)</f>
        <v>Earth Dragon</v>
      </c>
      <c r="D1045" s="399">
        <f t="shared" si="732"/>
        <v>2128</v>
      </c>
      <c r="E1045" s="399">
        <f t="shared" si="733"/>
        <v>2067</v>
      </c>
      <c r="F1045" s="12">
        <f t="shared" si="726"/>
        <v>68.285714285714292</v>
      </c>
      <c r="G1045" s="416">
        <f t="shared" si="700"/>
        <v>3459</v>
      </c>
      <c r="H1045" s="187">
        <f t="shared" si="727"/>
        <v>473</v>
      </c>
      <c r="I1045" s="1">
        <f t="shared" si="697"/>
        <v>472</v>
      </c>
      <c r="J1045" s="187">
        <f t="shared" si="728"/>
        <v>-472</v>
      </c>
      <c r="K1045" s="1">
        <f t="shared" si="729"/>
        <v>-471</v>
      </c>
      <c r="L1045">
        <f t="shared" si="734"/>
        <v>77</v>
      </c>
      <c r="M1045" s="3">
        <f t="shared" si="725"/>
        <v>3</v>
      </c>
      <c r="N1045" s="245">
        <f t="shared" si="725"/>
        <v>4</v>
      </c>
      <c r="O1045" s="2"/>
      <c r="P1045" s="2"/>
      <c r="R1045" s="8"/>
      <c r="S1045" s="8"/>
      <c r="AD1045" s="8">
        <f t="shared" si="730"/>
        <v>13</v>
      </c>
      <c r="AE1045" s="115">
        <f t="shared" si="722"/>
        <v>14</v>
      </c>
      <c r="AF1045" s="8"/>
      <c r="AG1045" s="531" t="s">
        <v>26</v>
      </c>
      <c r="AH1045" s="115"/>
      <c r="AI1045" s="108">
        <f>AI1044+1</f>
        <v>1</v>
      </c>
      <c r="AL1045" s="133">
        <f t="shared" si="721"/>
        <v>87</v>
      </c>
      <c r="AQ1045">
        <f t="shared" si="667"/>
        <v>61</v>
      </c>
      <c r="AS1045">
        <f t="shared" si="724"/>
        <v>48</v>
      </c>
      <c r="AT1045" s="3"/>
      <c r="AU1045" s="3"/>
      <c r="AW1045">
        <f t="shared" si="691"/>
        <v>47</v>
      </c>
      <c r="AZ1045" s="57">
        <f t="shared" si="711"/>
        <v>15</v>
      </c>
      <c r="BA1045" s="57">
        <f t="shared" si="712"/>
        <v>15</v>
      </c>
      <c r="BB1045" s="57">
        <f t="shared" si="713"/>
        <v>14</v>
      </c>
      <c r="BC1045" s="57">
        <f t="shared" si="714"/>
        <v>14</v>
      </c>
      <c r="BD1045" s="2">
        <f t="shared" si="715"/>
        <v>19</v>
      </c>
      <c r="BE1045" s="2">
        <f t="shared" si="735"/>
        <v>18</v>
      </c>
      <c r="BF1045" s="2">
        <f t="shared" si="735"/>
        <v>17</v>
      </c>
      <c r="BG1045" s="2">
        <f>BF1045+2</f>
        <v>19</v>
      </c>
      <c r="BH1045" s="2">
        <f t="shared" si="703"/>
        <v>18</v>
      </c>
      <c r="BI1045" s="2">
        <f t="shared" si="704"/>
        <v>18</v>
      </c>
      <c r="BJ1045" s="2">
        <f t="shared" si="705"/>
        <v>17</v>
      </c>
      <c r="BK1045" s="2">
        <f t="shared" si="706"/>
        <v>17</v>
      </c>
      <c r="BL1045" s="2">
        <f t="shared" si="707"/>
        <v>16</v>
      </c>
      <c r="BM1045" s="2">
        <f t="shared" si="708"/>
        <v>15</v>
      </c>
      <c r="BN1045" s="2">
        <f t="shared" si="709"/>
        <v>15</v>
      </c>
      <c r="BO1045">
        <f t="shared" si="710"/>
        <v>276</v>
      </c>
      <c r="BQ1045" s="32">
        <f t="shared" si="720"/>
        <v>47</v>
      </c>
    </row>
    <row r="1046" spans="1:69" ht="13.5" thickBot="1">
      <c r="A1046" s="390">
        <f t="shared" si="731"/>
        <v>6</v>
      </c>
      <c r="B1046" s="391" t="str">
        <f>VLOOKUP(A1046,Sheet3!$A$2:$E$61,4,FALSE)</f>
        <v>jǐsì (己巳)</v>
      </c>
      <c r="C1046" s="391" t="str">
        <f>VLOOKUP(A1046,Sheet3!$A$2:$E$61,5,FALSE)</f>
        <v>Earth Snake</v>
      </c>
      <c r="D1046" s="399">
        <f t="shared" si="732"/>
        <v>2129</v>
      </c>
      <c r="E1046" s="399">
        <f t="shared" si="733"/>
        <v>2068</v>
      </c>
      <c r="F1046" s="12">
        <f t="shared" si="726"/>
        <v>68.142857142857139</v>
      </c>
      <c r="G1046" s="416">
        <f t="shared" si="700"/>
        <v>3460</v>
      </c>
      <c r="H1046" s="187">
        <f t="shared" si="727"/>
        <v>472</v>
      </c>
      <c r="I1046" s="1">
        <f t="shared" si="697"/>
        <v>471</v>
      </c>
      <c r="J1046" s="187">
        <f t="shared" si="728"/>
        <v>-471</v>
      </c>
      <c r="K1046" s="1">
        <f t="shared" si="729"/>
        <v>-470</v>
      </c>
      <c r="L1046">
        <f t="shared" si="734"/>
        <v>77</v>
      </c>
      <c r="M1046" s="3">
        <f t="shared" si="725"/>
        <v>4</v>
      </c>
      <c r="N1046" s="245">
        <f t="shared" si="725"/>
        <v>1</v>
      </c>
      <c r="O1046" s="2"/>
      <c r="P1046" s="2"/>
      <c r="Q1046" s="180" t="s">
        <v>21</v>
      </c>
      <c r="R1046" s="8"/>
      <c r="S1046" s="8"/>
      <c r="AD1046" s="178">
        <f t="shared" si="730"/>
        <v>14</v>
      </c>
      <c r="AE1046" s="188">
        <f t="shared" si="722"/>
        <v>15</v>
      </c>
      <c r="AF1046" s="531" t="s">
        <v>25</v>
      </c>
      <c r="AG1046" s="532"/>
      <c r="AH1046" s="188"/>
      <c r="AI1046" s="108">
        <f>AI1045+1</f>
        <v>2</v>
      </c>
      <c r="AL1046" s="133">
        <f t="shared" si="721"/>
        <v>88</v>
      </c>
      <c r="AQ1046">
        <f t="shared" si="667"/>
        <v>62</v>
      </c>
      <c r="AS1046">
        <f t="shared" si="724"/>
        <v>49</v>
      </c>
      <c r="AT1046" s="3">
        <v>7</v>
      </c>
      <c r="AU1046" s="3">
        <v>63</v>
      </c>
      <c r="AW1046">
        <f t="shared" si="691"/>
        <v>48</v>
      </c>
      <c r="AY1046" s="32" t="s">
        <v>66</v>
      </c>
      <c r="AZ1046" s="57">
        <f t="shared" si="711"/>
        <v>15</v>
      </c>
      <c r="BA1046" s="57">
        <f t="shared" si="712"/>
        <v>15</v>
      </c>
      <c r="BB1046" s="57">
        <f t="shared" si="713"/>
        <v>14</v>
      </c>
      <c r="BC1046" s="57">
        <f t="shared" si="714"/>
        <v>14</v>
      </c>
      <c r="BD1046" s="80">
        <v>19</v>
      </c>
      <c r="BE1046" s="2">
        <f>BD1046-1</f>
        <v>18</v>
      </c>
      <c r="BF1046" s="2">
        <f>BE1046-1</f>
        <v>17</v>
      </c>
      <c r="BG1046" s="2">
        <f>BF1046+2</f>
        <v>19</v>
      </c>
      <c r="BH1046" s="142">
        <f t="shared" si="703"/>
        <v>18</v>
      </c>
      <c r="BI1046" s="2">
        <f t="shared" si="704"/>
        <v>18</v>
      </c>
      <c r="BJ1046" s="2">
        <f t="shared" si="705"/>
        <v>17</v>
      </c>
      <c r="BK1046" s="2">
        <f t="shared" si="706"/>
        <v>17</v>
      </c>
      <c r="BL1046" s="89">
        <f t="shared" si="707"/>
        <v>16</v>
      </c>
      <c r="BM1046" s="2">
        <f t="shared" si="708"/>
        <v>15</v>
      </c>
      <c r="BN1046" s="2">
        <f t="shared" si="709"/>
        <v>15</v>
      </c>
      <c r="BO1046" s="13">
        <v>277</v>
      </c>
      <c r="BQ1046" s="32">
        <f t="shared" si="720"/>
        <v>48</v>
      </c>
    </row>
    <row r="1047" spans="1:69" ht="13.5" thickBot="1">
      <c r="A1047" s="390">
        <f t="shared" si="731"/>
        <v>7</v>
      </c>
      <c r="B1047" s="391" t="str">
        <f>VLOOKUP(A1047,Sheet3!$A$2:$E$61,4,FALSE)</f>
        <v>gēngwǔ (庚午)</v>
      </c>
      <c r="C1047" s="391" t="str">
        <f>VLOOKUP(A1047,Sheet3!$A$2:$E$61,5,FALSE)</f>
        <v>Metal Horse</v>
      </c>
      <c r="D1047" s="399">
        <f t="shared" si="732"/>
        <v>2130</v>
      </c>
      <c r="E1047" s="399">
        <f t="shared" si="733"/>
        <v>2069</v>
      </c>
      <c r="F1047" s="14">
        <f t="shared" ref="F1047:F1062" si="736">(5+H1047)/7</f>
        <v>68</v>
      </c>
      <c r="G1047" s="417">
        <f t="shared" si="700"/>
        <v>3461</v>
      </c>
      <c r="H1047" s="270">
        <f>H1046-1</f>
        <v>471</v>
      </c>
      <c r="I1047" s="16">
        <f t="shared" ref="I1047:I1111" si="737">H1047-1</f>
        <v>470</v>
      </c>
      <c r="J1047" s="270">
        <f>-H1047+1</f>
        <v>-470</v>
      </c>
      <c r="K1047" s="16">
        <f>-I1047+1</f>
        <v>-469</v>
      </c>
      <c r="L1047" s="20">
        <f t="shared" si="734"/>
        <v>78</v>
      </c>
      <c r="M1047" s="15">
        <f t="shared" si="725"/>
        <v>1</v>
      </c>
      <c r="N1047" s="271">
        <f t="shared" si="725"/>
        <v>2</v>
      </c>
      <c r="O1047" s="17"/>
      <c r="P1047" s="17"/>
      <c r="Q1047" s="30"/>
      <c r="R1047" s="19"/>
      <c r="S1047" s="19"/>
      <c r="T1047" s="17"/>
      <c r="U1047" s="17"/>
      <c r="V1047" s="20"/>
      <c r="W1047" s="20"/>
      <c r="X1047" s="20"/>
      <c r="Y1047" s="20"/>
      <c r="Z1047" s="20"/>
      <c r="AA1047" s="20"/>
      <c r="AB1047" s="20"/>
      <c r="AC1047" s="20"/>
      <c r="AD1047" s="19">
        <f t="shared" ref="AD1047:AD1053" si="738">AD1046+1</f>
        <v>15</v>
      </c>
      <c r="AE1047" s="116">
        <f t="shared" si="722"/>
        <v>16</v>
      </c>
      <c r="AF1047" s="532"/>
      <c r="AG1047" s="532"/>
      <c r="AH1047" s="17" t="s">
        <v>124</v>
      </c>
      <c r="AI1047" s="108">
        <f t="shared" ref="AI1047:AI1096" si="739">AI1046+1</f>
        <v>3</v>
      </c>
      <c r="AK1047" s="1">
        <f>(H$942-H1047)/7</f>
        <v>15</v>
      </c>
      <c r="AL1047" s="133">
        <f t="shared" si="721"/>
        <v>89</v>
      </c>
      <c r="AM1047" s="1">
        <f>70-(H1047-H$1453)/7</f>
        <v>12</v>
      </c>
      <c r="AN1047" s="3">
        <f>-(H1047-H$984)/7</f>
        <v>9</v>
      </c>
      <c r="AO1047" s="3">
        <f>-(H1047-H$998)/7</f>
        <v>7</v>
      </c>
      <c r="AQ1047">
        <f t="shared" si="667"/>
        <v>63</v>
      </c>
      <c r="AR1047" s="3">
        <f>AR1040+(AO1054-AO1047)</f>
        <v>9</v>
      </c>
      <c r="AS1047">
        <f t="shared" si="724"/>
        <v>50</v>
      </c>
      <c r="AT1047" s="3"/>
      <c r="AU1047" s="3"/>
      <c r="AW1047">
        <f t="shared" si="691"/>
        <v>49</v>
      </c>
      <c r="AZ1047" s="57">
        <f t="shared" si="711"/>
        <v>15</v>
      </c>
      <c r="BA1047" s="57">
        <f t="shared" si="712"/>
        <v>15</v>
      </c>
      <c r="BB1047" s="57">
        <f t="shared" si="713"/>
        <v>14</v>
      </c>
      <c r="BC1047" s="57">
        <f t="shared" si="714"/>
        <v>14</v>
      </c>
      <c r="BD1047" s="2">
        <f>BC1047+5</f>
        <v>19</v>
      </c>
      <c r="BE1047" s="2">
        <f t="shared" si="735"/>
        <v>18</v>
      </c>
      <c r="BF1047" s="2">
        <f t="shared" si="735"/>
        <v>17</v>
      </c>
      <c r="BG1047" s="2">
        <f>BF1047+2</f>
        <v>19</v>
      </c>
      <c r="BH1047" s="2">
        <f t="shared" si="703"/>
        <v>18</v>
      </c>
      <c r="BI1047" s="2">
        <f t="shared" si="704"/>
        <v>18</v>
      </c>
      <c r="BJ1047" s="2">
        <f t="shared" si="705"/>
        <v>17</v>
      </c>
      <c r="BK1047" s="2">
        <f t="shared" si="706"/>
        <v>17</v>
      </c>
      <c r="BL1047" s="2">
        <f t="shared" si="707"/>
        <v>16</v>
      </c>
      <c r="BM1047" s="2">
        <f t="shared" si="708"/>
        <v>15</v>
      </c>
      <c r="BN1047" s="2">
        <f t="shared" si="709"/>
        <v>15</v>
      </c>
      <c r="BO1047">
        <f>BO1046+1</f>
        <v>278</v>
      </c>
      <c r="BQ1047" s="32">
        <f t="shared" si="720"/>
        <v>49</v>
      </c>
    </row>
    <row r="1048" spans="1:69" ht="13.5" thickBot="1">
      <c r="A1048" s="390">
        <f t="shared" si="731"/>
        <v>8</v>
      </c>
      <c r="B1048" s="391" t="str">
        <f>VLOOKUP(A1048,Sheet3!$A$2:$E$61,4,FALSE)</f>
        <v>xīnwèi (辛未)</v>
      </c>
      <c r="C1048" s="391" t="str">
        <f>VLOOKUP(A1048,Sheet3!$A$2:$E$61,5,FALSE)</f>
        <v>Metal Sheep</v>
      </c>
      <c r="D1048" s="399">
        <f t="shared" si="732"/>
        <v>2131</v>
      </c>
      <c r="E1048" s="399">
        <f t="shared" si="733"/>
        <v>2070</v>
      </c>
      <c r="F1048" s="12">
        <f t="shared" si="736"/>
        <v>67.857142857142861</v>
      </c>
      <c r="G1048" s="416">
        <f t="shared" si="700"/>
        <v>3462</v>
      </c>
      <c r="H1048" s="352">
        <f>490-H1537</f>
        <v>470</v>
      </c>
      <c r="I1048" s="1">
        <f t="shared" si="737"/>
        <v>469</v>
      </c>
      <c r="J1048" s="187">
        <f>-H1048+1</f>
        <v>-469</v>
      </c>
      <c r="K1048" s="1">
        <f>-I1048+1</f>
        <v>-468</v>
      </c>
      <c r="L1048">
        <f t="shared" si="734"/>
        <v>78</v>
      </c>
      <c r="M1048" s="3">
        <f t="shared" si="725"/>
        <v>2</v>
      </c>
      <c r="N1048" s="245">
        <f t="shared" si="725"/>
        <v>3</v>
      </c>
      <c r="O1048" s="2"/>
      <c r="P1048" s="2"/>
      <c r="R1048" s="8"/>
      <c r="S1048" s="8"/>
      <c r="AD1048" s="8">
        <f t="shared" si="738"/>
        <v>16</v>
      </c>
      <c r="AE1048" s="115">
        <f t="shared" si="722"/>
        <v>17</v>
      </c>
      <c r="AF1048" s="532"/>
      <c r="AG1048" s="532"/>
      <c r="AH1048" s="2">
        <v>1</v>
      </c>
      <c r="AI1048" s="108">
        <f t="shared" si="739"/>
        <v>4</v>
      </c>
      <c r="AL1048" s="133">
        <f t="shared" si="721"/>
        <v>90</v>
      </c>
      <c r="AQ1048">
        <f t="shared" si="667"/>
        <v>64</v>
      </c>
      <c r="AS1048">
        <f t="shared" si="724"/>
        <v>51</v>
      </c>
      <c r="AT1048" s="3"/>
      <c r="AU1048" s="3"/>
      <c r="AW1048">
        <f t="shared" si="691"/>
        <v>50</v>
      </c>
      <c r="AZ1048" s="57">
        <f t="shared" si="711"/>
        <v>15</v>
      </c>
      <c r="BA1048" s="57">
        <f t="shared" si="712"/>
        <v>15</v>
      </c>
      <c r="BB1048" s="57">
        <f t="shared" si="713"/>
        <v>14</v>
      </c>
      <c r="BC1048" s="57">
        <f t="shared" si="714"/>
        <v>14</v>
      </c>
      <c r="BD1048" s="2">
        <f t="shared" ref="BD1048:BD1100" si="740">BC1048+5</f>
        <v>19</v>
      </c>
      <c r="BE1048" s="2">
        <f t="shared" ref="BE1048:BF1067" si="741">BD1048-1</f>
        <v>18</v>
      </c>
      <c r="BF1048" s="2">
        <f t="shared" si="741"/>
        <v>17</v>
      </c>
      <c r="BG1048" s="2">
        <f>BF1048+1</f>
        <v>18</v>
      </c>
      <c r="BH1048" s="2">
        <f t="shared" si="703"/>
        <v>17</v>
      </c>
      <c r="BI1048" s="2">
        <f t="shared" si="704"/>
        <v>17</v>
      </c>
      <c r="BJ1048" s="2">
        <f t="shared" si="705"/>
        <v>16</v>
      </c>
      <c r="BK1048" s="2">
        <f t="shared" si="706"/>
        <v>16</v>
      </c>
      <c r="BL1048" s="2">
        <f t="shared" si="707"/>
        <v>15</v>
      </c>
      <c r="BM1048" s="2">
        <f t="shared" si="708"/>
        <v>14</v>
      </c>
      <c r="BN1048" s="2">
        <f t="shared" si="709"/>
        <v>14</v>
      </c>
      <c r="BO1048">
        <f t="shared" ref="BO1048:BO1100" si="742">BO1047+1</f>
        <v>279</v>
      </c>
      <c r="BQ1048" s="32">
        <f t="shared" si="720"/>
        <v>50</v>
      </c>
    </row>
    <row r="1049" spans="1:69" ht="23.25" thickBot="1">
      <c r="A1049" s="390">
        <f t="shared" si="731"/>
        <v>9</v>
      </c>
      <c r="B1049" s="391" t="str">
        <f>VLOOKUP(A1049,Sheet3!$A$2:$E$61,4,FALSE)</f>
        <v>rénshēn (壬申)</v>
      </c>
      <c r="C1049" s="391" t="str">
        <f>VLOOKUP(A1049,Sheet3!$A$2:$E$61,5,FALSE)</f>
        <v>Water Monkey</v>
      </c>
      <c r="D1049" s="399">
        <f t="shared" si="732"/>
        <v>2132</v>
      </c>
      <c r="E1049" s="399">
        <f t="shared" si="733"/>
        <v>2071</v>
      </c>
      <c r="F1049" s="12">
        <f t="shared" si="736"/>
        <v>67.714285714285708</v>
      </c>
      <c r="G1049" s="416">
        <f t="shared" si="700"/>
        <v>3463</v>
      </c>
      <c r="H1049" s="187">
        <f t="shared" ref="H1049:H1062" si="743">H1048-1</f>
        <v>469</v>
      </c>
      <c r="I1049" s="1">
        <f t="shared" si="737"/>
        <v>468</v>
      </c>
      <c r="J1049" s="187">
        <f t="shared" ref="J1049:K1054" si="744">J1048+1</f>
        <v>-468</v>
      </c>
      <c r="K1049" s="1">
        <f t="shared" si="744"/>
        <v>-467</v>
      </c>
      <c r="L1049">
        <f t="shared" si="734"/>
        <v>78</v>
      </c>
      <c r="M1049" s="3">
        <f t="shared" si="725"/>
        <v>3</v>
      </c>
      <c r="N1049" s="245">
        <f t="shared" si="725"/>
        <v>4</v>
      </c>
      <c r="O1049" s="2"/>
      <c r="P1049" s="2"/>
      <c r="R1049" s="8"/>
      <c r="S1049" s="8"/>
      <c r="AD1049" s="8">
        <f t="shared" si="738"/>
        <v>17</v>
      </c>
      <c r="AE1049" s="115">
        <f t="shared" si="722"/>
        <v>18</v>
      </c>
      <c r="AF1049" s="532"/>
      <c r="AG1049" s="532"/>
      <c r="AH1049" s="2">
        <f t="shared" ref="AH1049:AH1054" si="745">AH1048+1</f>
        <v>2</v>
      </c>
      <c r="AI1049" s="108">
        <f t="shared" si="739"/>
        <v>5</v>
      </c>
      <c r="AL1049" s="133">
        <f t="shared" si="721"/>
        <v>91</v>
      </c>
      <c r="AQ1049">
        <f t="shared" si="667"/>
        <v>65</v>
      </c>
      <c r="AS1049">
        <f t="shared" si="724"/>
        <v>52</v>
      </c>
      <c r="AT1049" s="3"/>
      <c r="AU1049" s="3"/>
      <c r="AW1049">
        <f t="shared" si="691"/>
        <v>51</v>
      </c>
      <c r="AZ1049" s="57">
        <f t="shared" si="711"/>
        <v>14</v>
      </c>
      <c r="BA1049" s="57">
        <f t="shared" si="712"/>
        <v>14</v>
      </c>
      <c r="BB1049" s="57">
        <f t="shared" si="713"/>
        <v>13</v>
      </c>
      <c r="BC1049" s="57">
        <f t="shared" si="714"/>
        <v>13</v>
      </c>
      <c r="BD1049" s="2">
        <f t="shared" si="740"/>
        <v>18</v>
      </c>
      <c r="BE1049" s="2">
        <f t="shared" si="741"/>
        <v>17</v>
      </c>
      <c r="BF1049" s="2">
        <f t="shared" si="741"/>
        <v>16</v>
      </c>
      <c r="BG1049" s="2">
        <f>BF1049+2</f>
        <v>18</v>
      </c>
      <c r="BH1049" s="2">
        <f t="shared" si="703"/>
        <v>17</v>
      </c>
      <c r="BI1049" s="2">
        <f t="shared" si="704"/>
        <v>17</v>
      </c>
      <c r="BJ1049" s="2">
        <f t="shared" si="705"/>
        <v>16</v>
      </c>
      <c r="BK1049" s="2">
        <f t="shared" si="706"/>
        <v>16</v>
      </c>
      <c r="BL1049" s="2">
        <f t="shared" si="707"/>
        <v>15</v>
      </c>
      <c r="BM1049" s="2">
        <f t="shared" si="708"/>
        <v>14</v>
      </c>
      <c r="BN1049" s="2">
        <f t="shared" si="709"/>
        <v>14</v>
      </c>
      <c r="BO1049">
        <f t="shared" si="742"/>
        <v>280</v>
      </c>
      <c r="BQ1049" s="32">
        <f t="shared" si="720"/>
        <v>51</v>
      </c>
    </row>
    <row r="1050" spans="1:69" ht="23.25" thickBot="1">
      <c r="A1050" s="390">
        <f t="shared" si="731"/>
        <v>10</v>
      </c>
      <c r="B1050" s="391" t="str">
        <f>VLOOKUP(A1050,Sheet3!$A$2:$E$61,4,FALSE)</f>
        <v>guǐyǒu (癸酉)</v>
      </c>
      <c r="C1050" s="391" t="str">
        <f>VLOOKUP(A1050,Sheet3!$A$2:$E$61,5,FALSE)</f>
        <v>Water Rooster</v>
      </c>
      <c r="D1050" s="399">
        <f t="shared" si="732"/>
        <v>2133</v>
      </c>
      <c r="E1050" s="399">
        <f t="shared" si="733"/>
        <v>2072</v>
      </c>
      <c r="F1050" s="12">
        <f t="shared" si="736"/>
        <v>67.571428571428569</v>
      </c>
      <c r="G1050" s="416">
        <f t="shared" si="700"/>
        <v>3464</v>
      </c>
      <c r="H1050" s="187">
        <f t="shared" si="743"/>
        <v>468</v>
      </c>
      <c r="I1050" s="1">
        <f t="shared" si="737"/>
        <v>467</v>
      </c>
      <c r="J1050" s="187">
        <f t="shared" si="744"/>
        <v>-467</v>
      </c>
      <c r="K1050" s="1">
        <f t="shared" si="744"/>
        <v>-466</v>
      </c>
      <c r="L1050">
        <f t="shared" si="734"/>
        <v>78</v>
      </c>
      <c r="M1050" s="3">
        <f t="shared" si="725"/>
        <v>4</v>
      </c>
      <c r="N1050" s="245">
        <f t="shared" si="725"/>
        <v>1</v>
      </c>
      <c r="O1050" s="2"/>
      <c r="P1050" s="2"/>
      <c r="R1050" s="7"/>
      <c r="S1050" s="7"/>
      <c r="AD1050" s="8">
        <f t="shared" si="738"/>
        <v>18</v>
      </c>
      <c r="AE1050" s="115">
        <f t="shared" si="722"/>
        <v>19</v>
      </c>
      <c r="AF1050" s="532"/>
      <c r="AG1050" s="532"/>
      <c r="AH1050" s="2">
        <f t="shared" si="745"/>
        <v>3</v>
      </c>
      <c r="AI1050" s="108">
        <f t="shared" si="739"/>
        <v>6</v>
      </c>
      <c r="AL1050" s="133">
        <f t="shared" si="721"/>
        <v>92</v>
      </c>
      <c r="AQ1050">
        <f t="shared" si="667"/>
        <v>66</v>
      </c>
      <c r="AS1050">
        <f t="shared" si="724"/>
        <v>53</v>
      </c>
      <c r="AT1050" s="3"/>
      <c r="AU1050" s="3"/>
      <c r="AW1050">
        <f t="shared" si="691"/>
        <v>52</v>
      </c>
      <c r="AZ1050" s="57">
        <f t="shared" si="711"/>
        <v>14</v>
      </c>
      <c r="BA1050" s="57">
        <f t="shared" si="712"/>
        <v>14</v>
      </c>
      <c r="BB1050" s="57">
        <f t="shared" si="713"/>
        <v>13</v>
      </c>
      <c r="BC1050" s="57">
        <f t="shared" si="714"/>
        <v>13</v>
      </c>
      <c r="BD1050" s="2">
        <f t="shared" si="740"/>
        <v>18</v>
      </c>
      <c r="BE1050" s="2">
        <f t="shared" si="741"/>
        <v>17</v>
      </c>
      <c r="BF1050" s="2">
        <f t="shared" si="741"/>
        <v>16</v>
      </c>
      <c r="BG1050" s="2">
        <f>BF1050+2</f>
        <v>18</v>
      </c>
      <c r="BH1050" s="2">
        <f t="shared" ref="BH1050:BH1081" si="746">BG1050-1</f>
        <v>17</v>
      </c>
      <c r="BI1050" s="2">
        <f t="shared" ref="BI1050:BI1081" si="747">BH1050</f>
        <v>17</v>
      </c>
      <c r="BJ1050" s="2">
        <f t="shared" ref="BJ1050:BJ1081" si="748">BI1050-1</f>
        <v>16</v>
      </c>
      <c r="BK1050" s="2">
        <f t="shared" ref="BK1050:BK1081" si="749">BJ1050</f>
        <v>16</v>
      </c>
      <c r="BL1050" s="2">
        <f t="shared" ref="BL1050:BL1081" si="750">BK1050-1</f>
        <v>15</v>
      </c>
      <c r="BM1050" s="2">
        <f t="shared" ref="BM1050:BM1081" si="751">AZ1051</f>
        <v>14</v>
      </c>
      <c r="BN1050" s="2">
        <f t="shared" ref="BN1050:BN1081" si="752">BA1051</f>
        <v>14</v>
      </c>
      <c r="BO1050">
        <f t="shared" si="742"/>
        <v>281</v>
      </c>
      <c r="BQ1050" s="32">
        <f t="shared" si="720"/>
        <v>52</v>
      </c>
    </row>
    <row r="1051" spans="1:69" ht="13.5" thickBot="1">
      <c r="A1051" s="390">
        <f t="shared" si="731"/>
        <v>11</v>
      </c>
      <c r="B1051" s="391" t="str">
        <f>VLOOKUP(A1051,Sheet3!$A$2:$E$61,4,FALSE)</f>
        <v>jiǎxū (甲戌)</v>
      </c>
      <c r="C1051" s="391" t="str">
        <f>VLOOKUP(A1051,Sheet3!$A$2:$E$61,5,FALSE)</f>
        <v>Wood Dog</v>
      </c>
      <c r="D1051" s="399">
        <f t="shared" si="732"/>
        <v>2134</v>
      </c>
      <c r="E1051" s="399">
        <f t="shared" si="733"/>
        <v>2073</v>
      </c>
      <c r="F1051" s="12">
        <f t="shared" si="736"/>
        <v>67.428571428571431</v>
      </c>
      <c r="G1051" s="416">
        <f t="shared" si="700"/>
        <v>3465</v>
      </c>
      <c r="H1051" s="187">
        <f t="shared" si="743"/>
        <v>467</v>
      </c>
      <c r="I1051" s="1">
        <f t="shared" si="737"/>
        <v>466</v>
      </c>
      <c r="J1051" s="187">
        <f t="shared" si="744"/>
        <v>-466</v>
      </c>
      <c r="K1051" s="1">
        <f t="shared" si="744"/>
        <v>-465</v>
      </c>
      <c r="L1051">
        <f t="shared" si="734"/>
        <v>79</v>
      </c>
      <c r="M1051" s="3">
        <f t="shared" si="725"/>
        <v>1</v>
      </c>
      <c r="N1051" s="245">
        <f t="shared" si="725"/>
        <v>2</v>
      </c>
      <c r="O1051" s="2"/>
      <c r="P1051" s="2"/>
      <c r="AD1051" s="8">
        <f t="shared" si="738"/>
        <v>19</v>
      </c>
      <c r="AE1051" s="115">
        <f t="shared" si="722"/>
        <v>20</v>
      </c>
      <c r="AF1051" s="532"/>
      <c r="AG1051" s="533"/>
      <c r="AH1051" s="2">
        <f t="shared" si="745"/>
        <v>4</v>
      </c>
      <c r="AI1051" s="108">
        <f t="shared" si="739"/>
        <v>7</v>
      </c>
      <c r="AJ1051" s="1">
        <f>(H$1047-H1054)/7</f>
        <v>1</v>
      </c>
      <c r="AL1051" s="133">
        <f t="shared" si="721"/>
        <v>93</v>
      </c>
      <c r="AQ1051">
        <f t="shared" si="667"/>
        <v>67</v>
      </c>
      <c r="AS1051">
        <f t="shared" si="724"/>
        <v>54</v>
      </c>
      <c r="AT1051" s="3"/>
      <c r="AU1051" s="3"/>
      <c r="AW1051">
        <f t="shared" si="691"/>
        <v>53</v>
      </c>
      <c r="AZ1051" s="57">
        <f t="shared" ref="AZ1051:AZ1082" si="753">BL1050-1</f>
        <v>14</v>
      </c>
      <c r="BA1051" s="57">
        <f t="shared" ref="BA1051:BA1082" si="754">AZ1051</f>
        <v>14</v>
      </c>
      <c r="BB1051" s="57">
        <f t="shared" ref="BB1051:BB1082" si="755">BA1051-1</f>
        <v>13</v>
      </c>
      <c r="BC1051" s="57">
        <f t="shared" ref="BC1051:BC1082" si="756">BB1051</f>
        <v>13</v>
      </c>
      <c r="BD1051" s="2">
        <f t="shared" si="740"/>
        <v>18</v>
      </c>
      <c r="BE1051" s="2">
        <f t="shared" si="741"/>
        <v>17</v>
      </c>
      <c r="BF1051" s="2">
        <f t="shared" si="741"/>
        <v>16</v>
      </c>
      <c r="BG1051" s="2">
        <f>BF1051+2</f>
        <v>18</v>
      </c>
      <c r="BH1051" s="2">
        <f t="shared" si="746"/>
        <v>17</v>
      </c>
      <c r="BI1051" s="2">
        <f t="shared" si="747"/>
        <v>17</v>
      </c>
      <c r="BJ1051" s="2">
        <f t="shared" si="748"/>
        <v>16</v>
      </c>
      <c r="BK1051" s="2">
        <f t="shared" si="749"/>
        <v>16</v>
      </c>
      <c r="BL1051" s="2">
        <f t="shared" si="750"/>
        <v>15</v>
      </c>
      <c r="BM1051" s="2">
        <f t="shared" si="751"/>
        <v>14</v>
      </c>
      <c r="BN1051" s="2">
        <f t="shared" si="752"/>
        <v>14</v>
      </c>
      <c r="BO1051">
        <f t="shared" si="742"/>
        <v>282</v>
      </c>
      <c r="BQ1051" s="32">
        <f t="shared" si="720"/>
        <v>53</v>
      </c>
    </row>
    <row r="1052" spans="1:69" ht="13.5" thickBot="1">
      <c r="A1052" s="390">
        <f t="shared" si="731"/>
        <v>12</v>
      </c>
      <c r="B1052" s="391" t="str">
        <f>VLOOKUP(A1052,Sheet3!$A$2:$E$61,4,FALSE)</f>
        <v>yǐhài (乙亥)</v>
      </c>
      <c r="C1052" s="391" t="str">
        <f>VLOOKUP(A1052,Sheet3!$A$2:$E$61,5,FALSE)</f>
        <v>Wood Pig</v>
      </c>
      <c r="D1052" s="399">
        <f t="shared" si="732"/>
        <v>2135</v>
      </c>
      <c r="E1052" s="399">
        <f t="shared" si="733"/>
        <v>2074</v>
      </c>
      <c r="F1052" s="12">
        <f t="shared" si="736"/>
        <v>67.285714285714292</v>
      </c>
      <c r="G1052" s="416">
        <f t="shared" si="700"/>
        <v>3466</v>
      </c>
      <c r="H1052" s="187">
        <f t="shared" si="743"/>
        <v>466</v>
      </c>
      <c r="I1052" s="1">
        <f t="shared" si="737"/>
        <v>465</v>
      </c>
      <c r="J1052" s="187">
        <f t="shared" si="744"/>
        <v>-465</v>
      </c>
      <c r="K1052" s="1">
        <f t="shared" si="744"/>
        <v>-464</v>
      </c>
      <c r="L1052">
        <f t="shared" si="734"/>
        <v>79</v>
      </c>
      <c r="M1052" s="3">
        <f t="shared" si="725"/>
        <v>2</v>
      </c>
      <c r="N1052" s="245">
        <f t="shared" si="725"/>
        <v>3</v>
      </c>
      <c r="O1052" s="2"/>
      <c r="P1052" s="2"/>
      <c r="R1052" s="7"/>
      <c r="S1052" s="7"/>
      <c r="AD1052" s="8">
        <f t="shared" si="738"/>
        <v>20</v>
      </c>
      <c r="AE1052" s="115">
        <f t="shared" si="722"/>
        <v>21</v>
      </c>
      <c r="AF1052" s="533"/>
      <c r="AG1052" s="115">
        <v>0</v>
      </c>
      <c r="AH1052" s="2">
        <f t="shared" si="745"/>
        <v>5</v>
      </c>
      <c r="AI1052" s="108">
        <f t="shared" si="739"/>
        <v>8</v>
      </c>
      <c r="AL1052" s="133">
        <f t="shared" si="721"/>
        <v>94</v>
      </c>
      <c r="AQ1052">
        <f t="shared" si="667"/>
        <v>68</v>
      </c>
      <c r="AS1052">
        <f t="shared" si="724"/>
        <v>55</v>
      </c>
      <c r="AT1052" s="3"/>
      <c r="AU1052" s="3"/>
      <c r="AW1052">
        <f t="shared" si="691"/>
        <v>54</v>
      </c>
      <c r="AZ1052" s="57">
        <f t="shared" si="753"/>
        <v>14</v>
      </c>
      <c r="BA1052" s="57">
        <f t="shared" si="754"/>
        <v>14</v>
      </c>
      <c r="BB1052" s="57">
        <f t="shared" si="755"/>
        <v>13</v>
      </c>
      <c r="BC1052" s="57">
        <f t="shared" si="756"/>
        <v>13</v>
      </c>
      <c r="BD1052" s="2">
        <f t="shared" si="740"/>
        <v>18</v>
      </c>
      <c r="BE1052" s="2">
        <f t="shared" si="741"/>
        <v>17</v>
      </c>
      <c r="BF1052" s="2">
        <f t="shared" si="741"/>
        <v>16</v>
      </c>
      <c r="BG1052" s="2">
        <f>BF1052+1</f>
        <v>17</v>
      </c>
      <c r="BH1052" s="2">
        <f t="shared" si="746"/>
        <v>16</v>
      </c>
      <c r="BI1052" s="2">
        <f t="shared" si="747"/>
        <v>16</v>
      </c>
      <c r="BJ1052" s="2">
        <f t="shared" si="748"/>
        <v>15</v>
      </c>
      <c r="BK1052" s="2">
        <f t="shared" si="749"/>
        <v>15</v>
      </c>
      <c r="BL1052" s="2">
        <f t="shared" si="750"/>
        <v>14</v>
      </c>
      <c r="BM1052" s="2">
        <f t="shared" si="751"/>
        <v>13</v>
      </c>
      <c r="BN1052" s="2">
        <f t="shared" si="752"/>
        <v>13</v>
      </c>
      <c r="BO1052">
        <f t="shared" si="742"/>
        <v>283</v>
      </c>
      <c r="BQ1052" s="32">
        <f t="shared" si="720"/>
        <v>54</v>
      </c>
    </row>
    <row r="1053" spans="1:69" ht="13.5" thickBot="1">
      <c r="A1053" s="390">
        <f t="shared" si="731"/>
        <v>13</v>
      </c>
      <c r="B1053" s="391" t="str">
        <f>VLOOKUP(A1053,Sheet3!$A$2:$E$61,4,FALSE)</f>
        <v>bǐngzǐ (丙子)</v>
      </c>
      <c r="C1053" s="391" t="str">
        <f>VLOOKUP(A1053,Sheet3!$A$2:$E$61,5,FALSE)</f>
        <v>Fire Rat</v>
      </c>
      <c r="D1053" s="399">
        <f t="shared" si="732"/>
        <v>2136</v>
      </c>
      <c r="E1053" s="399">
        <f t="shared" si="733"/>
        <v>2075</v>
      </c>
      <c r="F1053" s="12">
        <f t="shared" si="736"/>
        <v>67.142857142857139</v>
      </c>
      <c r="G1053" s="416">
        <f t="shared" si="700"/>
        <v>3467</v>
      </c>
      <c r="H1053" s="187">
        <f t="shared" si="743"/>
        <v>465</v>
      </c>
      <c r="I1053" s="1">
        <f t="shared" si="737"/>
        <v>464</v>
      </c>
      <c r="J1053" s="187">
        <f t="shared" si="744"/>
        <v>-464</v>
      </c>
      <c r="K1053" s="1">
        <f t="shared" si="744"/>
        <v>-463</v>
      </c>
      <c r="L1053">
        <f t="shared" si="734"/>
        <v>79</v>
      </c>
      <c r="M1053" s="3">
        <f t="shared" si="725"/>
        <v>3</v>
      </c>
      <c r="N1053" s="245">
        <f t="shared" si="725"/>
        <v>4</v>
      </c>
      <c r="O1053" s="2"/>
      <c r="P1053" s="2"/>
      <c r="Q1053" s="21" t="s">
        <v>24</v>
      </c>
      <c r="R1053" s="8"/>
      <c r="S1053" s="8"/>
      <c r="AD1053" s="178">
        <f t="shared" si="738"/>
        <v>21</v>
      </c>
      <c r="AE1053" s="188"/>
      <c r="AF1053" s="178">
        <v>0</v>
      </c>
      <c r="AG1053" s="188">
        <f t="shared" ref="AF1053:AG1063" si="757">AG1052+1</f>
        <v>1</v>
      </c>
      <c r="AH1053" s="2">
        <f t="shared" si="745"/>
        <v>6</v>
      </c>
      <c r="AI1053" s="108">
        <f t="shared" si="739"/>
        <v>9</v>
      </c>
      <c r="AL1053" s="133">
        <f t="shared" si="721"/>
        <v>95</v>
      </c>
      <c r="AQ1053">
        <f t="shared" si="667"/>
        <v>69</v>
      </c>
      <c r="AS1053">
        <f t="shared" si="724"/>
        <v>56</v>
      </c>
      <c r="AT1053" s="3">
        <f>AT1046+1</f>
        <v>8</v>
      </c>
      <c r="AU1053" s="3">
        <f>AU1046-1</f>
        <v>62</v>
      </c>
      <c r="AW1053">
        <f t="shared" si="691"/>
        <v>55</v>
      </c>
      <c r="AY1053" s="32" t="s">
        <v>83</v>
      </c>
      <c r="AZ1053" s="57">
        <f t="shared" si="753"/>
        <v>13</v>
      </c>
      <c r="BA1053" s="57">
        <f t="shared" si="754"/>
        <v>13</v>
      </c>
      <c r="BB1053" s="57">
        <f t="shared" si="755"/>
        <v>12</v>
      </c>
      <c r="BC1053" s="57">
        <f t="shared" si="756"/>
        <v>12</v>
      </c>
      <c r="BD1053" s="158">
        <f t="shared" si="740"/>
        <v>17</v>
      </c>
      <c r="BE1053" s="2">
        <f t="shared" si="741"/>
        <v>16</v>
      </c>
      <c r="BF1053" s="2">
        <f t="shared" si="741"/>
        <v>15</v>
      </c>
      <c r="BG1053" s="2">
        <f>BF1053+2</f>
        <v>17</v>
      </c>
      <c r="BH1053" s="2">
        <f t="shared" si="746"/>
        <v>16</v>
      </c>
      <c r="BI1053" s="2">
        <f t="shared" si="747"/>
        <v>16</v>
      </c>
      <c r="BJ1053" s="2">
        <f t="shared" si="748"/>
        <v>15</v>
      </c>
      <c r="BK1053" s="2">
        <f t="shared" si="749"/>
        <v>15</v>
      </c>
      <c r="BL1053" s="2">
        <f t="shared" si="750"/>
        <v>14</v>
      </c>
      <c r="BM1053" s="2">
        <f t="shared" si="751"/>
        <v>13</v>
      </c>
      <c r="BN1053" s="2">
        <f t="shared" si="752"/>
        <v>13</v>
      </c>
      <c r="BO1053">
        <f t="shared" si="742"/>
        <v>284</v>
      </c>
      <c r="BQ1053" s="32">
        <f t="shared" si="720"/>
        <v>55</v>
      </c>
    </row>
    <row r="1054" spans="1:69" ht="13.5" thickBot="1">
      <c r="A1054" s="390">
        <f t="shared" si="731"/>
        <v>14</v>
      </c>
      <c r="B1054" s="391" t="str">
        <f>VLOOKUP(A1054,Sheet3!$A$2:$E$61,4,FALSE)</f>
        <v>dīngchǒu (丁丑)</v>
      </c>
      <c r="C1054" s="391" t="str">
        <f>VLOOKUP(A1054,Sheet3!$A$2:$E$61,5,FALSE)</f>
        <v>Fire Ox</v>
      </c>
      <c r="D1054" s="399">
        <f t="shared" si="732"/>
        <v>2137</v>
      </c>
      <c r="E1054" s="399">
        <f t="shared" si="733"/>
        <v>2076</v>
      </c>
      <c r="F1054" s="14">
        <f t="shared" si="736"/>
        <v>67</v>
      </c>
      <c r="G1054" s="417">
        <f t="shared" si="700"/>
        <v>3468</v>
      </c>
      <c r="H1054" s="270">
        <f t="shared" si="743"/>
        <v>464</v>
      </c>
      <c r="I1054" s="16">
        <f t="shared" si="737"/>
        <v>463</v>
      </c>
      <c r="J1054" s="270">
        <f t="shared" si="744"/>
        <v>-463</v>
      </c>
      <c r="K1054" s="16">
        <f t="shared" si="744"/>
        <v>-462</v>
      </c>
      <c r="L1054" s="20">
        <f t="shared" si="734"/>
        <v>79</v>
      </c>
      <c r="M1054" s="15">
        <f t="shared" si="725"/>
        <v>4</v>
      </c>
      <c r="N1054" s="271">
        <f t="shared" si="725"/>
        <v>1</v>
      </c>
      <c r="O1054" s="17"/>
      <c r="P1054" s="17"/>
      <c r="Q1054" s="31" t="s">
        <v>206</v>
      </c>
      <c r="R1054" s="19"/>
      <c r="S1054" s="19"/>
      <c r="T1054" s="17"/>
      <c r="U1054" s="17"/>
      <c r="V1054" s="20"/>
      <c r="W1054" s="20"/>
      <c r="X1054" s="20"/>
      <c r="Y1054" s="20"/>
      <c r="Z1054" s="20"/>
      <c r="AA1054" s="20"/>
      <c r="AB1054" s="20"/>
      <c r="AC1054" s="20"/>
      <c r="AD1054" s="20"/>
      <c r="AE1054" s="20"/>
      <c r="AF1054" s="19">
        <f t="shared" si="757"/>
        <v>1</v>
      </c>
      <c r="AG1054" s="116">
        <f t="shared" si="757"/>
        <v>2</v>
      </c>
      <c r="AH1054" s="17">
        <f t="shared" si="745"/>
        <v>7</v>
      </c>
      <c r="AI1054" s="108">
        <f t="shared" si="739"/>
        <v>10</v>
      </c>
      <c r="AK1054" s="1">
        <f>(H$942-H1054)/7</f>
        <v>16</v>
      </c>
      <c r="AL1054" s="133">
        <f t="shared" si="721"/>
        <v>96</v>
      </c>
      <c r="AM1054" s="1">
        <f>70-(H1054-H$1453)/7</f>
        <v>13</v>
      </c>
      <c r="AN1054" s="3">
        <f>-(H1054-H$984)/7</f>
        <v>10</v>
      </c>
      <c r="AO1054" s="3">
        <f>-(H1054-H$998)/7</f>
        <v>8</v>
      </c>
      <c r="AQ1054">
        <f t="shared" si="667"/>
        <v>70</v>
      </c>
      <c r="AR1054" s="32">
        <f>AR1047+(AO1061-AO1054)</f>
        <v>10</v>
      </c>
      <c r="AS1054">
        <f t="shared" si="724"/>
        <v>57</v>
      </c>
      <c r="AT1054" s="3"/>
      <c r="AU1054" s="3"/>
      <c r="AW1054">
        <f t="shared" si="691"/>
        <v>56</v>
      </c>
      <c r="AZ1054" s="57">
        <f t="shared" si="753"/>
        <v>13</v>
      </c>
      <c r="BA1054" s="57">
        <f t="shared" si="754"/>
        <v>13</v>
      </c>
      <c r="BB1054" s="57">
        <f t="shared" si="755"/>
        <v>12</v>
      </c>
      <c r="BC1054" s="57">
        <f t="shared" si="756"/>
        <v>12</v>
      </c>
      <c r="BD1054" s="2">
        <f t="shared" si="740"/>
        <v>17</v>
      </c>
      <c r="BE1054" s="2">
        <f t="shared" si="741"/>
        <v>16</v>
      </c>
      <c r="BF1054" s="2">
        <f t="shared" si="741"/>
        <v>15</v>
      </c>
      <c r="BG1054" s="2">
        <f>BF1054+2</f>
        <v>17</v>
      </c>
      <c r="BH1054" s="2">
        <f t="shared" si="746"/>
        <v>16</v>
      </c>
      <c r="BI1054" s="2">
        <f t="shared" si="747"/>
        <v>16</v>
      </c>
      <c r="BJ1054" s="2">
        <f t="shared" si="748"/>
        <v>15</v>
      </c>
      <c r="BK1054" s="2">
        <f t="shared" si="749"/>
        <v>15</v>
      </c>
      <c r="BL1054" s="2">
        <f t="shared" si="750"/>
        <v>14</v>
      </c>
      <c r="BM1054" s="2">
        <f t="shared" si="751"/>
        <v>13</v>
      </c>
      <c r="BN1054" s="2">
        <f t="shared" si="752"/>
        <v>13</v>
      </c>
      <c r="BO1054">
        <f t="shared" si="742"/>
        <v>285</v>
      </c>
      <c r="BQ1054" s="32">
        <f t="shared" si="720"/>
        <v>56</v>
      </c>
    </row>
    <row r="1055" spans="1:69" ht="13.5" thickBot="1">
      <c r="A1055" s="390">
        <f t="shared" si="731"/>
        <v>15</v>
      </c>
      <c r="B1055" s="391" t="str">
        <f>VLOOKUP(A1055,Sheet3!$A$2:$E$61,4,FALSE)</f>
        <v>wùyín (戊寅)</v>
      </c>
      <c r="C1055" s="391" t="str">
        <f>VLOOKUP(A1055,Sheet3!$A$2:$E$61,5,FALSE)</f>
        <v>Earth Tiger</v>
      </c>
      <c r="D1055" s="399">
        <f t="shared" si="732"/>
        <v>2138</v>
      </c>
      <c r="E1055" s="399">
        <f t="shared" si="733"/>
        <v>2077</v>
      </c>
      <c r="F1055" s="12">
        <f t="shared" si="736"/>
        <v>66.857142857142861</v>
      </c>
      <c r="G1055" s="416">
        <f t="shared" si="700"/>
        <v>3469</v>
      </c>
      <c r="H1055" s="187">
        <f t="shared" si="743"/>
        <v>463</v>
      </c>
      <c r="I1055" s="1">
        <f t="shared" si="737"/>
        <v>462</v>
      </c>
      <c r="J1055" s="187">
        <f t="shared" ref="J1055:K1062" si="758">-H1055+1</f>
        <v>-462</v>
      </c>
      <c r="K1055" s="1">
        <f t="shared" si="758"/>
        <v>-461</v>
      </c>
      <c r="L1055">
        <f t="shared" si="734"/>
        <v>80</v>
      </c>
      <c r="M1055" s="3">
        <f t="shared" si="725"/>
        <v>1</v>
      </c>
      <c r="N1055" s="245">
        <f t="shared" si="725"/>
        <v>2</v>
      </c>
      <c r="O1055" s="2"/>
      <c r="P1055" s="2"/>
      <c r="R1055" s="8"/>
      <c r="S1055" s="8"/>
      <c r="AA1055" s="581" t="s">
        <v>199</v>
      </c>
      <c r="AB1055" s="582"/>
      <c r="AC1055" s="582"/>
      <c r="AD1055" s="583"/>
      <c r="AE1055" s="298"/>
      <c r="AF1055" s="8">
        <f t="shared" si="757"/>
        <v>2</v>
      </c>
      <c r="AG1055" s="115">
        <f t="shared" si="757"/>
        <v>3</v>
      </c>
      <c r="AH1055" s="2" t="s">
        <v>131</v>
      </c>
      <c r="AI1055" s="108">
        <f t="shared" si="739"/>
        <v>11</v>
      </c>
      <c r="AL1055" s="133">
        <f t="shared" si="721"/>
        <v>97</v>
      </c>
      <c r="AQ1055">
        <f t="shared" si="667"/>
        <v>71</v>
      </c>
      <c r="AR1055" s="32"/>
      <c r="AS1055">
        <f t="shared" si="724"/>
        <v>58</v>
      </c>
      <c r="AT1055" s="3"/>
      <c r="AU1055" s="3"/>
      <c r="AW1055">
        <f t="shared" si="691"/>
        <v>57</v>
      </c>
      <c r="AX1055">
        <f>62*70</f>
        <v>4340</v>
      </c>
      <c r="AZ1055" s="57">
        <f t="shared" si="753"/>
        <v>13</v>
      </c>
      <c r="BA1055" s="57">
        <f t="shared" si="754"/>
        <v>13</v>
      </c>
      <c r="BB1055" s="57">
        <f t="shared" si="755"/>
        <v>12</v>
      </c>
      <c r="BC1055" s="57">
        <f t="shared" si="756"/>
        <v>12</v>
      </c>
      <c r="BD1055" s="2">
        <f t="shared" si="740"/>
        <v>17</v>
      </c>
      <c r="BE1055" s="2">
        <f t="shared" si="741"/>
        <v>16</v>
      </c>
      <c r="BF1055" s="2">
        <f t="shared" si="741"/>
        <v>15</v>
      </c>
      <c r="BG1055" s="2">
        <f>BF1055+2</f>
        <v>17</v>
      </c>
      <c r="BH1055" s="2">
        <f t="shared" si="746"/>
        <v>16</v>
      </c>
      <c r="BI1055" s="2">
        <f t="shared" si="747"/>
        <v>16</v>
      </c>
      <c r="BJ1055" s="2">
        <f t="shared" si="748"/>
        <v>15</v>
      </c>
      <c r="BK1055" s="2">
        <f t="shared" si="749"/>
        <v>15</v>
      </c>
      <c r="BL1055" s="2">
        <f t="shared" si="750"/>
        <v>14</v>
      </c>
      <c r="BM1055" s="2">
        <f t="shared" si="751"/>
        <v>13</v>
      </c>
      <c r="BN1055" s="2">
        <f t="shared" si="752"/>
        <v>13</v>
      </c>
      <c r="BO1055">
        <f t="shared" si="742"/>
        <v>286</v>
      </c>
      <c r="BQ1055" s="32">
        <f t="shared" si="720"/>
        <v>57</v>
      </c>
    </row>
    <row r="1056" spans="1:69" ht="13.5" thickBot="1">
      <c r="A1056" s="390">
        <f t="shared" si="731"/>
        <v>16</v>
      </c>
      <c r="B1056" s="391" t="str">
        <f>VLOOKUP(A1056,Sheet3!$A$2:$E$61,4,FALSE)</f>
        <v>jǐmǎo (己卯)</v>
      </c>
      <c r="C1056" s="391" t="str">
        <f>VLOOKUP(A1056,Sheet3!$A$2:$E$61,5,FALSE)</f>
        <v>Earth Hare</v>
      </c>
      <c r="D1056" s="399">
        <f t="shared" si="732"/>
        <v>2139</v>
      </c>
      <c r="E1056" s="399">
        <f t="shared" si="733"/>
        <v>2078</v>
      </c>
      <c r="F1056" s="12">
        <f t="shared" si="736"/>
        <v>66.714285714285708</v>
      </c>
      <c r="G1056" s="416">
        <f t="shared" si="700"/>
        <v>3470</v>
      </c>
      <c r="H1056" s="187">
        <f t="shared" si="743"/>
        <v>462</v>
      </c>
      <c r="I1056" s="1">
        <f t="shared" si="737"/>
        <v>461</v>
      </c>
      <c r="J1056" s="187">
        <f t="shared" si="758"/>
        <v>-461</v>
      </c>
      <c r="K1056" s="1">
        <f t="shared" si="758"/>
        <v>-460</v>
      </c>
      <c r="L1056">
        <f t="shared" si="734"/>
        <v>80</v>
      </c>
      <c r="M1056" s="3">
        <f t="shared" si="725"/>
        <v>2</v>
      </c>
      <c r="N1056" s="245">
        <f t="shared" si="725"/>
        <v>3</v>
      </c>
      <c r="O1056" s="2"/>
      <c r="P1056" s="2"/>
      <c r="R1056" s="8"/>
      <c r="S1056" s="8"/>
      <c r="X1056" s="124"/>
      <c r="Y1056" s="124"/>
      <c r="Z1056" s="124"/>
      <c r="AA1056" s="584"/>
      <c r="AB1056" s="585"/>
      <c r="AC1056" s="585"/>
      <c r="AD1056" s="586"/>
      <c r="AE1056" s="298"/>
      <c r="AF1056" s="8">
        <f t="shared" si="757"/>
        <v>3</v>
      </c>
      <c r="AG1056" s="115">
        <f t="shared" si="757"/>
        <v>4</v>
      </c>
      <c r="AI1056" s="108">
        <f t="shared" si="739"/>
        <v>12</v>
      </c>
      <c r="AL1056" s="133">
        <f t="shared" si="721"/>
        <v>98</v>
      </c>
      <c r="AQ1056">
        <f t="shared" si="667"/>
        <v>72</v>
      </c>
      <c r="AR1056" s="32"/>
      <c r="AS1056">
        <f t="shared" si="724"/>
        <v>59</v>
      </c>
      <c r="AT1056" s="3"/>
      <c r="AU1056" s="3"/>
      <c r="AW1056">
        <f t="shared" si="691"/>
        <v>58</v>
      </c>
      <c r="AX1056">
        <f>AX1055/365</f>
        <v>11.890410958904109</v>
      </c>
      <c r="AY1056" s="32" t="s">
        <v>10</v>
      </c>
      <c r="AZ1056" s="57">
        <f t="shared" si="753"/>
        <v>13</v>
      </c>
      <c r="BA1056" s="57">
        <f t="shared" si="754"/>
        <v>13</v>
      </c>
      <c r="BB1056" s="57">
        <f t="shared" si="755"/>
        <v>12</v>
      </c>
      <c r="BC1056" s="57">
        <f t="shared" si="756"/>
        <v>12</v>
      </c>
      <c r="BD1056" s="89">
        <f t="shared" si="740"/>
        <v>17</v>
      </c>
      <c r="BE1056" s="2">
        <f t="shared" si="741"/>
        <v>16</v>
      </c>
      <c r="BF1056" s="2">
        <f t="shared" si="741"/>
        <v>15</v>
      </c>
      <c r="BG1056" s="2">
        <f>BF1056+1</f>
        <v>16</v>
      </c>
      <c r="BH1056" s="2">
        <f t="shared" si="746"/>
        <v>15</v>
      </c>
      <c r="BI1056" s="2">
        <f t="shared" si="747"/>
        <v>15</v>
      </c>
      <c r="BJ1056" s="2">
        <f t="shared" si="748"/>
        <v>14</v>
      </c>
      <c r="BK1056" s="2">
        <f t="shared" si="749"/>
        <v>14</v>
      </c>
      <c r="BL1056" s="2">
        <f t="shared" si="750"/>
        <v>13</v>
      </c>
      <c r="BM1056" s="2">
        <f t="shared" si="751"/>
        <v>12</v>
      </c>
      <c r="BN1056" s="2">
        <f t="shared" si="752"/>
        <v>12</v>
      </c>
      <c r="BO1056">
        <f t="shared" si="742"/>
        <v>287</v>
      </c>
      <c r="BQ1056" s="32">
        <f t="shared" si="720"/>
        <v>58</v>
      </c>
    </row>
    <row r="1057" spans="1:69" ht="23.25" thickBot="1">
      <c r="A1057" s="390">
        <f t="shared" si="731"/>
        <v>17</v>
      </c>
      <c r="B1057" s="391" t="str">
        <f>VLOOKUP(A1057,Sheet3!$A$2:$E$61,4,FALSE)</f>
        <v>gēngchén (庚辰)</v>
      </c>
      <c r="C1057" s="391" t="str">
        <f>VLOOKUP(A1057,Sheet3!$A$2:$E$61,5,FALSE)</f>
        <v>Metal Dragon</v>
      </c>
      <c r="D1057" s="399">
        <f t="shared" si="732"/>
        <v>2140</v>
      </c>
      <c r="E1057" s="399">
        <f t="shared" si="733"/>
        <v>2079</v>
      </c>
      <c r="F1057" s="12">
        <f t="shared" si="736"/>
        <v>66.571428571428569</v>
      </c>
      <c r="G1057" s="416">
        <f t="shared" si="700"/>
        <v>3471</v>
      </c>
      <c r="H1057" s="187">
        <f t="shared" si="743"/>
        <v>461</v>
      </c>
      <c r="I1057" s="1">
        <f t="shared" si="737"/>
        <v>460</v>
      </c>
      <c r="J1057" s="187">
        <f t="shared" si="758"/>
        <v>-460</v>
      </c>
      <c r="K1057" s="1">
        <f t="shared" si="758"/>
        <v>-459</v>
      </c>
      <c r="L1057">
        <f t="shared" si="734"/>
        <v>80</v>
      </c>
      <c r="M1057" s="3">
        <f t="shared" si="725"/>
        <v>3</v>
      </c>
      <c r="N1057" s="245">
        <f t="shared" si="725"/>
        <v>4</v>
      </c>
      <c r="O1057" s="2"/>
      <c r="P1057" s="2"/>
      <c r="R1057" s="8"/>
      <c r="S1057" s="8"/>
      <c r="X1057" s="124"/>
      <c r="Y1057" s="124"/>
      <c r="Z1057" s="124"/>
      <c r="AA1057" s="584"/>
      <c r="AB1057" s="585"/>
      <c r="AC1057" s="585"/>
      <c r="AD1057" s="586"/>
      <c r="AE1057" s="298"/>
      <c r="AF1057" s="8">
        <f t="shared" si="757"/>
        <v>4</v>
      </c>
      <c r="AG1057" s="115">
        <f t="shared" si="757"/>
        <v>5</v>
      </c>
      <c r="AI1057" s="108">
        <f t="shared" si="739"/>
        <v>13</v>
      </c>
      <c r="AL1057" s="133">
        <f t="shared" si="721"/>
        <v>99</v>
      </c>
      <c r="AQ1057">
        <f t="shared" si="667"/>
        <v>73</v>
      </c>
      <c r="AR1057" s="32"/>
      <c r="AS1057">
        <f t="shared" si="724"/>
        <v>60</v>
      </c>
      <c r="AT1057" s="3"/>
      <c r="AU1057" s="3"/>
      <c r="AW1057">
        <f t="shared" si="691"/>
        <v>59</v>
      </c>
      <c r="AZ1057" s="57">
        <f t="shared" si="753"/>
        <v>12</v>
      </c>
      <c r="BA1057" s="57">
        <f t="shared" si="754"/>
        <v>12</v>
      </c>
      <c r="BB1057" s="57">
        <f t="shared" si="755"/>
        <v>11</v>
      </c>
      <c r="BC1057" s="57">
        <f t="shared" si="756"/>
        <v>11</v>
      </c>
      <c r="BD1057" s="2">
        <f t="shared" si="740"/>
        <v>16</v>
      </c>
      <c r="BE1057" s="2">
        <f t="shared" si="741"/>
        <v>15</v>
      </c>
      <c r="BF1057" s="2">
        <f t="shared" si="741"/>
        <v>14</v>
      </c>
      <c r="BG1057" s="2">
        <f>BF1057+2</f>
        <v>16</v>
      </c>
      <c r="BH1057" s="2">
        <f t="shared" si="746"/>
        <v>15</v>
      </c>
      <c r="BI1057" s="2">
        <f t="shared" si="747"/>
        <v>15</v>
      </c>
      <c r="BJ1057" s="2">
        <f t="shared" si="748"/>
        <v>14</v>
      </c>
      <c r="BK1057" s="2">
        <f t="shared" si="749"/>
        <v>14</v>
      </c>
      <c r="BL1057" s="2">
        <f t="shared" si="750"/>
        <v>13</v>
      </c>
      <c r="BM1057" s="2">
        <f t="shared" si="751"/>
        <v>12</v>
      </c>
      <c r="BN1057" s="2">
        <f t="shared" si="752"/>
        <v>12</v>
      </c>
      <c r="BO1057">
        <f t="shared" si="742"/>
        <v>288</v>
      </c>
      <c r="BQ1057" s="32">
        <f t="shared" si="720"/>
        <v>59</v>
      </c>
    </row>
    <row r="1058" spans="1:69" ht="13.5" thickBot="1">
      <c r="A1058" s="390">
        <f t="shared" si="731"/>
        <v>18</v>
      </c>
      <c r="B1058" s="391" t="str">
        <f>VLOOKUP(A1058,Sheet3!$A$2:$E$61,4,FALSE)</f>
        <v>xīnsì (辛巳)</v>
      </c>
      <c r="C1058" s="391" t="str">
        <f>VLOOKUP(A1058,Sheet3!$A$2:$E$61,5,FALSE)</f>
        <v>Metal Snake</v>
      </c>
      <c r="D1058" s="399">
        <f t="shared" si="732"/>
        <v>2141</v>
      </c>
      <c r="E1058" s="399">
        <f t="shared" si="733"/>
        <v>2080</v>
      </c>
      <c r="F1058" s="12">
        <f t="shared" si="736"/>
        <v>66.428571428571431</v>
      </c>
      <c r="G1058" s="416">
        <f t="shared" si="700"/>
        <v>3472</v>
      </c>
      <c r="H1058" s="187">
        <f t="shared" si="743"/>
        <v>460</v>
      </c>
      <c r="I1058" s="1">
        <f t="shared" si="737"/>
        <v>459</v>
      </c>
      <c r="J1058" s="187">
        <f t="shared" si="758"/>
        <v>-459</v>
      </c>
      <c r="K1058" s="1">
        <f t="shared" si="758"/>
        <v>-458</v>
      </c>
      <c r="L1058">
        <f t="shared" si="734"/>
        <v>80</v>
      </c>
      <c r="M1058" s="3">
        <f t="shared" ref="M1058:N1077" si="759">M1062</f>
        <v>4</v>
      </c>
      <c r="N1058" s="245">
        <f t="shared" si="759"/>
        <v>1</v>
      </c>
      <c r="O1058" s="2"/>
      <c r="P1058" s="2"/>
      <c r="R1058" s="8"/>
      <c r="S1058" s="8"/>
      <c r="X1058" s="124"/>
      <c r="Y1058" s="124"/>
      <c r="Z1058" s="124"/>
      <c r="AA1058" s="584"/>
      <c r="AB1058" s="585"/>
      <c r="AC1058" s="585"/>
      <c r="AD1058" s="586"/>
      <c r="AE1058" s="298"/>
      <c r="AF1058" s="8">
        <f t="shared" si="757"/>
        <v>5</v>
      </c>
      <c r="AG1058" s="115">
        <f t="shared" si="757"/>
        <v>6</v>
      </c>
      <c r="AI1058" s="108">
        <f t="shared" si="739"/>
        <v>14</v>
      </c>
      <c r="AJ1058" s="1">
        <f>(H$1047-H1061)/7</f>
        <v>2</v>
      </c>
      <c r="AL1058" s="133">
        <f t="shared" si="721"/>
        <v>100</v>
      </c>
      <c r="AQ1058">
        <f t="shared" si="667"/>
        <v>74</v>
      </c>
      <c r="AR1058" s="32"/>
      <c r="AS1058">
        <f t="shared" si="724"/>
        <v>61</v>
      </c>
      <c r="AT1058" s="3"/>
      <c r="AU1058" s="3"/>
      <c r="AW1058">
        <f t="shared" si="691"/>
        <v>60</v>
      </c>
      <c r="AY1058" s="141" t="s">
        <v>82</v>
      </c>
      <c r="AZ1058" s="57">
        <f t="shared" si="753"/>
        <v>12</v>
      </c>
      <c r="BA1058" s="57">
        <f t="shared" si="754"/>
        <v>12</v>
      </c>
      <c r="BB1058" s="89">
        <f t="shared" si="755"/>
        <v>11</v>
      </c>
      <c r="BC1058" s="57">
        <f t="shared" si="756"/>
        <v>11</v>
      </c>
      <c r="BD1058" s="2">
        <f t="shared" si="740"/>
        <v>16</v>
      </c>
      <c r="BE1058" s="2">
        <f t="shared" si="741"/>
        <v>15</v>
      </c>
      <c r="BF1058" s="2">
        <f t="shared" si="741"/>
        <v>14</v>
      </c>
      <c r="BG1058" s="2">
        <f>BF1058+2</f>
        <v>16</v>
      </c>
      <c r="BH1058" s="2">
        <f t="shared" si="746"/>
        <v>15</v>
      </c>
      <c r="BI1058" s="143">
        <f t="shared" si="747"/>
        <v>15</v>
      </c>
      <c r="BJ1058" s="2">
        <f t="shared" si="748"/>
        <v>14</v>
      </c>
      <c r="BK1058" s="2">
        <f t="shared" si="749"/>
        <v>14</v>
      </c>
      <c r="BL1058" s="2">
        <f t="shared" si="750"/>
        <v>13</v>
      </c>
      <c r="BM1058" s="2">
        <f t="shared" si="751"/>
        <v>12</v>
      </c>
      <c r="BN1058" s="2">
        <f t="shared" si="752"/>
        <v>12</v>
      </c>
      <c r="BO1058">
        <f t="shared" si="742"/>
        <v>289</v>
      </c>
      <c r="BQ1058" s="32">
        <f t="shared" si="720"/>
        <v>60</v>
      </c>
    </row>
    <row r="1059" spans="1:69" ht="13.5" thickBot="1">
      <c r="A1059" s="390">
        <f t="shared" si="731"/>
        <v>19</v>
      </c>
      <c r="B1059" s="391" t="str">
        <f>VLOOKUP(A1059,Sheet3!$A$2:$E$61,4,FALSE)</f>
        <v>rénwǔ (壬午)</v>
      </c>
      <c r="C1059" s="391" t="str">
        <f>VLOOKUP(A1059,Sheet3!$A$2:$E$61,5,FALSE)</f>
        <v>Water Horse</v>
      </c>
      <c r="D1059" s="399">
        <f t="shared" si="732"/>
        <v>2142</v>
      </c>
      <c r="E1059" s="399">
        <f t="shared" si="733"/>
        <v>2081</v>
      </c>
      <c r="F1059" s="12">
        <f t="shared" si="736"/>
        <v>66.285714285714292</v>
      </c>
      <c r="G1059" s="416">
        <f t="shared" si="700"/>
        <v>3473</v>
      </c>
      <c r="H1059" s="187">
        <f t="shared" si="743"/>
        <v>459</v>
      </c>
      <c r="I1059" s="1">
        <f t="shared" si="737"/>
        <v>458</v>
      </c>
      <c r="J1059" s="187">
        <f t="shared" si="758"/>
        <v>-458</v>
      </c>
      <c r="K1059" s="1">
        <f t="shared" si="758"/>
        <v>-457</v>
      </c>
      <c r="L1059">
        <f t="shared" si="734"/>
        <v>81</v>
      </c>
      <c r="M1059" s="3">
        <f t="shared" si="759"/>
        <v>1</v>
      </c>
      <c r="N1059" s="245">
        <f t="shared" si="759"/>
        <v>2</v>
      </c>
      <c r="O1059" s="2"/>
      <c r="P1059" s="2"/>
      <c r="R1059" s="8"/>
      <c r="S1059" s="8"/>
      <c r="X1059" s="124"/>
      <c r="Y1059" s="124"/>
      <c r="Z1059" s="124"/>
      <c r="AA1059" s="584"/>
      <c r="AB1059" s="585"/>
      <c r="AC1059" s="585"/>
      <c r="AD1059" s="586"/>
      <c r="AE1059" s="298"/>
      <c r="AF1059" s="8">
        <f t="shared" si="757"/>
        <v>6</v>
      </c>
      <c r="AG1059" s="115">
        <f t="shared" si="757"/>
        <v>7</v>
      </c>
      <c r="AI1059" s="108">
        <f t="shared" si="739"/>
        <v>15</v>
      </c>
      <c r="AL1059" s="133">
        <f t="shared" si="721"/>
        <v>101</v>
      </c>
      <c r="AQ1059">
        <f t="shared" si="667"/>
        <v>75</v>
      </c>
      <c r="AR1059" s="32"/>
      <c r="AS1059">
        <f t="shared" si="724"/>
        <v>62</v>
      </c>
      <c r="AT1059" s="3"/>
      <c r="AU1059" s="3"/>
      <c r="AW1059">
        <f t="shared" si="691"/>
        <v>61</v>
      </c>
      <c r="AY1059" s="141" t="s">
        <v>78</v>
      </c>
      <c r="AZ1059" s="57">
        <f t="shared" si="753"/>
        <v>12</v>
      </c>
      <c r="BA1059" s="57">
        <f t="shared" si="754"/>
        <v>12</v>
      </c>
      <c r="BB1059" s="57">
        <f t="shared" si="755"/>
        <v>11</v>
      </c>
      <c r="BC1059" s="57">
        <f t="shared" si="756"/>
        <v>11</v>
      </c>
      <c r="BD1059" s="2">
        <f t="shared" si="740"/>
        <v>16</v>
      </c>
      <c r="BE1059" s="2">
        <f t="shared" si="741"/>
        <v>15</v>
      </c>
      <c r="BF1059" s="2">
        <f t="shared" si="741"/>
        <v>14</v>
      </c>
      <c r="BG1059" s="2">
        <f>BF1059+2</f>
        <v>16</v>
      </c>
      <c r="BH1059" s="2">
        <f t="shared" si="746"/>
        <v>15</v>
      </c>
      <c r="BI1059" s="142">
        <f t="shared" si="747"/>
        <v>15</v>
      </c>
      <c r="BJ1059" s="2">
        <f t="shared" si="748"/>
        <v>14</v>
      </c>
      <c r="BK1059" s="2">
        <f t="shared" si="749"/>
        <v>14</v>
      </c>
      <c r="BL1059" s="2">
        <f t="shared" si="750"/>
        <v>13</v>
      </c>
      <c r="BM1059" s="2">
        <f t="shared" si="751"/>
        <v>12</v>
      </c>
      <c r="BN1059" s="2">
        <f t="shared" si="752"/>
        <v>12</v>
      </c>
      <c r="BO1059">
        <f t="shared" si="742"/>
        <v>290</v>
      </c>
      <c r="BQ1059" s="32">
        <f t="shared" si="720"/>
        <v>61</v>
      </c>
    </row>
    <row r="1060" spans="1:69" ht="13.5" thickBot="1">
      <c r="A1060" s="390">
        <f t="shared" si="731"/>
        <v>20</v>
      </c>
      <c r="B1060" s="391" t="str">
        <f>VLOOKUP(A1060,Sheet3!$A$2:$E$61,4,FALSE)</f>
        <v>guǐwèi (癸未)</v>
      </c>
      <c r="C1060" s="391" t="str">
        <f>VLOOKUP(A1060,Sheet3!$A$2:$E$61,5,FALSE)</f>
        <v>Water Sheep</v>
      </c>
      <c r="D1060" s="399">
        <f t="shared" si="732"/>
        <v>2143</v>
      </c>
      <c r="E1060" s="399">
        <f t="shared" si="733"/>
        <v>2082</v>
      </c>
      <c r="F1060" s="12">
        <f t="shared" si="736"/>
        <v>66.142857142857139</v>
      </c>
      <c r="G1060" s="416">
        <f t="shared" si="700"/>
        <v>3474</v>
      </c>
      <c r="H1060" s="187">
        <f t="shared" si="743"/>
        <v>458</v>
      </c>
      <c r="I1060" s="1">
        <f t="shared" si="737"/>
        <v>457</v>
      </c>
      <c r="J1060" s="187">
        <f t="shared" si="758"/>
        <v>-457</v>
      </c>
      <c r="K1060" s="1">
        <f t="shared" si="758"/>
        <v>-456</v>
      </c>
      <c r="L1060">
        <f t="shared" si="734"/>
        <v>81</v>
      </c>
      <c r="M1060" s="3">
        <f t="shared" si="759"/>
        <v>2</v>
      </c>
      <c r="N1060" s="245">
        <f t="shared" si="759"/>
        <v>3</v>
      </c>
      <c r="O1060" s="2"/>
      <c r="P1060" s="2"/>
      <c r="Q1060" s="367" t="s">
        <v>47</v>
      </c>
      <c r="R1060" s="8"/>
      <c r="S1060" s="8"/>
      <c r="X1060" s="124"/>
      <c r="Y1060" s="124"/>
      <c r="Z1060" s="124"/>
      <c r="AA1060" s="587"/>
      <c r="AB1060" s="588"/>
      <c r="AC1060" s="588"/>
      <c r="AD1060" s="589"/>
      <c r="AE1060" s="298"/>
      <c r="AF1060" s="8">
        <f t="shared" si="757"/>
        <v>7</v>
      </c>
      <c r="AG1060" s="115">
        <f t="shared" si="757"/>
        <v>8</v>
      </c>
      <c r="AI1060" s="108">
        <f t="shared" si="739"/>
        <v>16</v>
      </c>
      <c r="AL1060" s="133">
        <f t="shared" si="721"/>
        <v>102</v>
      </c>
      <c r="AQ1060">
        <f t="shared" si="667"/>
        <v>76</v>
      </c>
      <c r="AR1060" s="32"/>
      <c r="AS1060">
        <f t="shared" si="724"/>
        <v>63</v>
      </c>
      <c r="AT1060" s="3">
        <f>AT1053+1</f>
        <v>9</v>
      </c>
      <c r="AU1060" s="3">
        <f>AU1053-1</f>
        <v>61</v>
      </c>
      <c r="AW1060">
        <f t="shared" si="691"/>
        <v>62</v>
      </c>
      <c r="AY1060" s="32" t="s">
        <v>8</v>
      </c>
      <c r="AZ1060" s="57">
        <f t="shared" si="753"/>
        <v>12</v>
      </c>
      <c r="BA1060" s="57">
        <f t="shared" si="754"/>
        <v>12</v>
      </c>
      <c r="BB1060" s="57">
        <f t="shared" si="755"/>
        <v>11</v>
      </c>
      <c r="BC1060" s="57">
        <f t="shared" si="756"/>
        <v>11</v>
      </c>
      <c r="BD1060" s="2">
        <f t="shared" si="740"/>
        <v>16</v>
      </c>
      <c r="BE1060" s="2">
        <f t="shared" si="741"/>
        <v>15</v>
      </c>
      <c r="BF1060" s="2">
        <f t="shared" si="741"/>
        <v>14</v>
      </c>
      <c r="BG1060" s="2">
        <f>BF1060+1</f>
        <v>15</v>
      </c>
      <c r="BH1060" s="142">
        <f t="shared" si="746"/>
        <v>14</v>
      </c>
      <c r="BI1060" s="2">
        <f t="shared" si="747"/>
        <v>14</v>
      </c>
      <c r="BJ1060" s="2">
        <f t="shared" si="748"/>
        <v>13</v>
      </c>
      <c r="BK1060" s="2">
        <f t="shared" si="749"/>
        <v>13</v>
      </c>
      <c r="BL1060" s="2">
        <f t="shared" si="750"/>
        <v>12</v>
      </c>
      <c r="BM1060" s="2">
        <f t="shared" si="751"/>
        <v>11</v>
      </c>
      <c r="BN1060" s="2">
        <f t="shared" si="752"/>
        <v>11</v>
      </c>
      <c r="BO1060">
        <f t="shared" si="742"/>
        <v>291</v>
      </c>
      <c r="BQ1060" s="32">
        <f t="shared" si="720"/>
        <v>62</v>
      </c>
    </row>
    <row r="1061" spans="1:69" ht="23.25" thickBot="1">
      <c r="A1061" s="390">
        <f t="shared" si="731"/>
        <v>21</v>
      </c>
      <c r="B1061" s="391" t="str">
        <f>VLOOKUP(A1061,Sheet3!$A$2:$E$61,4,FALSE)</f>
        <v>jiǎshēn (甲申)</v>
      </c>
      <c r="C1061" s="391" t="str">
        <f>VLOOKUP(A1061,Sheet3!$A$2:$E$61,5,FALSE)</f>
        <v>Wood Monkey</v>
      </c>
      <c r="D1061" s="399">
        <f t="shared" si="732"/>
        <v>2144</v>
      </c>
      <c r="E1061" s="399">
        <f t="shared" si="733"/>
        <v>2083</v>
      </c>
      <c r="F1061" s="14">
        <f t="shared" si="736"/>
        <v>66</v>
      </c>
      <c r="G1061" s="417">
        <f t="shared" si="700"/>
        <v>3475</v>
      </c>
      <c r="H1061" s="270">
        <f t="shared" si="743"/>
        <v>457</v>
      </c>
      <c r="I1061" s="16">
        <f t="shared" si="737"/>
        <v>456</v>
      </c>
      <c r="J1061" s="270">
        <f t="shared" si="758"/>
        <v>-456</v>
      </c>
      <c r="K1061" s="16">
        <f t="shared" si="758"/>
        <v>-455</v>
      </c>
      <c r="L1061" s="20">
        <f t="shared" si="734"/>
        <v>81</v>
      </c>
      <c r="M1061" s="15">
        <f t="shared" si="759"/>
        <v>3</v>
      </c>
      <c r="N1061" s="271">
        <f t="shared" si="759"/>
        <v>4</v>
      </c>
      <c r="O1061" s="18" t="s">
        <v>135</v>
      </c>
      <c r="P1061" s="28" t="s">
        <v>133</v>
      </c>
      <c r="Q1061" s="31" t="s">
        <v>198</v>
      </c>
      <c r="R1061" s="20"/>
      <c r="S1061" s="28"/>
      <c r="T1061" s="28"/>
      <c r="U1061" s="28"/>
      <c r="V1061" s="28"/>
      <c r="W1061" s="28"/>
      <c r="X1061" s="28"/>
      <c r="Y1061" s="28"/>
      <c r="Z1061" s="28"/>
      <c r="AA1061" s="28"/>
      <c r="AB1061" s="28"/>
      <c r="AC1061" s="28"/>
      <c r="AD1061" s="19">
        <v>0</v>
      </c>
      <c r="AE1061" s="19"/>
      <c r="AF1061" s="19">
        <f t="shared" si="757"/>
        <v>8</v>
      </c>
      <c r="AG1061" s="116">
        <f t="shared" si="757"/>
        <v>9</v>
      </c>
      <c r="AH1061" s="17" t="s">
        <v>124</v>
      </c>
      <c r="AI1061" s="108">
        <f t="shared" si="739"/>
        <v>17</v>
      </c>
      <c r="AK1061" s="1">
        <f>(H$942-H1061)/7</f>
        <v>17</v>
      </c>
      <c r="AL1061" s="133">
        <f t="shared" si="721"/>
        <v>103</v>
      </c>
      <c r="AM1061" s="1">
        <f>70-(H1061-H$1453)/7</f>
        <v>14</v>
      </c>
      <c r="AN1061" s="3">
        <f>-(H1061-H$984)/7</f>
        <v>11</v>
      </c>
      <c r="AO1061" s="3">
        <f>-(H1061-H$998)/7</f>
        <v>9</v>
      </c>
      <c r="AP1061" s="3">
        <f>-(H1061-H$1061)/7</f>
        <v>0</v>
      </c>
      <c r="AQ1061">
        <f t="shared" si="667"/>
        <v>77</v>
      </c>
      <c r="AR1061" s="32">
        <f>AR1054+1</f>
        <v>11</v>
      </c>
      <c r="AS1061">
        <f t="shared" si="724"/>
        <v>64</v>
      </c>
      <c r="AT1061" s="3"/>
      <c r="AU1061" s="3"/>
      <c r="AW1061">
        <f t="shared" si="691"/>
        <v>63</v>
      </c>
      <c r="AZ1061" s="57">
        <f t="shared" si="753"/>
        <v>11</v>
      </c>
      <c r="BA1061" s="57">
        <f t="shared" si="754"/>
        <v>11</v>
      </c>
      <c r="BB1061" s="57">
        <f t="shared" si="755"/>
        <v>10</v>
      </c>
      <c r="BC1061" s="57">
        <f t="shared" si="756"/>
        <v>10</v>
      </c>
      <c r="BD1061" s="2">
        <f t="shared" si="740"/>
        <v>15</v>
      </c>
      <c r="BE1061" s="2">
        <f t="shared" si="741"/>
        <v>14</v>
      </c>
      <c r="BF1061" s="2">
        <f t="shared" si="741"/>
        <v>13</v>
      </c>
      <c r="BG1061" s="2">
        <f>BF1061+2</f>
        <v>15</v>
      </c>
      <c r="BH1061" s="2">
        <f t="shared" si="746"/>
        <v>14</v>
      </c>
      <c r="BI1061" s="2">
        <f t="shared" si="747"/>
        <v>14</v>
      </c>
      <c r="BJ1061" s="2">
        <f t="shared" si="748"/>
        <v>13</v>
      </c>
      <c r="BK1061" s="2">
        <f t="shared" si="749"/>
        <v>13</v>
      </c>
      <c r="BL1061" s="2">
        <f t="shared" si="750"/>
        <v>12</v>
      </c>
      <c r="BM1061" s="2">
        <f t="shared" si="751"/>
        <v>11</v>
      </c>
      <c r="BN1061" s="2">
        <f t="shared" si="752"/>
        <v>11</v>
      </c>
      <c r="BO1061">
        <f t="shared" si="742"/>
        <v>292</v>
      </c>
      <c r="BQ1061" s="32">
        <f t="shared" si="720"/>
        <v>63</v>
      </c>
    </row>
    <row r="1062" spans="1:69" ht="23.25" thickBot="1">
      <c r="A1062" s="390">
        <f t="shared" si="731"/>
        <v>22</v>
      </c>
      <c r="B1062" s="391" t="str">
        <f>VLOOKUP(A1062,Sheet3!$A$2:$E$61,4,FALSE)</f>
        <v>yǐyǒu (乙酉)</v>
      </c>
      <c r="C1062" s="391" t="str">
        <f>VLOOKUP(A1062,Sheet3!$A$2:$E$61,5,FALSE)</f>
        <v>Wood Rooster</v>
      </c>
      <c r="D1062" s="399">
        <f t="shared" si="732"/>
        <v>2145</v>
      </c>
      <c r="E1062" s="399">
        <f t="shared" si="733"/>
        <v>2084</v>
      </c>
      <c r="F1062" s="12">
        <f t="shared" si="736"/>
        <v>65.857142857142861</v>
      </c>
      <c r="G1062" s="416">
        <f t="shared" si="700"/>
        <v>3476</v>
      </c>
      <c r="H1062" s="187">
        <f t="shared" si="743"/>
        <v>456</v>
      </c>
      <c r="I1062" s="1">
        <f t="shared" si="737"/>
        <v>455</v>
      </c>
      <c r="J1062" s="187">
        <f t="shared" si="758"/>
        <v>-455</v>
      </c>
      <c r="K1062" s="1">
        <f t="shared" si="758"/>
        <v>-454</v>
      </c>
      <c r="L1062">
        <f t="shared" si="734"/>
        <v>81</v>
      </c>
      <c r="M1062" s="3">
        <f t="shared" si="759"/>
        <v>4</v>
      </c>
      <c r="N1062" s="245">
        <f t="shared" si="759"/>
        <v>1</v>
      </c>
      <c r="O1062" s="2"/>
      <c r="P1062" s="2"/>
      <c r="R1062" s="8"/>
      <c r="S1062" s="8"/>
      <c r="AD1062" s="8">
        <f>AD1061+1</f>
        <v>1</v>
      </c>
      <c r="AE1062" s="8"/>
      <c r="AF1062" s="8">
        <f t="shared" si="757"/>
        <v>9</v>
      </c>
      <c r="AG1062" s="115">
        <f t="shared" si="757"/>
        <v>10</v>
      </c>
      <c r="AH1062" s="2">
        <v>1</v>
      </c>
      <c r="AI1062" s="108">
        <f t="shared" si="739"/>
        <v>18</v>
      </c>
      <c r="AL1062" s="133">
        <f t="shared" si="721"/>
        <v>104</v>
      </c>
      <c r="AQ1062">
        <f t="shared" si="667"/>
        <v>78</v>
      </c>
      <c r="AR1062" s="32"/>
      <c r="AS1062">
        <f t="shared" si="724"/>
        <v>65</v>
      </c>
      <c r="AT1062" s="3"/>
      <c r="AU1062" s="3"/>
      <c r="AW1062">
        <f t="shared" si="691"/>
        <v>64</v>
      </c>
      <c r="AZ1062" s="57">
        <f t="shared" si="753"/>
        <v>11</v>
      </c>
      <c r="BA1062" s="57">
        <f t="shared" si="754"/>
        <v>11</v>
      </c>
      <c r="BB1062" s="57">
        <f t="shared" si="755"/>
        <v>10</v>
      </c>
      <c r="BC1062" s="57">
        <f t="shared" si="756"/>
        <v>10</v>
      </c>
      <c r="BD1062" s="2">
        <f t="shared" si="740"/>
        <v>15</v>
      </c>
      <c r="BE1062" s="2">
        <f t="shared" si="741"/>
        <v>14</v>
      </c>
      <c r="BF1062" s="2">
        <f t="shared" si="741"/>
        <v>13</v>
      </c>
      <c r="BG1062" s="2">
        <f>BF1062+2</f>
        <v>15</v>
      </c>
      <c r="BH1062" s="2">
        <f t="shared" si="746"/>
        <v>14</v>
      </c>
      <c r="BI1062" s="2">
        <f t="shared" si="747"/>
        <v>14</v>
      </c>
      <c r="BJ1062" s="2">
        <f t="shared" si="748"/>
        <v>13</v>
      </c>
      <c r="BK1062" s="2">
        <f t="shared" si="749"/>
        <v>13</v>
      </c>
      <c r="BL1062" s="2">
        <f t="shared" si="750"/>
        <v>12</v>
      </c>
      <c r="BM1062" s="2">
        <f t="shared" si="751"/>
        <v>11</v>
      </c>
      <c r="BN1062" s="2">
        <f t="shared" si="752"/>
        <v>11</v>
      </c>
      <c r="BO1062">
        <f t="shared" si="742"/>
        <v>293</v>
      </c>
      <c r="BQ1062" s="32">
        <f t="shared" si="720"/>
        <v>64</v>
      </c>
    </row>
    <row r="1063" spans="1:69" ht="13.5" thickBot="1">
      <c r="A1063" s="390">
        <f t="shared" si="731"/>
        <v>23</v>
      </c>
      <c r="B1063" s="391" t="str">
        <f>VLOOKUP(A1063,Sheet3!$A$2:$E$61,4,FALSE)</f>
        <v>bǐngxū (丙戌)</v>
      </c>
      <c r="C1063" s="391" t="str">
        <f>VLOOKUP(A1063,Sheet3!$A$2:$E$61,5,FALSE)</f>
        <v>Fire Dog</v>
      </c>
      <c r="D1063" s="399">
        <f t="shared" si="732"/>
        <v>2146</v>
      </c>
      <c r="E1063" s="399">
        <f t="shared" si="733"/>
        <v>2085</v>
      </c>
      <c r="F1063" s="12">
        <f t="shared" ref="F1063:F1069" si="760">(5+H1063)/7</f>
        <v>65.714285714285708</v>
      </c>
      <c r="G1063" s="416">
        <f t="shared" si="700"/>
        <v>3477</v>
      </c>
      <c r="H1063" s="187">
        <f t="shared" ref="H1063:H1069" si="761">H1062-1</f>
        <v>455</v>
      </c>
      <c r="I1063" s="1">
        <f t="shared" si="737"/>
        <v>454</v>
      </c>
      <c r="J1063" s="187">
        <f t="shared" ref="J1063:J1069" si="762">-H1063+1</f>
        <v>-454</v>
      </c>
      <c r="K1063" s="1">
        <f t="shared" ref="K1063:K1069" si="763">-I1063+1</f>
        <v>-453</v>
      </c>
      <c r="L1063">
        <f t="shared" si="734"/>
        <v>82</v>
      </c>
      <c r="M1063" s="3">
        <f t="shared" si="759"/>
        <v>1</v>
      </c>
      <c r="N1063" s="245">
        <f t="shared" si="759"/>
        <v>2</v>
      </c>
      <c r="O1063" s="2"/>
      <c r="P1063" s="2"/>
      <c r="R1063" s="8"/>
      <c r="S1063" s="8"/>
      <c r="X1063" s="530" t="s">
        <v>197</v>
      </c>
      <c r="Y1063" s="519"/>
      <c r="Z1063" s="519"/>
      <c r="AA1063" s="520"/>
      <c r="AB1063" s="381"/>
      <c r="AC1063" s="276"/>
      <c r="AD1063" s="8">
        <f>AD1062+1</f>
        <v>2</v>
      </c>
      <c r="AE1063" s="8"/>
      <c r="AF1063" s="8">
        <f t="shared" si="757"/>
        <v>10</v>
      </c>
      <c r="AG1063" s="115">
        <f t="shared" si="757"/>
        <v>11</v>
      </c>
      <c r="AI1063" s="108">
        <f t="shared" si="739"/>
        <v>19</v>
      </c>
      <c r="AL1063" s="133">
        <f t="shared" si="721"/>
        <v>105</v>
      </c>
      <c r="AQ1063">
        <f t="shared" si="667"/>
        <v>79</v>
      </c>
      <c r="AR1063" s="32"/>
      <c r="AS1063">
        <f t="shared" si="724"/>
        <v>66</v>
      </c>
      <c r="AT1063" s="3"/>
      <c r="AU1063" s="3"/>
      <c r="AW1063">
        <f t="shared" si="691"/>
        <v>65</v>
      </c>
      <c r="AZ1063" s="57">
        <f t="shared" si="753"/>
        <v>11</v>
      </c>
      <c r="BA1063" s="57">
        <f t="shared" si="754"/>
        <v>11</v>
      </c>
      <c r="BB1063" s="57">
        <f t="shared" si="755"/>
        <v>10</v>
      </c>
      <c r="BC1063" s="57">
        <f t="shared" si="756"/>
        <v>10</v>
      </c>
      <c r="BD1063" s="2">
        <f t="shared" si="740"/>
        <v>15</v>
      </c>
      <c r="BE1063" s="2">
        <f t="shared" si="741"/>
        <v>14</v>
      </c>
      <c r="BF1063" s="2">
        <f t="shared" si="741"/>
        <v>13</v>
      </c>
      <c r="BG1063" s="2">
        <f>BF1063+2</f>
        <v>15</v>
      </c>
      <c r="BH1063" s="2">
        <f t="shared" si="746"/>
        <v>14</v>
      </c>
      <c r="BI1063" s="2">
        <f t="shared" si="747"/>
        <v>14</v>
      </c>
      <c r="BJ1063" s="2">
        <f t="shared" si="748"/>
        <v>13</v>
      </c>
      <c r="BK1063" s="2">
        <f t="shared" si="749"/>
        <v>13</v>
      </c>
      <c r="BL1063" s="2">
        <f t="shared" si="750"/>
        <v>12</v>
      </c>
      <c r="BM1063" s="2">
        <f t="shared" si="751"/>
        <v>11</v>
      </c>
      <c r="BN1063" s="2">
        <f t="shared" si="752"/>
        <v>11</v>
      </c>
      <c r="BO1063">
        <f t="shared" si="742"/>
        <v>294</v>
      </c>
      <c r="BQ1063" s="32">
        <f t="shared" si="720"/>
        <v>65</v>
      </c>
    </row>
    <row r="1064" spans="1:69" ht="13.5" thickBot="1">
      <c r="A1064" s="390">
        <f t="shared" si="731"/>
        <v>24</v>
      </c>
      <c r="B1064" s="391" t="str">
        <f>VLOOKUP(A1064,Sheet3!$A$2:$E$61,4,FALSE)</f>
        <v>dīnghài (丁亥)</v>
      </c>
      <c r="C1064" s="391" t="str">
        <f>VLOOKUP(A1064,Sheet3!$A$2:$E$61,5,FALSE)</f>
        <v>Fire Pig</v>
      </c>
      <c r="D1064" s="399">
        <f t="shared" si="732"/>
        <v>2147</v>
      </c>
      <c r="E1064" s="399">
        <f t="shared" si="733"/>
        <v>2086</v>
      </c>
      <c r="F1064" s="12">
        <f t="shared" si="760"/>
        <v>65.571428571428569</v>
      </c>
      <c r="G1064" s="416">
        <f t="shared" si="700"/>
        <v>3478</v>
      </c>
      <c r="H1064" s="187">
        <f t="shared" si="761"/>
        <v>454</v>
      </c>
      <c r="I1064" s="1">
        <f t="shared" si="737"/>
        <v>453</v>
      </c>
      <c r="J1064" s="187">
        <f t="shared" si="762"/>
        <v>-453</v>
      </c>
      <c r="K1064" s="1">
        <f t="shared" si="763"/>
        <v>-452</v>
      </c>
      <c r="L1064">
        <f t="shared" si="734"/>
        <v>82</v>
      </c>
      <c r="M1064" s="3">
        <f t="shared" si="759"/>
        <v>2</v>
      </c>
      <c r="N1064" s="245">
        <f t="shared" si="759"/>
        <v>3</v>
      </c>
      <c r="O1064" s="2"/>
      <c r="P1064" s="2"/>
      <c r="R1064" s="8"/>
      <c r="S1064" s="8"/>
      <c r="X1064" s="521"/>
      <c r="Y1064" s="522"/>
      <c r="Z1064" s="522"/>
      <c r="AA1064" s="523"/>
      <c r="AB1064" s="381"/>
      <c r="AC1064" s="276"/>
      <c r="AD1064" s="8">
        <f t="shared" ref="AD1064:AG1067" si="764">AD1063+1</f>
        <v>3</v>
      </c>
      <c r="AE1064" s="8"/>
      <c r="AF1064" s="8">
        <f t="shared" si="764"/>
        <v>11</v>
      </c>
      <c r="AG1064" s="115">
        <f t="shared" si="764"/>
        <v>12</v>
      </c>
      <c r="AI1064" s="108">
        <f t="shared" si="739"/>
        <v>20</v>
      </c>
      <c r="AL1064" s="133">
        <f t="shared" si="721"/>
        <v>106</v>
      </c>
      <c r="AQ1064">
        <f t="shared" si="667"/>
        <v>80</v>
      </c>
      <c r="AR1064" s="32"/>
      <c r="AS1064">
        <f t="shared" si="724"/>
        <v>67</v>
      </c>
      <c r="AT1064" s="3"/>
      <c r="AU1064" s="3"/>
      <c r="AW1064">
        <f t="shared" si="691"/>
        <v>66</v>
      </c>
      <c r="AZ1064" s="57">
        <f t="shared" si="753"/>
        <v>11</v>
      </c>
      <c r="BA1064" s="57">
        <f t="shared" si="754"/>
        <v>11</v>
      </c>
      <c r="BB1064" s="57">
        <f t="shared" si="755"/>
        <v>10</v>
      </c>
      <c r="BC1064" s="57">
        <f t="shared" si="756"/>
        <v>10</v>
      </c>
      <c r="BD1064" s="2">
        <f t="shared" si="740"/>
        <v>15</v>
      </c>
      <c r="BE1064" s="2">
        <f t="shared" si="741"/>
        <v>14</v>
      </c>
      <c r="BF1064" s="2">
        <f t="shared" si="741"/>
        <v>13</v>
      </c>
      <c r="BG1064" s="2">
        <f>BF1064+1</f>
        <v>14</v>
      </c>
      <c r="BH1064" s="2">
        <f t="shared" si="746"/>
        <v>13</v>
      </c>
      <c r="BI1064" s="2">
        <f t="shared" si="747"/>
        <v>13</v>
      </c>
      <c r="BJ1064" s="2">
        <f t="shared" si="748"/>
        <v>12</v>
      </c>
      <c r="BK1064" s="2">
        <f t="shared" si="749"/>
        <v>12</v>
      </c>
      <c r="BL1064" s="2">
        <f t="shared" si="750"/>
        <v>11</v>
      </c>
      <c r="BM1064" s="2">
        <f t="shared" si="751"/>
        <v>10</v>
      </c>
      <c r="BN1064" s="2">
        <f t="shared" si="752"/>
        <v>10</v>
      </c>
      <c r="BO1064">
        <f t="shared" si="742"/>
        <v>295</v>
      </c>
      <c r="BQ1064" s="32">
        <f t="shared" si="720"/>
        <v>66</v>
      </c>
    </row>
    <row r="1065" spans="1:69" ht="13.5" thickBot="1">
      <c r="A1065" s="390">
        <f t="shared" si="731"/>
        <v>25</v>
      </c>
      <c r="B1065" s="391" t="str">
        <f>VLOOKUP(A1065,Sheet3!$A$2:$E$61,4,FALSE)</f>
        <v>wùzǐ (戊子)</v>
      </c>
      <c r="C1065" s="391" t="str">
        <f>VLOOKUP(A1065,Sheet3!$A$2:$E$61,5,FALSE)</f>
        <v>Earth Rat</v>
      </c>
      <c r="D1065" s="399">
        <f t="shared" si="732"/>
        <v>2148</v>
      </c>
      <c r="E1065" s="399">
        <f t="shared" si="733"/>
        <v>2087</v>
      </c>
      <c r="F1065" s="12">
        <f t="shared" si="760"/>
        <v>65.428571428571431</v>
      </c>
      <c r="G1065" s="416">
        <f t="shared" si="700"/>
        <v>3479</v>
      </c>
      <c r="H1065" s="187">
        <f t="shared" si="761"/>
        <v>453</v>
      </c>
      <c r="I1065" s="1">
        <f t="shared" si="737"/>
        <v>452</v>
      </c>
      <c r="J1065" s="187">
        <f t="shared" si="762"/>
        <v>-452</v>
      </c>
      <c r="K1065" s="1">
        <f t="shared" si="763"/>
        <v>-451</v>
      </c>
      <c r="L1065">
        <f t="shared" si="734"/>
        <v>82</v>
      </c>
      <c r="M1065" s="3">
        <f t="shared" si="759"/>
        <v>3</v>
      </c>
      <c r="N1065" s="245">
        <f t="shared" si="759"/>
        <v>4</v>
      </c>
      <c r="O1065" s="2"/>
      <c r="P1065" s="2"/>
      <c r="R1065" s="8"/>
      <c r="S1065" s="8"/>
      <c r="X1065" s="521"/>
      <c r="Y1065" s="522"/>
      <c r="Z1065" s="522"/>
      <c r="AA1065" s="523"/>
      <c r="AB1065" s="381"/>
      <c r="AC1065" s="276"/>
      <c r="AD1065" s="8">
        <f t="shared" si="764"/>
        <v>4</v>
      </c>
      <c r="AE1065" s="8"/>
      <c r="AF1065" s="8">
        <f t="shared" si="764"/>
        <v>12</v>
      </c>
      <c r="AG1065" s="115">
        <f t="shared" si="764"/>
        <v>13</v>
      </c>
      <c r="AI1065" s="108">
        <f t="shared" si="739"/>
        <v>21</v>
      </c>
      <c r="AJ1065" s="1">
        <f>AJ1058+1</f>
        <v>3</v>
      </c>
      <c r="AL1065" s="133">
        <f t="shared" si="721"/>
        <v>107</v>
      </c>
      <c r="AQ1065">
        <f t="shared" si="667"/>
        <v>81</v>
      </c>
      <c r="AR1065" s="32"/>
      <c r="AS1065">
        <f t="shared" si="724"/>
        <v>68</v>
      </c>
      <c r="AT1065" s="3"/>
      <c r="AU1065" s="3"/>
      <c r="AW1065">
        <f t="shared" ref="AW1065:AW1128" si="765">AW1064+1</f>
        <v>67</v>
      </c>
      <c r="AZ1065" s="57">
        <f t="shared" si="753"/>
        <v>10</v>
      </c>
      <c r="BA1065" s="57">
        <f t="shared" si="754"/>
        <v>10</v>
      </c>
      <c r="BB1065" s="57">
        <f t="shared" si="755"/>
        <v>9</v>
      </c>
      <c r="BC1065" s="57">
        <f t="shared" si="756"/>
        <v>9</v>
      </c>
      <c r="BD1065" s="2">
        <f t="shared" si="740"/>
        <v>14</v>
      </c>
      <c r="BE1065" s="2">
        <f t="shared" si="741"/>
        <v>13</v>
      </c>
      <c r="BF1065" s="2">
        <f t="shared" si="741"/>
        <v>12</v>
      </c>
      <c r="BG1065" s="2">
        <f>BF1065+2</f>
        <v>14</v>
      </c>
      <c r="BH1065" s="2">
        <f t="shared" si="746"/>
        <v>13</v>
      </c>
      <c r="BI1065" s="2">
        <f t="shared" si="747"/>
        <v>13</v>
      </c>
      <c r="BJ1065" s="2">
        <f t="shared" si="748"/>
        <v>12</v>
      </c>
      <c r="BK1065" s="2">
        <f t="shared" si="749"/>
        <v>12</v>
      </c>
      <c r="BL1065" s="2">
        <f t="shared" si="750"/>
        <v>11</v>
      </c>
      <c r="BM1065" s="2">
        <f t="shared" si="751"/>
        <v>10</v>
      </c>
      <c r="BN1065" s="2">
        <f t="shared" si="752"/>
        <v>10</v>
      </c>
      <c r="BO1065">
        <f t="shared" si="742"/>
        <v>296</v>
      </c>
      <c r="BQ1065" s="32">
        <f t="shared" si="720"/>
        <v>67</v>
      </c>
    </row>
    <row r="1066" spans="1:69" ht="13.5" thickBot="1">
      <c r="A1066" s="390">
        <f t="shared" si="731"/>
        <v>26</v>
      </c>
      <c r="B1066" s="391" t="str">
        <f>VLOOKUP(A1066,Sheet3!$A$2:$E$61,4,FALSE)</f>
        <v>jǐchǒu (己丑)</v>
      </c>
      <c r="C1066" s="391" t="str">
        <f>VLOOKUP(A1066,Sheet3!$A$2:$E$61,5,FALSE)</f>
        <v>Earth Ox</v>
      </c>
      <c r="D1066" s="399">
        <f t="shared" si="732"/>
        <v>2149</v>
      </c>
      <c r="E1066" s="399">
        <f t="shared" si="733"/>
        <v>2088</v>
      </c>
      <c r="F1066" s="12">
        <f t="shared" si="760"/>
        <v>65.285714285714292</v>
      </c>
      <c r="G1066" s="416">
        <f t="shared" si="700"/>
        <v>3480</v>
      </c>
      <c r="H1066" s="187">
        <f t="shared" si="761"/>
        <v>452</v>
      </c>
      <c r="I1066" s="1">
        <f t="shared" si="737"/>
        <v>451</v>
      </c>
      <c r="J1066" s="187">
        <f t="shared" si="762"/>
        <v>-451</v>
      </c>
      <c r="K1066" s="1">
        <f t="shared" si="763"/>
        <v>-450</v>
      </c>
      <c r="L1066">
        <f t="shared" si="734"/>
        <v>82</v>
      </c>
      <c r="M1066" s="3">
        <f t="shared" si="759"/>
        <v>4</v>
      </c>
      <c r="N1066" s="245">
        <f t="shared" si="759"/>
        <v>1</v>
      </c>
      <c r="O1066" s="2"/>
      <c r="P1066" s="2"/>
      <c r="R1066" s="8"/>
      <c r="S1066" s="8"/>
      <c r="X1066" s="521"/>
      <c r="Y1066" s="522"/>
      <c r="Z1066" s="522"/>
      <c r="AA1066" s="523"/>
      <c r="AB1066" s="381"/>
      <c r="AC1066" s="276"/>
      <c r="AD1066" s="8">
        <f t="shared" si="764"/>
        <v>5</v>
      </c>
      <c r="AE1066" s="8"/>
      <c r="AF1066" s="178">
        <f t="shared" si="764"/>
        <v>13</v>
      </c>
      <c r="AG1066" s="188">
        <f t="shared" si="764"/>
        <v>14</v>
      </c>
      <c r="AI1066" s="108">
        <f t="shared" si="739"/>
        <v>22</v>
      </c>
      <c r="AL1066" s="133">
        <f t="shared" si="721"/>
        <v>108</v>
      </c>
      <c r="AQ1066">
        <f t="shared" si="667"/>
        <v>82</v>
      </c>
      <c r="AR1066" s="32"/>
      <c r="AS1066">
        <f t="shared" si="724"/>
        <v>69</v>
      </c>
      <c r="AT1066" s="3"/>
      <c r="AU1066" s="3"/>
      <c r="AW1066">
        <f t="shared" si="765"/>
        <v>68</v>
      </c>
      <c r="AY1066" s="32" t="s">
        <v>80</v>
      </c>
      <c r="AZ1066" s="57">
        <f t="shared" si="753"/>
        <v>10</v>
      </c>
      <c r="BA1066" s="57">
        <f t="shared" si="754"/>
        <v>10</v>
      </c>
      <c r="BB1066" s="57">
        <f t="shared" si="755"/>
        <v>9</v>
      </c>
      <c r="BC1066" s="57">
        <f t="shared" si="756"/>
        <v>9</v>
      </c>
      <c r="BD1066" s="2">
        <f t="shared" si="740"/>
        <v>14</v>
      </c>
      <c r="BE1066" s="2">
        <f t="shared" si="741"/>
        <v>13</v>
      </c>
      <c r="BF1066" s="2">
        <f t="shared" si="741"/>
        <v>12</v>
      </c>
      <c r="BG1066" s="2">
        <f>BF1066+2</f>
        <v>14</v>
      </c>
      <c r="BH1066" s="2">
        <f t="shared" si="746"/>
        <v>13</v>
      </c>
      <c r="BI1066" s="2">
        <f t="shared" si="747"/>
        <v>13</v>
      </c>
      <c r="BJ1066" s="89">
        <f t="shared" si="748"/>
        <v>12</v>
      </c>
      <c r="BK1066" s="2">
        <f t="shared" si="749"/>
        <v>12</v>
      </c>
      <c r="BL1066" s="2">
        <f t="shared" si="750"/>
        <v>11</v>
      </c>
      <c r="BM1066" s="2">
        <f t="shared" si="751"/>
        <v>10</v>
      </c>
      <c r="BN1066" s="2">
        <f t="shared" si="752"/>
        <v>10</v>
      </c>
      <c r="BO1066">
        <f t="shared" si="742"/>
        <v>297</v>
      </c>
      <c r="BQ1066" s="32">
        <f t="shared" si="720"/>
        <v>68</v>
      </c>
    </row>
    <row r="1067" spans="1:69" ht="13.5" thickBot="1">
      <c r="A1067" s="390">
        <f t="shared" si="731"/>
        <v>27</v>
      </c>
      <c r="B1067" s="391" t="str">
        <f>VLOOKUP(A1067,Sheet3!$A$2:$E$61,4,FALSE)</f>
        <v>gēngyín (庚寅)</v>
      </c>
      <c r="C1067" s="391" t="str">
        <f>VLOOKUP(A1067,Sheet3!$A$2:$E$61,5,FALSE)</f>
        <v>Metal Tiger</v>
      </c>
      <c r="D1067" s="399">
        <f t="shared" si="732"/>
        <v>2150</v>
      </c>
      <c r="E1067" s="399">
        <f t="shared" si="733"/>
        <v>2089</v>
      </c>
      <c r="F1067" s="12">
        <f t="shared" si="760"/>
        <v>65.142857142857139</v>
      </c>
      <c r="G1067" s="416">
        <f t="shared" si="700"/>
        <v>3481</v>
      </c>
      <c r="H1067" s="187">
        <f t="shared" si="761"/>
        <v>451</v>
      </c>
      <c r="I1067" s="1">
        <f t="shared" si="737"/>
        <v>450</v>
      </c>
      <c r="J1067" s="187">
        <f t="shared" si="762"/>
        <v>-450</v>
      </c>
      <c r="K1067" s="1">
        <f t="shared" si="763"/>
        <v>-449</v>
      </c>
      <c r="L1067">
        <f t="shared" si="734"/>
        <v>83</v>
      </c>
      <c r="M1067" s="3">
        <f t="shared" si="759"/>
        <v>1</v>
      </c>
      <c r="N1067" s="245">
        <f t="shared" si="759"/>
        <v>2</v>
      </c>
      <c r="O1067" s="2"/>
      <c r="P1067" s="2"/>
      <c r="R1067" s="8"/>
      <c r="S1067" s="8"/>
      <c r="X1067" s="521"/>
      <c r="Y1067" s="522"/>
      <c r="Z1067" s="522"/>
      <c r="AA1067" s="523"/>
      <c r="AB1067" s="381"/>
      <c r="AC1067" s="276"/>
      <c r="AD1067" s="8">
        <f t="shared" si="764"/>
        <v>6</v>
      </c>
      <c r="AE1067" s="8"/>
      <c r="AF1067" s="8">
        <f t="shared" si="764"/>
        <v>14</v>
      </c>
      <c r="AG1067" s="115">
        <f t="shared" si="764"/>
        <v>15</v>
      </c>
      <c r="AI1067" s="108">
        <f t="shared" si="739"/>
        <v>23</v>
      </c>
      <c r="AL1067" s="133">
        <f t="shared" si="721"/>
        <v>109</v>
      </c>
      <c r="AQ1067">
        <f t="shared" si="667"/>
        <v>83</v>
      </c>
      <c r="AR1067" s="32"/>
      <c r="AS1067">
        <f t="shared" ref="AS1067:AS1096" si="766">AS1066+1</f>
        <v>70</v>
      </c>
      <c r="AT1067" s="3">
        <f>AT1060+1</f>
        <v>10</v>
      </c>
      <c r="AU1067" s="3">
        <f>AU1060-1</f>
        <v>60</v>
      </c>
      <c r="AW1067">
        <f t="shared" si="765"/>
        <v>69</v>
      </c>
      <c r="AZ1067" s="57">
        <f t="shared" si="753"/>
        <v>10</v>
      </c>
      <c r="BA1067" s="57">
        <f t="shared" si="754"/>
        <v>10</v>
      </c>
      <c r="BB1067" s="57">
        <f t="shared" si="755"/>
        <v>9</v>
      </c>
      <c r="BC1067" s="57">
        <f t="shared" si="756"/>
        <v>9</v>
      </c>
      <c r="BD1067" s="2">
        <f t="shared" si="740"/>
        <v>14</v>
      </c>
      <c r="BE1067" s="2">
        <f t="shared" si="741"/>
        <v>13</v>
      </c>
      <c r="BF1067" s="2">
        <f t="shared" si="741"/>
        <v>12</v>
      </c>
      <c r="BG1067" s="2">
        <f>BF1067+2</f>
        <v>14</v>
      </c>
      <c r="BH1067" s="2">
        <f t="shared" si="746"/>
        <v>13</v>
      </c>
      <c r="BI1067" s="2">
        <f t="shared" si="747"/>
        <v>13</v>
      </c>
      <c r="BJ1067" s="2">
        <f t="shared" si="748"/>
        <v>12</v>
      </c>
      <c r="BK1067" s="2">
        <f t="shared" si="749"/>
        <v>12</v>
      </c>
      <c r="BL1067" s="2">
        <f t="shared" si="750"/>
        <v>11</v>
      </c>
      <c r="BM1067" s="2">
        <f t="shared" si="751"/>
        <v>10</v>
      </c>
      <c r="BN1067" s="2">
        <f t="shared" si="752"/>
        <v>10</v>
      </c>
      <c r="BO1067">
        <f t="shared" si="742"/>
        <v>298</v>
      </c>
      <c r="BQ1067" s="32">
        <f t="shared" si="720"/>
        <v>69</v>
      </c>
    </row>
    <row r="1068" spans="1:69" ht="13.5" thickBot="1">
      <c r="A1068" s="390">
        <f t="shared" si="731"/>
        <v>28</v>
      </c>
      <c r="B1068" s="391" t="str">
        <f>VLOOKUP(A1068,Sheet3!$A$2:$E$61,4,FALSE)</f>
        <v>xīnmǎo (辛卯)</v>
      </c>
      <c r="C1068" s="391" t="str">
        <f>VLOOKUP(A1068,Sheet3!$A$2:$E$61,5,FALSE)</f>
        <v>Metal Hare</v>
      </c>
      <c r="D1068" s="399">
        <f t="shared" si="732"/>
        <v>2151</v>
      </c>
      <c r="E1068" s="399">
        <f t="shared" si="733"/>
        <v>2090</v>
      </c>
      <c r="F1068" s="14">
        <f t="shared" si="760"/>
        <v>65</v>
      </c>
      <c r="G1068" s="417">
        <f t="shared" si="700"/>
        <v>3482</v>
      </c>
      <c r="H1068" s="270">
        <f t="shared" si="761"/>
        <v>450</v>
      </c>
      <c r="I1068" s="16">
        <f t="shared" si="737"/>
        <v>449</v>
      </c>
      <c r="J1068" s="270">
        <f t="shared" si="762"/>
        <v>-449</v>
      </c>
      <c r="K1068" s="16">
        <f t="shared" si="763"/>
        <v>-448</v>
      </c>
      <c r="L1068" s="20">
        <f t="shared" si="734"/>
        <v>83</v>
      </c>
      <c r="M1068" s="15">
        <f t="shared" si="759"/>
        <v>2</v>
      </c>
      <c r="N1068" s="271">
        <f t="shared" si="759"/>
        <v>3</v>
      </c>
      <c r="O1068" s="17"/>
      <c r="P1068" s="17"/>
      <c r="Q1068" s="30"/>
      <c r="R1068" s="19"/>
      <c r="S1068" s="19"/>
      <c r="T1068" s="17"/>
      <c r="U1068" s="17"/>
      <c r="V1068" s="20"/>
      <c r="W1068" s="20"/>
      <c r="X1068" s="521"/>
      <c r="Y1068" s="522"/>
      <c r="Z1068" s="522"/>
      <c r="AA1068" s="523"/>
      <c r="AB1068" s="381"/>
      <c r="AC1068" s="302"/>
      <c r="AD1068" s="19">
        <f>AD1067+1</f>
        <v>7</v>
      </c>
      <c r="AE1068" s="19"/>
      <c r="AF1068" s="179">
        <f>AF1067+1</f>
        <v>15</v>
      </c>
      <c r="AG1068" s="117">
        <f>AG1067+1</f>
        <v>16</v>
      </c>
      <c r="AH1068" s="17"/>
      <c r="AI1068" s="108">
        <f t="shared" si="739"/>
        <v>24</v>
      </c>
      <c r="AK1068" s="1">
        <f t="shared" ref="AK1068:AP1068" si="767">AK1061+1</f>
        <v>18</v>
      </c>
      <c r="AL1068" s="133">
        <f t="shared" si="721"/>
        <v>110</v>
      </c>
      <c r="AM1068" s="1">
        <f t="shared" si="767"/>
        <v>15</v>
      </c>
      <c r="AN1068" s="1">
        <f t="shared" si="767"/>
        <v>12</v>
      </c>
      <c r="AO1068" s="1">
        <f t="shared" si="767"/>
        <v>10</v>
      </c>
      <c r="AP1068" s="1">
        <f t="shared" si="767"/>
        <v>1</v>
      </c>
      <c r="AQ1068">
        <f t="shared" si="667"/>
        <v>84</v>
      </c>
      <c r="AR1068" s="32">
        <f>AR1061+1</f>
        <v>12</v>
      </c>
      <c r="AS1068">
        <f t="shared" si="766"/>
        <v>71</v>
      </c>
      <c r="AT1068" s="3"/>
      <c r="AU1068" s="3"/>
      <c r="AW1068">
        <f t="shared" si="765"/>
        <v>70</v>
      </c>
      <c r="AY1068" s="32" t="s">
        <v>81</v>
      </c>
      <c r="AZ1068" s="57">
        <f t="shared" si="753"/>
        <v>10</v>
      </c>
      <c r="BA1068" s="57">
        <f t="shared" si="754"/>
        <v>10</v>
      </c>
      <c r="BB1068" s="57">
        <f t="shared" si="755"/>
        <v>9</v>
      </c>
      <c r="BC1068" s="57">
        <f t="shared" si="756"/>
        <v>9</v>
      </c>
      <c r="BD1068" s="2">
        <f t="shared" si="740"/>
        <v>14</v>
      </c>
      <c r="BE1068" s="2">
        <f t="shared" ref="BE1068:BF1087" si="768">BD1068-1</f>
        <v>13</v>
      </c>
      <c r="BF1068" s="2">
        <f t="shared" si="768"/>
        <v>12</v>
      </c>
      <c r="BG1068" s="2">
        <f>BF1068+1</f>
        <v>13</v>
      </c>
      <c r="BH1068" s="2">
        <f t="shared" si="746"/>
        <v>12</v>
      </c>
      <c r="BI1068" s="2">
        <f t="shared" si="747"/>
        <v>12</v>
      </c>
      <c r="BJ1068" s="2">
        <f t="shared" si="748"/>
        <v>11</v>
      </c>
      <c r="BK1068" s="89">
        <f t="shared" si="749"/>
        <v>11</v>
      </c>
      <c r="BL1068" s="2">
        <f t="shared" si="750"/>
        <v>10</v>
      </c>
      <c r="BM1068" s="2">
        <f t="shared" si="751"/>
        <v>9</v>
      </c>
      <c r="BN1068" s="2">
        <f t="shared" si="752"/>
        <v>9</v>
      </c>
      <c r="BO1068">
        <f t="shared" si="742"/>
        <v>299</v>
      </c>
      <c r="BQ1068" s="32">
        <f t="shared" si="720"/>
        <v>70</v>
      </c>
    </row>
    <row r="1069" spans="1:69" ht="13.5" thickBot="1">
      <c r="A1069" s="390">
        <f t="shared" si="731"/>
        <v>29</v>
      </c>
      <c r="B1069" s="391" t="str">
        <f>VLOOKUP(A1069,Sheet3!$A$2:$E$61,4,FALSE)</f>
        <v>rénchén (壬辰)</v>
      </c>
      <c r="C1069" s="391" t="str">
        <f>VLOOKUP(A1069,Sheet3!$A$2:$E$61,5,FALSE)</f>
        <v>Water Dragon</v>
      </c>
      <c r="D1069" s="399">
        <f t="shared" si="732"/>
        <v>2152</v>
      </c>
      <c r="E1069" s="399">
        <f t="shared" si="733"/>
        <v>2091</v>
      </c>
      <c r="F1069" s="12">
        <f t="shared" si="760"/>
        <v>64.857142857142861</v>
      </c>
      <c r="G1069" s="416">
        <f t="shared" si="700"/>
        <v>3483</v>
      </c>
      <c r="H1069" s="187">
        <f t="shared" si="761"/>
        <v>449</v>
      </c>
      <c r="I1069" s="1">
        <f t="shared" si="737"/>
        <v>448</v>
      </c>
      <c r="J1069" s="187">
        <f t="shared" si="762"/>
        <v>-448</v>
      </c>
      <c r="K1069" s="1">
        <f t="shared" si="763"/>
        <v>-447</v>
      </c>
      <c r="L1069">
        <f t="shared" si="734"/>
        <v>83</v>
      </c>
      <c r="M1069" s="3">
        <f t="shared" si="759"/>
        <v>3</v>
      </c>
      <c r="N1069" s="245">
        <f t="shared" si="759"/>
        <v>4</v>
      </c>
      <c r="O1069" s="2"/>
      <c r="P1069" s="2"/>
      <c r="R1069" s="8"/>
      <c r="S1069" s="8"/>
      <c r="X1069" s="521"/>
      <c r="Y1069" s="522"/>
      <c r="Z1069" s="522"/>
      <c r="AA1069" s="523"/>
      <c r="AB1069" s="381"/>
      <c r="AC1069" s="276"/>
      <c r="AD1069" s="8">
        <f t="shared" ref="AD1069:AG1074" si="769">AD1068+1</f>
        <v>8</v>
      </c>
      <c r="AE1069" s="8"/>
      <c r="AF1069" s="8">
        <f t="shared" si="769"/>
        <v>16</v>
      </c>
      <c r="AG1069" s="115">
        <f t="shared" si="769"/>
        <v>17</v>
      </c>
      <c r="AI1069" s="108">
        <f t="shared" si="739"/>
        <v>25</v>
      </c>
      <c r="AL1069" s="133">
        <f t="shared" si="721"/>
        <v>111</v>
      </c>
      <c r="AQ1069">
        <f t="shared" si="667"/>
        <v>85</v>
      </c>
      <c r="AR1069" s="32"/>
      <c r="AS1069">
        <f t="shared" si="766"/>
        <v>72</v>
      </c>
      <c r="AT1069" s="3"/>
      <c r="AU1069" s="3"/>
      <c r="AW1069">
        <f t="shared" si="765"/>
        <v>71</v>
      </c>
      <c r="AY1069" s="32" t="s">
        <v>65</v>
      </c>
      <c r="AZ1069" s="57">
        <f t="shared" si="753"/>
        <v>9</v>
      </c>
      <c r="BA1069" s="142">
        <f t="shared" si="754"/>
        <v>9</v>
      </c>
      <c r="BB1069" s="57">
        <f t="shared" si="755"/>
        <v>8</v>
      </c>
      <c r="BC1069" s="57">
        <f t="shared" si="756"/>
        <v>8</v>
      </c>
      <c r="BD1069" s="2">
        <f t="shared" si="740"/>
        <v>13</v>
      </c>
      <c r="BE1069" s="2">
        <f t="shared" si="768"/>
        <v>12</v>
      </c>
      <c r="BF1069" s="2">
        <f t="shared" si="768"/>
        <v>11</v>
      </c>
      <c r="BG1069" s="2">
        <f>BF1069+2</f>
        <v>13</v>
      </c>
      <c r="BH1069" s="2">
        <f t="shared" si="746"/>
        <v>12</v>
      </c>
      <c r="BI1069" s="2">
        <f t="shared" si="747"/>
        <v>12</v>
      </c>
      <c r="BJ1069" s="2">
        <f t="shared" si="748"/>
        <v>11</v>
      </c>
      <c r="BK1069" s="2">
        <f t="shared" si="749"/>
        <v>11</v>
      </c>
      <c r="BL1069" s="2">
        <f t="shared" si="750"/>
        <v>10</v>
      </c>
      <c r="BM1069" s="2">
        <f t="shared" si="751"/>
        <v>9</v>
      </c>
      <c r="BN1069" s="2">
        <f t="shared" si="752"/>
        <v>9</v>
      </c>
      <c r="BO1069">
        <f t="shared" si="742"/>
        <v>300</v>
      </c>
      <c r="BQ1069" s="32">
        <f t="shared" si="720"/>
        <v>71</v>
      </c>
    </row>
    <row r="1070" spans="1:69" ht="13.5" thickBot="1">
      <c r="A1070" s="390">
        <f t="shared" si="731"/>
        <v>30</v>
      </c>
      <c r="B1070" s="391" t="str">
        <f>VLOOKUP(A1070,Sheet3!$A$2:$E$61,4,FALSE)</f>
        <v>guǐsì (癸巳)</v>
      </c>
      <c r="C1070" s="391" t="str">
        <f>VLOOKUP(A1070,Sheet3!$A$2:$E$61,5,FALSE)</f>
        <v>Water Snake</v>
      </c>
      <c r="D1070" s="399">
        <f t="shared" si="732"/>
        <v>2153</v>
      </c>
      <c r="E1070" s="399">
        <f t="shared" si="733"/>
        <v>2092</v>
      </c>
      <c r="F1070" s="12">
        <f t="shared" ref="F1070:F1096" si="770">(5+H1070)/7</f>
        <v>64.714285714285708</v>
      </c>
      <c r="G1070" s="416">
        <f t="shared" si="700"/>
        <v>3484</v>
      </c>
      <c r="H1070" s="187">
        <f t="shared" ref="H1070:H1096" si="771">H1069-1</f>
        <v>448</v>
      </c>
      <c r="I1070" s="1">
        <f t="shared" si="737"/>
        <v>447</v>
      </c>
      <c r="J1070" s="187">
        <f t="shared" ref="J1070:J1096" si="772">-H1070+1</f>
        <v>-447</v>
      </c>
      <c r="K1070" s="1">
        <f t="shared" ref="K1070:K1096" si="773">-I1070+1</f>
        <v>-446</v>
      </c>
      <c r="L1070">
        <f t="shared" si="734"/>
        <v>83</v>
      </c>
      <c r="M1070" s="3">
        <f t="shared" si="759"/>
        <v>4</v>
      </c>
      <c r="N1070" s="245">
        <f t="shared" si="759"/>
        <v>1</v>
      </c>
      <c r="O1070" s="2"/>
      <c r="P1070" s="2"/>
      <c r="R1070" s="8"/>
      <c r="S1070" s="8"/>
      <c r="X1070" s="521"/>
      <c r="Y1070" s="522"/>
      <c r="Z1070" s="522"/>
      <c r="AA1070" s="523"/>
      <c r="AB1070" s="381"/>
      <c r="AC1070" s="276"/>
      <c r="AD1070" s="8">
        <f t="shared" si="769"/>
        <v>9</v>
      </c>
      <c r="AE1070" s="8"/>
      <c r="AF1070" s="8">
        <f t="shared" si="769"/>
        <v>17</v>
      </c>
      <c r="AG1070" s="115">
        <f t="shared" si="769"/>
        <v>18</v>
      </c>
      <c r="AI1070" s="108">
        <f t="shared" si="739"/>
        <v>26</v>
      </c>
      <c r="AL1070" s="133">
        <f t="shared" si="721"/>
        <v>112</v>
      </c>
      <c r="AQ1070">
        <f t="shared" si="667"/>
        <v>86</v>
      </c>
      <c r="AR1070" s="32"/>
      <c r="AS1070">
        <f t="shared" si="766"/>
        <v>73</v>
      </c>
      <c r="AT1070" s="3"/>
      <c r="AU1070" s="3"/>
      <c r="AW1070">
        <f t="shared" si="765"/>
        <v>72</v>
      </c>
      <c r="AZ1070" s="57">
        <f t="shared" si="753"/>
        <v>9</v>
      </c>
      <c r="BA1070" s="57">
        <f t="shared" si="754"/>
        <v>9</v>
      </c>
      <c r="BB1070" s="57">
        <f t="shared" si="755"/>
        <v>8</v>
      </c>
      <c r="BC1070" s="57">
        <f t="shared" si="756"/>
        <v>8</v>
      </c>
      <c r="BD1070" s="2">
        <f t="shared" si="740"/>
        <v>13</v>
      </c>
      <c r="BE1070" s="2">
        <f t="shared" si="768"/>
        <v>12</v>
      </c>
      <c r="BF1070" s="2">
        <f t="shared" si="768"/>
        <v>11</v>
      </c>
      <c r="BG1070" s="2">
        <f>BF1070+2</f>
        <v>13</v>
      </c>
      <c r="BH1070" s="2">
        <f t="shared" si="746"/>
        <v>12</v>
      </c>
      <c r="BI1070" s="2">
        <f t="shared" si="747"/>
        <v>12</v>
      </c>
      <c r="BJ1070" s="2">
        <f t="shared" si="748"/>
        <v>11</v>
      </c>
      <c r="BK1070" s="2">
        <f t="shared" si="749"/>
        <v>11</v>
      </c>
      <c r="BL1070" s="2">
        <f t="shared" si="750"/>
        <v>10</v>
      </c>
      <c r="BM1070" s="2">
        <f t="shared" si="751"/>
        <v>9</v>
      </c>
      <c r="BN1070" s="2">
        <f t="shared" si="752"/>
        <v>9</v>
      </c>
      <c r="BO1070">
        <f t="shared" si="742"/>
        <v>301</v>
      </c>
      <c r="BQ1070" s="32">
        <f t="shared" si="720"/>
        <v>72</v>
      </c>
    </row>
    <row r="1071" spans="1:69" ht="13.5" thickBot="1">
      <c r="A1071" s="390">
        <f t="shared" si="731"/>
        <v>31</v>
      </c>
      <c r="B1071" s="391" t="str">
        <f>VLOOKUP(A1071,Sheet3!$A$2:$E$61,4,FALSE)</f>
        <v>jiǎwǔ (甲午)</v>
      </c>
      <c r="C1071" s="391" t="str">
        <f>VLOOKUP(A1071,Sheet3!$A$2:$E$61,5,FALSE)</f>
        <v>Wood Horse</v>
      </c>
      <c r="D1071" s="399">
        <f t="shared" si="732"/>
        <v>2154</v>
      </c>
      <c r="E1071" s="399">
        <f t="shared" si="733"/>
        <v>2093</v>
      </c>
      <c r="F1071" s="12">
        <f t="shared" si="770"/>
        <v>64.571428571428569</v>
      </c>
      <c r="G1071" s="416">
        <f t="shared" si="700"/>
        <v>3485</v>
      </c>
      <c r="H1071" s="187">
        <f t="shared" si="771"/>
        <v>447</v>
      </c>
      <c r="I1071" s="1">
        <f t="shared" si="737"/>
        <v>446</v>
      </c>
      <c r="J1071" s="187">
        <f t="shared" si="772"/>
        <v>-446</v>
      </c>
      <c r="K1071" s="1">
        <f t="shared" si="773"/>
        <v>-445</v>
      </c>
      <c r="L1071">
        <f t="shared" si="734"/>
        <v>84</v>
      </c>
      <c r="M1071" s="3">
        <f t="shared" si="759"/>
        <v>1</v>
      </c>
      <c r="N1071" s="245">
        <f t="shared" si="759"/>
        <v>2</v>
      </c>
      <c r="O1071" s="2"/>
      <c r="P1071" s="2"/>
      <c r="R1071" s="8"/>
      <c r="S1071" s="8"/>
      <c r="X1071" s="521"/>
      <c r="Y1071" s="522"/>
      <c r="Z1071" s="522"/>
      <c r="AA1071" s="523"/>
      <c r="AB1071" s="381"/>
      <c r="AC1071" s="276"/>
      <c r="AD1071" s="8">
        <f t="shared" si="769"/>
        <v>10</v>
      </c>
      <c r="AE1071" s="8"/>
      <c r="AF1071" s="8">
        <f t="shared" si="769"/>
        <v>18</v>
      </c>
      <c r="AG1071" s="115">
        <f t="shared" si="769"/>
        <v>19</v>
      </c>
      <c r="AI1071" s="108">
        <f t="shared" si="739"/>
        <v>27</v>
      </c>
      <c r="AL1071" s="133">
        <f t="shared" si="721"/>
        <v>113</v>
      </c>
      <c r="AQ1071">
        <f t="shared" si="667"/>
        <v>87</v>
      </c>
      <c r="AR1071" s="32"/>
      <c r="AS1071">
        <f t="shared" si="766"/>
        <v>74</v>
      </c>
      <c r="AT1071" s="3"/>
      <c r="AU1071" s="3"/>
      <c r="AW1071">
        <f t="shared" si="765"/>
        <v>73</v>
      </c>
      <c r="AY1071" s="32" t="s">
        <v>79</v>
      </c>
      <c r="AZ1071" s="57">
        <f t="shared" si="753"/>
        <v>9</v>
      </c>
      <c r="BA1071" s="57">
        <f t="shared" si="754"/>
        <v>9</v>
      </c>
      <c r="BB1071" s="57">
        <f t="shared" si="755"/>
        <v>8</v>
      </c>
      <c r="BC1071" s="57">
        <f t="shared" si="756"/>
        <v>8</v>
      </c>
      <c r="BD1071" s="2">
        <f t="shared" si="740"/>
        <v>13</v>
      </c>
      <c r="BE1071" s="2">
        <f t="shared" si="768"/>
        <v>12</v>
      </c>
      <c r="BF1071" s="2">
        <f t="shared" si="768"/>
        <v>11</v>
      </c>
      <c r="BG1071" s="2">
        <f>BF1071+2</f>
        <v>13</v>
      </c>
      <c r="BH1071" s="142">
        <f t="shared" si="746"/>
        <v>12</v>
      </c>
      <c r="BI1071" s="2">
        <f t="shared" si="747"/>
        <v>12</v>
      </c>
      <c r="BJ1071" s="2">
        <f t="shared" si="748"/>
        <v>11</v>
      </c>
      <c r="BK1071" s="2">
        <f t="shared" si="749"/>
        <v>11</v>
      </c>
      <c r="BL1071" s="2">
        <f t="shared" si="750"/>
        <v>10</v>
      </c>
      <c r="BM1071" s="2">
        <f t="shared" si="751"/>
        <v>9</v>
      </c>
      <c r="BN1071" s="2">
        <f t="shared" si="752"/>
        <v>9</v>
      </c>
      <c r="BO1071">
        <f t="shared" si="742"/>
        <v>302</v>
      </c>
      <c r="BQ1071" s="32">
        <f t="shared" si="720"/>
        <v>73</v>
      </c>
    </row>
    <row r="1072" spans="1:69" ht="13.5" thickBot="1">
      <c r="A1072" s="390">
        <f t="shared" si="731"/>
        <v>32</v>
      </c>
      <c r="B1072" s="391" t="str">
        <f>VLOOKUP(A1072,Sheet3!$A$2:$E$61,4,FALSE)</f>
        <v>yǐwèi (乙未)</v>
      </c>
      <c r="C1072" s="391" t="str">
        <f>VLOOKUP(A1072,Sheet3!$A$2:$E$61,5,FALSE)</f>
        <v>Wood Sheep</v>
      </c>
      <c r="D1072" s="399">
        <f t="shared" si="732"/>
        <v>2155</v>
      </c>
      <c r="E1072" s="399">
        <f t="shared" si="733"/>
        <v>2094</v>
      </c>
      <c r="F1072" s="12">
        <f t="shared" si="770"/>
        <v>64.428571428571431</v>
      </c>
      <c r="G1072" s="416">
        <f t="shared" si="700"/>
        <v>3486</v>
      </c>
      <c r="H1072" s="187">
        <f t="shared" si="771"/>
        <v>446</v>
      </c>
      <c r="I1072" s="1">
        <f t="shared" si="737"/>
        <v>445</v>
      </c>
      <c r="J1072" s="187">
        <f t="shared" si="772"/>
        <v>-445</v>
      </c>
      <c r="K1072" s="1">
        <f t="shared" si="773"/>
        <v>-444</v>
      </c>
      <c r="L1072">
        <f t="shared" si="734"/>
        <v>84</v>
      </c>
      <c r="M1072" s="3">
        <f t="shared" si="759"/>
        <v>2</v>
      </c>
      <c r="N1072" s="245">
        <f t="shared" si="759"/>
        <v>3</v>
      </c>
      <c r="O1072" s="2"/>
      <c r="P1072" s="2"/>
      <c r="R1072" s="8"/>
      <c r="S1072" s="8"/>
      <c r="X1072" s="524"/>
      <c r="Y1072" s="525"/>
      <c r="Z1072" s="525"/>
      <c r="AA1072" s="526"/>
      <c r="AB1072" s="381"/>
      <c r="AC1072" s="276"/>
      <c r="AD1072" s="8">
        <f t="shared" si="769"/>
        <v>11</v>
      </c>
      <c r="AE1072" s="8"/>
      <c r="AF1072" s="178">
        <f t="shared" si="769"/>
        <v>19</v>
      </c>
      <c r="AG1072" s="188">
        <f t="shared" si="769"/>
        <v>20</v>
      </c>
      <c r="AI1072" s="108">
        <f t="shared" si="739"/>
        <v>28</v>
      </c>
      <c r="AJ1072" s="1">
        <f>AJ1065+1</f>
        <v>4</v>
      </c>
      <c r="AL1072" s="133">
        <f t="shared" si="721"/>
        <v>114</v>
      </c>
      <c r="AQ1072">
        <f t="shared" si="667"/>
        <v>88</v>
      </c>
      <c r="AR1072" s="32"/>
      <c r="AS1072">
        <f t="shared" si="766"/>
        <v>75</v>
      </c>
      <c r="AT1072" s="3"/>
      <c r="AU1072" s="3"/>
      <c r="AW1072">
        <f t="shared" si="765"/>
        <v>74</v>
      </c>
      <c r="AY1072" s="32" t="s">
        <v>76</v>
      </c>
      <c r="AZ1072" s="57">
        <f t="shared" si="753"/>
        <v>9</v>
      </c>
      <c r="BA1072" s="57">
        <f t="shared" si="754"/>
        <v>9</v>
      </c>
      <c r="BB1072" s="89">
        <f t="shared" si="755"/>
        <v>8</v>
      </c>
      <c r="BC1072" s="57">
        <f t="shared" si="756"/>
        <v>8</v>
      </c>
      <c r="BD1072" s="2">
        <f t="shared" si="740"/>
        <v>13</v>
      </c>
      <c r="BE1072" s="2">
        <f t="shared" si="768"/>
        <v>12</v>
      </c>
      <c r="BF1072" s="2">
        <f t="shared" si="768"/>
        <v>11</v>
      </c>
      <c r="BG1072" s="2">
        <f>BF1072+1</f>
        <v>12</v>
      </c>
      <c r="BH1072" s="2">
        <f t="shared" si="746"/>
        <v>11</v>
      </c>
      <c r="BI1072" s="2">
        <f t="shared" si="747"/>
        <v>11</v>
      </c>
      <c r="BJ1072" s="2">
        <f t="shared" si="748"/>
        <v>10</v>
      </c>
      <c r="BK1072" s="2">
        <f t="shared" si="749"/>
        <v>10</v>
      </c>
      <c r="BL1072" s="2">
        <f t="shared" si="750"/>
        <v>9</v>
      </c>
      <c r="BM1072" s="2">
        <f t="shared" si="751"/>
        <v>8</v>
      </c>
      <c r="BN1072" s="2">
        <f t="shared" si="752"/>
        <v>8</v>
      </c>
      <c r="BO1072">
        <f t="shared" si="742"/>
        <v>303</v>
      </c>
      <c r="BQ1072" s="32">
        <f t="shared" si="720"/>
        <v>74</v>
      </c>
    </row>
    <row r="1073" spans="1:69" ht="13.5" thickBot="1">
      <c r="A1073" s="390">
        <f t="shared" si="731"/>
        <v>33</v>
      </c>
      <c r="B1073" s="391" t="str">
        <f>VLOOKUP(A1073,Sheet3!$A$2:$E$61,4,FALSE)</f>
        <v>bǐngshēn (丙申)</v>
      </c>
      <c r="C1073" s="391" t="str">
        <f>VLOOKUP(A1073,Sheet3!$A$2:$E$61,5,FALSE)</f>
        <v>Fire Monkey</v>
      </c>
      <c r="D1073" s="399">
        <f t="shared" si="732"/>
        <v>2156</v>
      </c>
      <c r="E1073" s="399">
        <f t="shared" si="733"/>
        <v>2095</v>
      </c>
      <c r="F1073" s="12">
        <f t="shared" si="770"/>
        <v>64.285714285714292</v>
      </c>
      <c r="G1073" s="416">
        <f t="shared" si="700"/>
        <v>3487</v>
      </c>
      <c r="H1073" s="187">
        <f t="shared" si="771"/>
        <v>445</v>
      </c>
      <c r="I1073" s="1">
        <f t="shared" si="737"/>
        <v>444</v>
      </c>
      <c r="J1073" s="187">
        <f t="shared" si="772"/>
        <v>-444</v>
      </c>
      <c r="K1073" s="1">
        <f t="shared" si="773"/>
        <v>-443</v>
      </c>
      <c r="L1073">
        <f t="shared" si="734"/>
        <v>84</v>
      </c>
      <c r="M1073" s="3">
        <f t="shared" si="759"/>
        <v>3</v>
      </c>
      <c r="N1073" s="245">
        <f t="shared" si="759"/>
        <v>4</v>
      </c>
      <c r="O1073" s="2"/>
      <c r="P1073" s="2"/>
      <c r="Q1073" s="111" t="s">
        <v>218</v>
      </c>
      <c r="R1073" s="8"/>
      <c r="S1073" s="8"/>
      <c r="X1073" s="8">
        <v>0</v>
      </c>
      <c r="Y1073" s="8"/>
      <c r="Z1073" s="8"/>
      <c r="AD1073" s="8">
        <f t="shared" si="769"/>
        <v>12</v>
      </c>
      <c r="AE1073" s="8"/>
      <c r="AF1073" s="8">
        <f t="shared" si="769"/>
        <v>20</v>
      </c>
      <c r="AG1073" s="115">
        <f t="shared" si="769"/>
        <v>21</v>
      </c>
      <c r="AI1073" s="108">
        <f t="shared" si="739"/>
        <v>29</v>
      </c>
      <c r="AL1073" s="133">
        <f t="shared" si="721"/>
        <v>115</v>
      </c>
      <c r="AQ1073">
        <f t="shared" si="667"/>
        <v>89</v>
      </c>
      <c r="AR1073" s="32"/>
      <c r="AS1073">
        <f t="shared" si="766"/>
        <v>76</v>
      </c>
      <c r="AT1073" s="3"/>
      <c r="AU1073" s="3"/>
      <c r="AV1073">
        <v>0</v>
      </c>
      <c r="AW1073">
        <f t="shared" si="765"/>
        <v>75</v>
      </c>
      <c r="AZ1073" s="57">
        <f t="shared" si="753"/>
        <v>8</v>
      </c>
      <c r="BA1073" s="57">
        <f t="shared" si="754"/>
        <v>8</v>
      </c>
      <c r="BB1073" s="57">
        <f t="shared" si="755"/>
        <v>7</v>
      </c>
      <c r="BC1073" s="57">
        <f t="shared" si="756"/>
        <v>7</v>
      </c>
      <c r="BD1073" s="2">
        <f t="shared" si="740"/>
        <v>12</v>
      </c>
      <c r="BE1073" s="2">
        <f t="shared" si="768"/>
        <v>11</v>
      </c>
      <c r="BF1073" s="2">
        <f t="shared" si="768"/>
        <v>10</v>
      </c>
      <c r="BG1073" s="2">
        <f>BF1073+2</f>
        <v>12</v>
      </c>
      <c r="BH1073" s="2">
        <f t="shared" si="746"/>
        <v>11</v>
      </c>
      <c r="BI1073" s="2">
        <f t="shared" si="747"/>
        <v>11</v>
      </c>
      <c r="BJ1073" s="2">
        <f t="shared" si="748"/>
        <v>10</v>
      </c>
      <c r="BK1073" s="2">
        <f t="shared" si="749"/>
        <v>10</v>
      </c>
      <c r="BL1073" s="2">
        <f t="shared" si="750"/>
        <v>9</v>
      </c>
      <c r="BM1073" s="2">
        <f t="shared" si="751"/>
        <v>8</v>
      </c>
      <c r="BN1073" s="2">
        <f t="shared" si="752"/>
        <v>8</v>
      </c>
      <c r="BO1073">
        <f t="shared" si="742"/>
        <v>304</v>
      </c>
      <c r="BQ1073" s="32">
        <f t="shared" si="720"/>
        <v>75</v>
      </c>
    </row>
    <row r="1074" spans="1:69" ht="13.5" thickBot="1">
      <c r="A1074" s="390">
        <f t="shared" si="731"/>
        <v>34</v>
      </c>
      <c r="B1074" s="391" t="str">
        <f>VLOOKUP(A1074,Sheet3!$A$2:$E$61,4,FALSE)</f>
        <v>dīngyǒu (丁酉)</v>
      </c>
      <c r="C1074" s="391" t="str">
        <f>VLOOKUP(A1074,Sheet3!$A$2:$E$61,5,FALSE)</f>
        <v>Fire Rooster</v>
      </c>
      <c r="D1074" s="399">
        <f t="shared" si="732"/>
        <v>2157</v>
      </c>
      <c r="E1074" s="399">
        <f t="shared" si="733"/>
        <v>2096</v>
      </c>
      <c r="F1074" s="199">
        <f t="shared" si="770"/>
        <v>64.142857142857139</v>
      </c>
      <c r="G1074" s="419">
        <f t="shared" si="700"/>
        <v>3488</v>
      </c>
      <c r="H1074" s="418">
        <f t="shared" si="771"/>
        <v>444</v>
      </c>
      <c r="I1074" s="88">
        <f t="shared" si="737"/>
        <v>443</v>
      </c>
      <c r="J1074" s="353">
        <f t="shared" si="772"/>
        <v>-443</v>
      </c>
      <c r="K1074" s="88">
        <f t="shared" si="773"/>
        <v>-442</v>
      </c>
      <c r="L1074" s="87">
        <f t="shared" si="734"/>
        <v>84</v>
      </c>
      <c r="M1074" s="90">
        <f t="shared" si="759"/>
        <v>4</v>
      </c>
      <c r="N1074" s="272">
        <f t="shared" si="759"/>
        <v>1</v>
      </c>
      <c r="O1074" s="89"/>
      <c r="P1074" s="89"/>
      <c r="Q1074" s="201" t="s">
        <v>219</v>
      </c>
      <c r="R1074" s="191"/>
      <c r="S1074" s="191"/>
      <c r="T1074" s="89"/>
      <c r="U1074" s="89"/>
      <c r="V1074" s="87"/>
      <c r="W1074" s="87"/>
      <c r="X1074" s="191">
        <f>X1073+1</f>
        <v>1</v>
      </c>
      <c r="Y1074" s="191"/>
      <c r="Z1074" s="191"/>
      <c r="AA1074" s="87"/>
      <c r="AB1074" s="87"/>
      <c r="AC1074" s="87"/>
      <c r="AD1074" s="191">
        <f t="shared" si="769"/>
        <v>13</v>
      </c>
      <c r="AE1074" s="191"/>
      <c r="AF1074" s="191">
        <f t="shared" si="769"/>
        <v>21</v>
      </c>
      <c r="AG1074" s="296">
        <f t="shared" si="769"/>
        <v>22</v>
      </c>
      <c r="AH1074" s="89"/>
      <c r="AI1074" s="108">
        <f t="shared" si="739"/>
        <v>30</v>
      </c>
      <c r="AL1074" s="133">
        <f t="shared" si="721"/>
        <v>116</v>
      </c>
      <c r="AQ1074">
        <f t="shared" si="667"/>
        <v>90</v>
      </c>
      <c r="AR1074" s="32"/>
      <c r="AS1074">
        <f t="shared" si="766"/>
        <v>77</v>
      </c>
      <c r="AT1074" s="3">
        <f>AT1067+1</f>
        <v>11</v>
      </c>
      <c r="AU1074" s="3">
        <f>AU1067-1</f>
        <v>59</v>
      </c>
      <c r="AV1074">
        <f t="shared" ref="AV1074:AV1096" si="774">AV1073+1</f>
        <v>1</v>
      </c>
      <c r="AW1074">
        <f t="shared" si="765"/>
        <v>76</v>
      </c>
      <c r="AZ1074" s="57">
        <f t="shared" si="753"/>
        <v>8</v>
      </c>
      <c r="BA1074" s="57">
        <f t="shared" si="754"/>
        <v>8</v>
      </c>
      <c r="BB1074" s="57">
        <f t="shared" si="755"/>
        <v>7</v>
      </c>
      <c r="BC1074" s="57">
        <f t="shared" si="756"/>
        <v>7</v>
      </c>
      <c r="BD1074" s="2">
        <f t="shared" si="740"/>
        <v>12</v>
      </c>
      <c r="BE1074" s="2">
        <f t="shared" si="768"/>
        <v>11</v>
      </c>
      <c r="BF1074" s="2">
        <f t="shared" si="768"/>
        <v>10</v>
      </c>
      <c r="BG1074" s="2">
        <f>BF1074+2</f>
        <v>12</v>
      </c>
      <c r="BH1074" s="2">
        <f t="shared" si="746"/>
        <v>11</v>
      </c>
      <c r="BI1074" s="2">
        <f t="shared" si="747"/>
        <v>11</v>
      </c>
      <c r="BJ1074" s="2">
        <f t="shared" si="748"/>
        <v>10</v>
      </c>
      <c r="BK1074" s="2">
        <f t="shared" si="749"/>
        <v>10</v>
      </c>
      <c r="BL1074" s="2">
        <f t="shared" si="750"/>
        <v>9</v>
      </c>
      <c r="BM1074" s="2">
        <f t="shared" si="751"/>
        <v>8</v>
      </c>
      <c r="BN1074" s="2">
        <f t="shared" si="752"/>
        <v>8</v>
      </c>
      <c r="BO1074">
        <f t="shared" si="742"/>
        <v>305</v>
      </c>
      <c r="BQ1074" s="32">
        <f t="shared" si="720"/>
        <v>76</v>
      </c>
    </row>
    <row r="1075" spans="1:69" ht="13.5" thickBot="1">
      <c r="A1075" s="390">
        <f t="shared" si="731"/>
        <v>35</v>
      </c>
      <c r="B1075" s="391" t="str">
        <f>VLOOKUP(A1075,Sheet3!$A$2:$E$61,4,FALSE)</f>
        <v>wùxū (戊戌)</v>
      </c>
      <c r="C1075" s="391" t="str">
        <f>VLOOKUP(A1075,Sheet3!$A$2:$E$61,5,FALSE)</f>
        <v>Earth Dog</v>
      </c>
      <c r="D1075" s="399">
        <f t="shared" si="732"/>
        <v>2158</v>
      </c>
      <c r="E1075" s="399">
        <f t="shared" si="733"/>
        <v>2097</v>
      </c>
      <c r="F1075" s="14">
        <f t="shared" si="770"/>
        <v>64</v>
      </c>
      <c r="G1075" s="417">
        <f t="shared" si="700"/>
        <v>3489</v>
      </c>
      <c r="H1075" s="270">
        <f t="shared" si="771"/>
        <v>443</v>
      </c>
      <c r="I1075" s="16">
        <f t="shared" si="737"/>
        <v>442</v>
      </c>
      <c r="J1075" s="270">
        <f t="shared" si="772"/>
        <v>-442</v>
      </c>
      <c r="K1075" s="16">
        <f t="shared" si="773"/>
        <v>-441</v>
      </c>
      <c r="L1075" s="20">
        <f t="shared" si="734"/>
        <v>85</v>
      </c>
      <c r="M1075" s="15">
        <f t="shared" si="759"/>
        <v>1</v>
      </c>
      <c r="N1075" s="271">
        <f t="shared" si="759"/>
        <v>2</v>
      </c>
      <c r="O1075" s="17"/>
      <c r="P1075" s="17"/>
      <c r="Q1075" s="30"/>
      <c r="R1075" s="19"/>
      <c r="S1075" s="19"/>
      <c r="T1075" s="17"/>
      <c r="U1075" s="17"/>
      <c r="V1075" s="20"/>
      <c r="W1075" s="20"/>
      <c r="X1075" s="19">
        <f>X1074+1</f>
        <v>2</v>
      </c>
      <c r="Y1075" s="19"/>
      <c r="Z1075" s="19"/>
      <c r="AA1075" s="20"/>
      <c r="AB1075" s="20"/>
      <c r="AC1075" s="20"/>
      <c r="AD1075" s="19">
        <f>AD1074+1</f>
        <v>14</v>
      </c>
      <c r="AE1075" s="19"/>
      <c r="AF1075" s="19">
        <f>AF1074+1</f>
        <v>22</v>
      </c>
      <c r="AG1075" s="116">
        <f>AG1074+1</f>
        <v>23</v>
      </c>
      <c r="AH1075" s="17"/>
      <c r="AI1075" s="108">
        <f t="shared" si="739"/>
        <v>31</v>
      </c>
      <c r="AK1075" s="1">
        <f t="shared" ref="AK1075:AP1075" si="775">AK1068+1</f>
        <v>19</v>
      </c>
      <c r="AL1075" s="133">
        <f t="shared" si="721"/>
        <v>117</v>
      </c>
      <c r="AM1075" s="1">
        <f t="shared" si="775"/>
        <v>16</v>
      </c>
      <c r="AN1075" s="1">
        <f t="shared" si="775"/>
        <v>13</v>
      </c>
      <c r="AO1075" s="1">
        <f t="shared" si="775"/>
        <v>11</v>
      </c>
      <c r="AP1075" s="1">
        <f t="shared" si="775"/>
        <v>2</v>
      </c>
      <c r="AQ1075">
        <f t="shared" si="667"/>
        <v>91</v>
      </c>
      <c r="AR1075" s="32">
        <f>AR1068+1</f>
        <v>13</v>
      </c>
      <c r="AS1075">
        <f t="shared" si="766"/>
        <v>78</v>
      </c>
      <c r="AT1075" s="3"/>
      <c r="AU1075" s="3"/>
      <c r="AV1075">
        <f t="shared" si="774"/>
        <v>2</v>
      </c>
      <c r="AW1075">
        <f t="shared" si="765"/>
        <v>77</v>
      </c>
      <c r="AZ1075" s="57">
        <f t="shared" si="753"/>
        <v>8</v>
      </c>
      <c r="BA1075" s="57">
        <f t="shared" si="754"/>
        <v>8</v>
      </c>
      <c r="BB1075" s="57">
        <f t="shared" si="755"/>
        <v>7</v>
      </c>
      <c r="BC1075" s="57">
        <f t="shared" si="756"/>
        <v>7</v>
      </c>
      <c r="BD1075" s="2">
        <f t="shared" si="740"/>
        <v>12</v>
      </c>
      <c r="BE1075" s="2">
        <f t="shared" si="768"/>
        <v>11</v>
      </c>
      <c r="BF1075" s="2">
        <f t="shared" si="768"/>
        <v>10</v>
      </c>
      <c r="BG1075" s="2">
        <f>BF1075+2</f>
        <v>12</v>
      </c>
      <c r="BH1075" s="2">
        <f t="shared" si="746"/>
        <v>11</v>
      </c>
      <c r="BI1075" s="2">
        <f t="shared" si="747"/>
        <v>11</v>
      </c>
      <c r="BJ1075" s="2">
        <f t="shared" si="748"/>
        <v>10</v>
      </c>
      <c r="BK1075" s="2">
        <f t="shared" si="749"/>
        <v>10</v>
      </c>
      <c r="BL1075" s="2">
        <f t="shared" si="750"/>
        <v>9</v>
      </c>
      <c r="BM1075" s="2">
        <f t="shared" si="751"/>
        <v>8</v>
      </c>
      <c r="BN1075" s="2">
        <f t="shared" si="752"/>
        <v>8</v>
      </c>
      <c r="BO1075">
        <f t="shared" si="742"/>
        <v>306</v>
      </c>
      <c r="BQ1075" s="32">
        <f t="shared" si="720"/>
        <v>77</v>
      </c>
    </row>
    <row r="1076" spans="1:69" ht="13.5" thickBot="1">
      <c r="A1076" s="390">
        <f t="shared" si="731"/>
        <v>36</v>
      </c>
      <c r="B1076" s="391" t="str">
        <f>VLOOKUP(A1076,Sheet3!$A$2:$E$61,4,FALSE)</f>
        <v>jǐhài (己亥)</v>
      </c>
      <c r="C1076" s="391" t="str">
        <f>VLOOKUP(A1076,Sheet3!$A$2:$E$61,5,FALSE)</f>
        <v>Earth Pig</v>
      </c>
      <c r="D1076" s="399">
        <f t="shared" si="732"/>
        <v>2159</v>
      </c>
      <c r="E1076" s="399">
        <f t="shared" si="733"/>
        <v>2098</v>
      </c>
      <c r="F1076" s="12">
        <f t="shared" si="770"/>
        <v>63.857142857142854</v>
      </c>
      <c r="G1076" s="416">
        <f t="shared" si="700"/>
        <v>3490</v>
      </c>
      <c r="H1076" s="187">
        <f t="shared" si="771"/>
        <v>442</v>
      </c>
      <c r="I1076" s="1">
        <f t="shared" si="737"/>
        <v>441</v>
      </c>
      <c r="J1076" s="187">
        <f t="shared" si="772"/>
        <v>-441</v>
      </c>
      <c r="K1076" s="1">
        <f t="shared" si="773"/>
        <v>-440</v>
      </c>
      <c r="L1076">
        <f t="shared" si="734"/>
        <v>85</v>
      </c>
      <c r="M1076" s="3">
        <f t="shared" si="759"/>
        <v>2</v>
      </c>
      <c r="N1076" s="245">
        <f t="shared" si="759"/>
        <v>3</v>
      </c>
      <c r="O1076" s="2"/>
      <c r="P1076" s="2"/>
      <c r="R1076" s="8"/>
      <c r="S1076" s="8"/>
      <c r="X1076" s="8">
        <f t="shared" ref="X1076:X1081" si="776">X1075+1</f>
        <v>3</v>
      </c>
      <c r="Y1076" s="8"/>
      <c r="Z1076" s="8"/>
      <c r="AD1076" s="8">
        <f t="shared" ref="AD1076:AG1081" si="777">AD1075+1</f>
        <v>15</v>
      </c>
      <c r="AE1076" s="8"/>
      <c r="AF1076" s="8">
        <f t="shared" si="777"/>
        <v>23</v>
      </c>
      <c r="AG1076" s="115">
        <f t="shared" si="777"/>
        <v>24</v>
      </c>
      <c r="AI1076" s="108">
        <f t="shared" si="739"/>
        <v>32</v>
      </c>
      <c r="AL1076" s="133">
        <f t="shared" si="721"/>
        <v>118</v>
      </c>
      <c r="AQ1076">
        <f t="shared" si="667"/>
        <v>92</v>
      </c>
      <c r="AR1076" s="32"/>
      <c r="AS1076">
        <f t="shared" si="766"/>
        <v>79</v>
      </c>
      <c r="AT1076" s="3"/>
      <c r="AU1076" s="3"/>
      <c r="AV1076">
        <f t="shared" si="774"/>
        <v>3</v>
      </c>
      <c r="AW1076">
        <f t="shared" si="765"/>
        <v>78</v>
      </c>
      <c r="AZ1076" s="57">
        <f t="shared" si="753"/>
        <v>8</v>
      </c>
      <c r="BA1076" s="57">
        <f t="shared" si="754"/>
        <v>8</v>
      </c>
      <c r="BB1076" s="57">
        <f t="shared" si="755"/>
        <v>7</v>
      </c>
      <c r="BC1076" s="57">
        <f t="shared" si="756"/>
        <v>7</v>
      </c>
      <c r="BD1076" s="2">
        <f t="shared" si="740"/>
        <v>12</v>
      </c>
      <c r="BE1076" s="2">
        <f t="shared" si="768"/>
        <v>11</v>
      </c>
      <c r="BF1076" s="2">
        <f t="shared" si="768"/>
        <v>10</v>
      </c>
      <c r="BG1076" s="2">
        <f>BF1076+1</f>
        <v>11</v>
      </c>
      <c r="BH1076" s="2">
        <f t="shared" si="746"/>
        <v>10</v>
      </c>
      <c r="BI1076" s="2">
        <f t="shared" si="747"/>
        <v>10</v>
      </c>
      <c r="BJ1076" s="2">
        <f t="shared" si="748"/>
        <v>9</v>
      </c>
      <c r="BK1076" s="2">
        <f t="shared" si="749"/>
        <v>9</v>
      </c>
      <c r="BL1076" s="2">
        <f t="shared" si="750"/>
        <v>8</v>
      </c>
      <c r="BM1076" s="2">
        <f t="shared" si="751"/>
        <v>7</v>
      </c>
      <c r="BN1076" s="2">
        <f t="shared" si="752"/>
        <v>7</v>
      </c>
      <c r="BO1076">
        <f t="shared" si="742"/>
        <v>307</v>
      </c>
      <c r="BQ1076" s="32">
        <f t="shared" si="720"/>
        <v>78</v>
      </c>
    </row>
    <row r="1077" spans="1:69" ht="13.5" thickBot="1">
      <c r="A1077" s="390">
        <f t="shared" si="731"/>
        <v>37</v>
      </c>
      <c r="B1077" s="391" t="str">
        <f>VLOOKUP(A1077,Sheet3!$A$2:$E$61,4,FALSE)</f>
        <v>gēngzǐ (庚子)</v>
      </c>
      <c r="C1077" s="391" t="str">
        <f>VLOOKUP(A1077,Sheet3!$A$2:$E$61,5,FALSE)</f>
        <v>Metal Rat</v>
      </c>
      <c r="D1077" s="399">
        <f t="shared" si="732"/>
        <v>2160</v>
      </c>
      <c r="E1077" s="399">
        <f t="shared" si="733"/>
        <v>2099</v>
      </c>
      <c r="F1077" s="12">
        <f t="shared" si="770"/>
        <v>63.714285714285715</v>
      </c>
      <c r="G1077" s="416">
        <f t="shared" si="700"/>
        <v>3491</v>
      </c>
      <c r="H1077" s="187">
        <f t="shared" si="771"/>
        <v>441</v>
      </c>
      <c r="I1077" s="1">
        <f t="shared" si="737"/>
        <v>440</v>
      </c>
      <c r="J1077" s="187">
        <f t="shared" si="772"/>
        <v>-440</v>
      </c>
      <c r="K1077" s="1">
        <f t="shared" si="773"/>
        <v>-439</v>
      </c>
      <c r="L1077">
        <f t="shared" si="734"/>
        <v>85</v>
      </c>
      <c r="M1077" s="3">
        <f t="shared" si="759"/>
        <v>3</v>
      </c>
      <c r="N1077" s="245">
        <f t="shared" si="759"/>
        <v>4</v>
      </c>
      <c r="O1077" s="2"/>
      <c r="P1077" s="2"/>
      <c r="R1077" s="8"/>
      <c r="S1077" s="8"/>
      <c r="X1077" s="8">
        <f t="shared" si="776"/>
        <v>4</v>
      </c>
      <c r="Y1077" s="8"/>
      <c r="Z1077" s="8"/>
      <c r="AD1077" s="8">
        <f t="shared" si="777"/>
        <v>16</v>
      </c>
      <c r="AE1077" s="8"/>
      <c r="AF1077" s="178">
        <f t="shared" si="777"/>
        <v>24</v>
      </c>
      <c r="AG1077" s="188">
        <f t="shared" si="777"/>
        <v>25</v>
      </c>
      <c r="AI1077" s="108">
        <f t="shared" si="739"/>
        <v>33</v>
      </c>
      <c r="AL1077" s="133">
        <f t="shared" si="721"/>
        <v>119</v>
      </c>
      <c r="AQ1077">
        <f t="shared" si="667"/>
        <v>93</v>
      </c>
      <c r="AR1077" s="32"/>
      <c r="AS1077">
        <f t="shared" si="766"/>
        <v>80</v>
      </c>
      <c r="AT1077" s="3"/>
      <c r="AU1077" s="3"/>
      <c r="AV1077">
        <f t="shared" si="774"/>
        <v>4</v>
      </c>
      <c r="AW1077">
        <f t="shared" si="765"/>
        <v>79</v>
      </c>
      <c r="AY1077" s="32" t="s">
        <v>73</v>
      </c>
      <c r="AZ1077" s="57">
        <f t="shared" si="753"/>
        <v>7</v>
      </c>
      <c r="BA1077" s="57">
        <f t="shared" si="754"/>
        <v>7</v>
      </c>
      <c r="BB1077" s="57">
        <f t="shared" si="755"/>
        <v>6</v>
      </c>
      <c r="BC1077" s="57">
        <f t="shared" si="756"/>
        <v>6</v>
      </c>
      <c r="BD1077" s="2">
        <f t="shared" si="740"/>
        <v>11</v>
      </c>
      <c r="BE1077" s="2">
        <f t="shared" si="768"/>
        <v>10</v>
      </c>
      <c r="BF1077" s="2">
        <f t="shared" si="768"/>
        <v>9</v>
      </c>
      <c r="BG1077" s="2">
        <f>BF1077+2</f>
        <v>11</v>
      </c>
      <c r="BH1077" s="2">
        <f t="shared" si="746"/>
        <v>10</v>
      </c>
      <c r="BI1077" s="2">
        <f t="shared" si="747"/>
        <v>10</v>
      </c>
      <c r="BJ1077" s="2">
        <f t="shared" si="748"/>
        <v>9</v>
      </c>
      <c r="BK1077" s="2">
        <f t="shared" si="749"/>
        <v>9</v>
      </c>
      <c r="BL1077" s="89">
        <f t="shared" si="750"/>
        <v>8</v>
      </c>
      <c r="BM1077" s="2">
        <f t="shared" si="751"/>
        <v>7</v>
      </c>
      <c r="BN1077" s="2">
        <f t="shared" si="752"/>
        <v>7</v>
      </c>
      <c r="BO1077">
        <f t="shared" si="742"/>
        <v>308</v>
      </c>
      <c r="BQ1077" s="32">
        <f t="shared" si="720"/>
        <v>79</v>
      </c>
    </row>
    <row r="1078" spans="1:69" ht="13.5" thickBot="1">
      <c r="A1078" s="390">
        <f t="shared" si="731"/>
        <v>38</v>
      </c>
      <c r="B1078" s="391" t="str">
        <f>VLOOKUP(A1078,Sheet3!$A$2:$E$61,4,FALSE)</f>
        <v>xīnchǒu (辛丑)</v>
      </c>
      <c r="C1078" s="391" t="str">
        <f>VLOOKUP(A1078,Sheet3!$A$2:$E$61,5,FALSE)</f>
        <v>Metal Ox</v>
      </c>
      <c r="D1078" s="399">
        <f t="shared" si="732"/>
        <v>2161</v>
      </c>
      <c r="E1078" s="399">
        <f t="shared" si="733"/>
        <v>2100</v>
      </c>
      <c r="F1078" s="12">
        <f t="shared" si="770"/>
        <v>63.571428571428569</v>
      </c>
      <c r="G1078" s="416">
        <f t="shared" si="700"/>
        <v>3492</v>
      </c>
      <c r="H1078" s="187">
        <f t="shared" si="771"/>
        <v>440</v>
      </c>
      <c r="I1078" s="1">
        <f t="shared" si="737"/>
        <v>439</v>
      </c>
      <c r="J1078" s="187">
        <f t="shared" si="772"/>
        <v>-439</v>
      </c>
      <c r="K1078" s="1">
        <f t="shared" si="773"/>
        <v>-438</v>
      </c>
      <c r="L1078">
        <f t="shared" si="734"/>
        <v>85</v>
      </c>
      <c r="M1078" s="3">
        <f t="shared" ref="M1078:N1097" si="778">M1082</f>
        <v>4</v>
      </c>
      <c r="N1078" s="245">
        <f t="shared" si="778"/>
        <v>1</v>
      </c>
      <c r="O1078" s="2"/>
      <c r="P1078" s="2"/>
      <c r="R1078" s="8"/>
      <c r="S1078" s="8"/>
      <c r="X1078" s="8">
        <f t="shared" si="776"/>
        <v>5</v>
      </c>
      <c r="Y1078" s="8"/>
      <c r="Z1078" s="8"/>
      <c r="AD1078" s="8">
        <f t="shared" si="777"/>
        <v>17</v>
      </c>
      <c r="AE1078" s="8"/>
      <c r="AF1078" s="8">
        <f t="shared" si="777"/>
        <v>25</v>
      </c>
      <c r="AG1078" s="115">
        <f t="shared" si="777"/>
        <v>26</v>
      </c>
      <c r="AI1078" s="108">
        <f t="shared" si="739"/>
        <v>34</v>
      </c>
      <c r="AL1078" s="133">
        <f t="shared" si="721"/>
        <v>120</v>
      </c>
      <c r="AQ1078">
        <f t="shared" si="667"/>
        <v>94</v>
      </c>
      <c r="AR1078" s="32"/>
      <c r="AS1078">
        <f t="shared" si="766"/>
        <v>81</v>
      </c>
      <c r="AT1078" s="3"/>
      <c r="AU1078" s="3"/>
      <c r="AV1078">
        <f t="shared" si="774"/>
        <v>5</v>
      </c>
      <c r="AW1078">
        <f t="shared" si="765"/>
        <v>80</v>
      </c>
      <c r="AZ1078" s="57">
        <f t="shared" si="753"/>
        <v>7</v>
      </c>
      <c r="BA1078" s="57">
        <f t="shared" si="754"/>
        <v>7</v>
      </c>
      <c r="BB1078" s="57">
        <f t="shared" si="755"/>
        <v>6</v>
      </c>
      <c r="BC1078" s="57">
        <f t="shared" si="756"/>
        <v>6</v>
      </c>
      <c r="BD1078" s="2">
        <f t="shared" si="740"/>
        <v>11</v>
      </c>
      <c r="BE1078" s="2">
        <f t="shared" si="768"/>
        <v>10</v>
      </c>
      <c r="BF1078" s="2">
        <f t="shared" si="768"/>
        <v>9</v>
      </c>
      <c r="BG1078" s="2">
        <f>BF1078+2</f>
        <v>11</v>
      </c>
      <c r="BH1078" s="2">
        <f t="shared" si="746"/>
        <v>10</v>
      </c>
      <c r="BI1078" s="2">
        <f t="shared" si="747"/>
        <v>10</v>
      </c>
      <c r="BJ1078" s="2">
        <f t="shared" si="748"/>
        <v>9</v>
      </c>
      <c r="BK1078" s="2">
        <f t="shared" si="749"/>
        <v>9</v>
      </c>
      <c r="BL1078" s="2">
        <f t="shared" si="750"/>
        <v>8</v>
      </c>
      <c r="BM1078" s="2">
        <f t="shared" si="751"/>
        <v>7</v>
      </c>
      <c r="BN1078" s="2">
        <f t="shared" si="752"/>
        <v>7</v>
      </c>
      <c r="BO1078">
        <f t="shared" si="742"/>
        <v>309</v>
      </c>
      <c r="BQ1078" s="32">
        <f t="shared" si="720"/>
        <v>80</v>
      </c>
    </row>
    <row r="1079" spans="1:69" ht="13.5" thickBot="1">
      <c r="A1079" s="390">
        <f t="shared" si="731"/>
        <v>39</v>
      </c>
      <c r="B1079" s="391" t="str">
        <f>VLOOKUP(A1079,Sheet3!$A$2:$E$61,4,FALSE)</f>
        <v>rényín (壬寅)</v>
      </c>
      <c r="C1079" s="391" t="str">
        <f>VLOOKUP(A1079,Sheet3!$A$2:$E$61,5,FALSE)</f>
        <v>Water Tiger</v>
      </c>
      <c r="D1079" s="399">
        <f t="shared" si="732"/>
        <v>2162</v>
      </c>
      <c r="E1079" s="399">
        <f t="shared" si="733"/>
        <v>2101</v>
      </c>
      <c r="F1079" s="12">
        <f t="shared" si="770"/>
        <v>63.428571428571431</v>
      </c>
      <c r="G1079" s="416">
        <f t="shared" ref="G1079:G1142" si="779">G1078+1</f>
        <v>3493</v>
      </c>
      <c r="H1079" s="187">
        <f t="shared" si="771"/>
        <v>439</v>
      </c>
      <c r="I1079" s="1">
        <f t="shared" si="737"/>
        <v>438</v>
      </c>
      <c r="J1079" s="187">
        <f t="shared" si="772"/>
        <v>-438</v>
      </c>
      <c r="K1079" s="1">
        <f t="shared" si="773"/>
        <v>-437</v>
      </c>
      <c r="L1079">
        <f t="shared" si="734"/>
        <v>86</v>
      </c>
      <c r="M1079" s="3">
        <f t="shared" si="778"/>
        <v>1</v>
      </c>
      <c r="N1079" s="245">
        <f t="shared" si="778"/>
        <v>2</v>
      </c>
      <c r="O1079" s="2"/>
      <c r="P1079" s="2"/>
      <c r="R1079" s="8"/>
      <c r="S1079" s="8"/>
      <c r="X1079" s="8">
        <f t="shared" si="776"/>
        <v>6</v>
      </c>
      <c r="Y1079" s="8"/>
      <c r="Z1079" s="8"/>
      <c r="AD1079" s="8">
        <f t="shared" si="777"/>
        <v>18</v>
      </c>
      <c r="AE1079" s="8"/>
      <c r="AF1079" s="8">
        <f t="shared" si="777"/>
        <v>26</v>
      </c>
      <c r="AG1079" s="115">
        <f t="shared" si="777"/>
        <v>27</v>
      </c>
      <c r="AI1079" s="108">
        <f t="shared" si="739"/>
        <v>35</v>
      </c>
      <c r="AJ1079" s="1">
        <f>AJ1072+1</f>
        <v>5</v>
      </c>
      <c r="AL1079" s="133">
        <f t="shared" si="721"/>
        <v>121</v>
      </c>
      <c r="AQ1079">
        <f t="shared" si="667"/>
        <v>95</v>
      </c>
      <c r="AR1079" s="32"/>
      <c r="AS1079">
        <f t="shared" si="766"/>
        <v>82</v>
      </c>
      <c r="AT1079" s="3"/>
      <c r="AU1079" s="3"/>
      <c r="AV1079">
        <f t="shared" si="774"/>
        <v>6</v>
      </c>
      <c r="AW1079">
        <f t="shared" si="765"/>
        <v>81</v>
      </c>
      <c r="AZ1079" s="57">
        <f t="shared" si="753"/>
        <v>7</v>
      </c>
      <c r="BA1079" s="57">
        <f t="shared" si="754"/>
        <v>7</v>
      </c>
      <c r="BB1079" s="57">
        <f t="shared" si="755"/>
        <v>6</v>
      </c>
      <c r="BC1079" s="57">
        <f t="shared" si="756"/>
        <v>6</v>
      </c>
      <c r="BD1079" s="2">
        <f t="shared" si="740"/>
        <v>11</v>
      </c>
      <c r="BE1079" s="2">
        <f t="shared" si="768"/>
        <v>10</v>
      </c>
      <c r="BF1079" s="2">
        <f t="shared" si="768"/>
        <v>9</v>
      </c>
      <c r="BG1079" s="2">
        <f>BF1079+2</f>
        <v>11</v>
      </c>
      <c r="BH1079" s="2">
        <f t="shared" si="746"/>
        <v>10</v>
      </c>
      <c r="BI1079" s="2">
        <f t="shared" si="747"/>
        <v>10</v>
      </c>
      <c r="BJ1079" s="2">
        <f t="shared" si="748"/>
        <v>9</v>
      </c>
      <c r="BK1079" s="2">
        <f t="shared" si="749"/>
        <v>9</v>
      </c>
      <c r="BL1079" s="2">
        <f t="shared" si="750"/>
        <v>8</v>
      </c>
      <c r="BM1079" s="143">
        <f t="shared" si="751"/>
        <v>7</v>
      </c>
      <c r="BN1079" s="2">
        <f t="shared" si="752"/>
        <v>7</v>
      </c>
      <c r="BO1079">
        <f t="shared" si="742"/>
        <v>310</v>
      </c>
      <c r="BQ1079" s="32">
        <f t="shared" si="720"/>
        <v>81</v>
      </c>
    </row>
    <row r="1080" spans="1:69" ht="13.5" thickBot="1">
      <c r="A1080" s="390">
        <f t="shared" si="731"/>
        <v>40</v>
      </c>
      <c r="B1080" s="391" t="str">
        <f>VLOOKUP(A1080,Sheet3!$A$2:$E$61,4,FALSE)</f>
        <v>guǐmǎo (癸卯)</v>
      </c>
      <c r="C1080" s="391" t="str">
        <f>VLOOKUP(A1080,Sheet3!$A$2:$E$61,5,FALSE)</f>
        <v>Water Hare</v>
      </c>
      <c r="D1080" s="399">
        <f t="shared" si="732"/>
        <v>2163</v>
      </c>
      <c r="E1080" s="399">
        <f t="shared" si="733"/>
        <v>2102</v>
      </c>
      <c r="F1080" s="12">
        <f t="shared" si="770"/>
        <v>63.285714285714285</v>
      </c>
      <c r="G1080" s="416">
        <f t="shared" si="779"/>
        <v>3494</v>
      </c>
      <c r="H1080" s="187">
        <f t="shared" si="771"/>
        <v>438</v>
      </c>
      <c r="I1080" s="1">
        <f t="shared" si="737"/>
        <v>437</v>
      </c>
      <c r="J1080" s="187">
        <f t="shared" si="772"/>
        <v>-437</v>
      </c>
      <c r="K1080" s="1">
        <f t="shared" si="773"/>
        <v>-436</v>
      </c>
      <c r="L1080">
        <f t="shared" si="734"/>
        <v>86</v>
      </c>
      <c r="M1080" s="3">
        <f t="shared" si="778"/>
        <v>2</v>
      </c>
      <c r="N1080" s="245">
        <f t="shared" si="778"/>
        <v>3</v>
      </c>
      <c r="O1080" s="2"/>
      <c r="P1080" s="2"/>
      <c r="R1080" s="8"/>
      <c r="S1080" s="8"/>
      <c r="X1080" s="8">
        <f t="shared" si="776"/>
        <v>7</v>
      </c>
      <c r="Y1080" s="8"/>
      <c r="Z1080" s="8"/>
      <c r="AD1080" s="8">
        <f t="shared" si="777"/>
        <v>19</v>
      </c>
      <c r="AE1080" s="8"/>
      <c r="AF1080" s="178">
        <f t="shared" si="777"/>
        <v>27</v>
      </c>
      <c r="AG1080" s="188">
        <f t="shared" si="777"/>
        <v>28</v>
      </c>
      <c r="AI1080" s="108">
        <f t="shared" si="739"/>
        <v>36</v>
      </c>
      <c r="AL1080" s="133">
        <f t="shared" si="721"/>
        <v>122</v>
      </c>
      <c r="AQ1080">
        <f t="shared" si="667"/>
        <v>96</v>
      </c>
      <c r="AR1080" s="32"/>
      <c r="AS1080">
        <f t="shared" si="766"/>
        <v>83</v>
      </c>
      <c r="AT1080" s="3"/>
      <c r="AU1080" s="3"/>
      <c r="AV1080">
        <f t="shared" si="774"/>
        <v>7</v>
      </c>
      <c r="AW1080">
        <f t="shared" si="765"/>
        <v>82</v>
      </c>
      <c r="AY1080" s="32" t="s">
        <v>74</v>
      </c>
      <c r="AZ1080" s="57">
        <f t="shared" si="753"/>
        <v>7</v>
      </c>
      <c r="BA1080" s="57">
        <f t="shared" si="754"/>
        <v>7</v>
      </c>
      <c r="BB1080" s="57">
        <f t="shared" si="755"/>
        <v>6</v>
      </c>
      <c r="BC1080" s="57">
        <f t="shared" si="756"/>
        <v>6</v>
      </c>
      <c r="BD1080" s="2">
        <f t="shared" si="740"/>
        <v>11</v>
      </c>
      <c r="BE1080" s="2">
        <f t="shared" si="768"/>
        <v>10</v>
      </c>
      <c r="BF1080" s="2">
        <f t="shared" si="768"/>
        <v>9</v>
      </c>
      <c r="BG1080" s="2">
        <f>BF1080+1</f>
        <v>10</v>
      </c>
      <c r="BH1080" s="2">
        <f t="shared" si="746"/>
        <v>9</v>
      </c>
      <c r="BI1080" s="2">
        <f t="shared" si="747"/>
        <v>9</v>
      </c>
      <c r="BJ1080" s="2">
        <f t="shared" si="748"/>
        <v>8</v>
      </c>
      <c r="BK1080" s="2">
        <f t="shared" si="749"/>
        <v>8</v>
      </c>
      <c r="BL1080" s="2">
        <f t="shared" si="750"/>
        <v>7</v>
      </c>
      <c r="BM1080" s="89">
        <f t="shared" si="751"/>
        <v>6</v>
      </c>
      <c r="BN1080" s="2">
        <f t="shared" si="752"/>
        <v>6</v>
      </c>
      <c r="BO1080">
        <f t="shared" si="742"/>
        <v>311</v>
      </c>
      <c r="BQ1080" s="32">
        <f t="shared" si="720"/>
        <v>82</v>
      </c>
    </row>
    <row r="1081" spans="1:69" ht="13.5" thickBot="1">
      <c r="A1081" s="390">
        <f t="shared" si="731"/>
        <v>41</v>
      </c>
      <c r="B1081" s="391" t="str">
        <f>VLOOKUP(A1081,Sheet3!$A$2:$E$61,4,FALSE)</f>
        <v>jiǎchén (甲辰)</v>
      </c>
      <c r="C1081" s="391" t="str">
        <f>VLOOKUP(A1081,Sheet3!$A$2:$E$61,5,FALSE)</f>
        <v>Wood Dragon</v>
      </c>
      <c r="D1081" s="399">
        <f t="shared" si="732"/>
        <v>2164</v>
      </c>
      <c r="E1081" s="399">
        <f t="shared" si="733"/>
        <v>2103</v>
      </c>
      <c r="F1081" s="12">
        <f t="shared" si="770"/>
        <v>63.142857142857146</v>
      </c>
      <c r="G1081" s="416">
        <f t="shared" si="779"/>
        <v>3495</v>
      </c>
      <c r="H1081" s="187">
        <f t="shared" si="771"/>
        <v>437</v>
      </c>
      <c r="I1081" s="1">
        <f t="shared" si="737"/>
        <v>436</v>
      </c>
      <c r="J1081" s="187">
        <f t="shared" si="772"/>
        <v>-436</v>
      </c>
      <c r="K1081" s="1">
        <f t="shared" si="773"/>
        <v>-435</v>
      </c>
      <c r="L1081">
        <f t="shared" si="734"/>
        <v>86</v>
      </c>
      <c r="M1081" s="3">
        <f t="shared" si="778"/>
        <v>3</v>
      </c>
      <c r="N1081" s="245">
        <f t="shared" si="778"/>
        <v>4</v>
      </c>
      <c r="O1081" s="2"/>
      <c r="P1081" s="2"/>
      <c r="R1081" s="8"/>
      <c r="S1081" s="8"/>
      <c r="X1081" s="8">
        <f t="shared" si="776"/>
        <v>8</v>
      </c>
      <c r="Y1081" s="8"/>
      <c r="Z1081" s="8"/>
      <c r="AD1081" s="8">
        <f t="shared" si="777"/>
        <v>20</v>
      </c>
      <c r="AE1081" s="8"/>
      <c r="AF1081" s="178">
        <f t="shared" si="777"/>
        <v>28</v>
      </c>
      <c r="AG1081" s="188">
        <f t="shared" si="777"/>
        <v>29</v>
      </c>
      <c r="AI1081" s="108">
        <f t="shared" si="739"/>
        <v>37</v>
      </c>
      <c r="AL1081" s="133">
        <f t="shared" si="721"/>
        <v>123</v>
      </c>
      <c r="AQ1081">
        <f t="shared" si="667"/>
        <v>97</v>
      </c>
      <c r="AR1081" s="32"/>
      <c r="AS1081">
        <f t="shared" si="766"/>
        <v>84</v>
      </c>
      <c r="AT1081" s="3">
        <f>AT1074+1</f>
        <v>12</v>
      </c>
      <c r="AU1081" s="3">
        <f>AU1074-1</f>
        <v>58</v>
      </c>
      <c r="AV1081">
        <f t="shared" si="774"/>
        <v>8</v>
      </c>
      <c r="AW1081">
        <f t="shared" si="765"/>
        <v>83</v>
      </c>
      <c r="AY1081" s="32" t="s">
        <v>9</v>
      </c>
      <c r="AZ1081" s="57">
        <f t="shared" si="753"/>
        <v>6</v>
      </c>
      <c r="BA1081" s="57">
        <f t="shared" si="754"/>
        <v>6</v>
      </c>
      <c r="BB1081" s="57">
        <f t="shared" si="755"/>
        <v>5</v>
      </c>
      <c r="BC1081" s="57">
        <f t="shared" si="756"/>
        <v>5</v>
      </c>
      <c r="BD1081" s="143">
        <f t="shared" si="740"/>
        <v>10</v>
      </c>
      <c r="BE1081" s="2">
        <f t="shared" si="768"/>
        <v>9</v>
      </c>
      <c r="BF1081" s="2">
        <f t="shared" si="768"/>
        <v>8</v>
      </c>
      <c r="BG1081" s="2">
        <f>BF1081+2</f>
        <v>10</v>
      </c>
      <c r="BH1081" s="2">
        <f t="shared" si="746"/>
        <v>9</v>
      </c>
      <c r="BI1081" s="2">
        <f t="shared" si="747"/>
        <v>9</v>
      </c>
      <c r="BJ1081" s="2">
        <f t="shared" si="748"/>
        <v>8</v>
      </c>
      <c r="BK1081" s="2">
        <f t="shared" si="749"/>
        <v>8</v>
      </c>
      <c r="BL1081" s="2">
        <f t="shared" si="750"/>
        <v>7</v>
      </c>
      <c r="BM1081" s="2">
        <f t="shared" si="751"/>
        <v>6</v>
      </c>
      <c r="BN1081" s="2">
        <f t="shared" si="752"/>
        <v>6</v>
      </c>
      <c r="BO1081">
        <f t="shared" si="742"/>
        <v>312</v>
      </c>
      <c r="BQ1081" s="32">
        <f t="shared" si="720"/>
        <v>83</v>
      </c>
    </row>
    <row r="1082" spans="1:69" ht="13.5" thickBot="1">
      <c r="A1082" s="390">
        <f t="shared" si="731"/>
        <v>42</v>
      </c>
      <c r="B1082" s="391" t="str">
        <f>VLOOKUP(A1082,Sheet3!$A$2:$E$61,4,FALSE)</f>
        <v>yǐsì (乙巳)</v>
      </c>
      <c r="C1082" s="391" t="str">
        <f>VLOOKUP(A1082,Sheet3!$A$2:$E$61,5,FALSE)</f>
        <v>Wood Snake</v>
      </c>
      <c r="D1082" s="399">
        <f t="shared" si="732"/>
        <v>2165</v>
      </c>
      <c r="E1082" s="399">
        <f t="shared" si="733"/>
        <v>2104</v>
      </c>
      <c r="F1082" s="14">
        <f t="shared" si="770"/>
        <v>63</v>
      </c>
      <c r="G1082" s="417">
        <f t="shared" si="779"/>
        <v>3496</v>
      </c>
      <c r="H1082" s="270">
        <f t="shared" si="771"/>
        <v>436</v>
      </c>
      <c r="I1082" s="16">
        <f t="shared" si="737"/>
        <v>435</v>
      </c>
      <c r="J1082" s="270">
        <f t="shared" si="772"/>
        <v>-435</v>
      </c>
      <c r="K1082" s="16">
        <f t="shared" si="773"/>
        <v>-434</v>
      </c>
      <c r="L1082" s="20">
        <f t="shared" si="734"/>
        <v>86</v>
      </c>
      <c r="M1082" s="15">
        <f t="shared" si="778"/>
        <v>4</v>
      </c>
      <c r="N1082" s="271">
        <f t="shared" si="778"/>
        <v>1</v>
      </c>
      <c r="O1082" s="17"/>
      <c r="P1082" s="17"/>
      <c r="Q1082" s="30"/>
      <c r="R1082" s="19"/>
      <c r="S1082" s="19"/>
      <c r="T1082" s="17"/>
      <c r="U1082" s="17"/>
      <c r="V1082" s="20"/>
      <c r="W1082" s="20"/>
      <c r="X1082" s="19">
        <f>X1081+1</f>
        <v>9</v>
      </c>
      <c r="Y1082" s="19"/>
      <c r="Z1082" s="19"/>
      <c r="AA1082" s="20"/>
      <c r="AB1082" s="20"/>
      <c r="AC1082" s="20"/>
      <c r="AD1082" s="19">
        <f>AD1081+1</f>
        <v>21</v>
      </c>
      <c r="AE1082" s="19"/>
      <c r="AF1082" s="19">
        <f t="shared" ref="AF1082:AG1088" si="780">AF1081+1</f>
        <v>29</v>
      </c>
      <c r="AG1082" s="116">
        <f t="shared" si="780"/>
        <v>30</v>
      </c>
      <c r="AH1082" s="17"/>
      <c r="AI1082" s="108">
        <f t="shared" si="739"/>
        <v>38</v>
      </c>
      <c r="AK1082" s="1">
        <f t="shared" ref="AK1082:AP1082" si="781">AK1075+1</f>
        <v>20</v>
      </c>
      <c r="AL1082" s="133">
        <f t="shared" si="721"/>
        <v>124</v>
      </c>
      <c r="AM1082" s="1">
        <f t="shared" si="781"/>
        <v>17</v>
      </c>
      <c r="AN1082" s="1">
        <f t="shared" si="781"/>
        <v>14</v>
      </c>
      <c r="AO1082" s="1">
        <f t="shared" si="781"/>
        <v>12</v>
      </c>
      <c r="AP1082" s="1">
        <f t="shared" si="781"/>
        <v>3</v>
      </c>
      <c r="AQ1082">
        <f t="shared" si="667"/>
        <v>98</v>
      </c>
      <c r="AR1082" s="32">
        <f>AR1075+1</f>
        <v>14</v>
      </c>
      <c r="AS1082">
        <f t="shared" si="766"/>
        <v>85</v>
      </c>
      <c r="AT1082" s="3"/>
      <c r="AU1082" s="3"/>
      <c r="AV1082">
        <f t="shared" si="774"/>
        <v>9</v>
      </c>
      <c r="AW1082">
        <f t="shared" si="765"/>
        <v>84</v>
      </c>
      <c r="AZ1082" s="57">
        <f t="shared" si="753"/>
        <v>6</v>
      </c>
      <c r="BA1082" s="57">
        <f t="shared" si="754"/>
        <v>6</v>
      </c>
      <c r="BB1082" s="57">
        <f t="shared" si="755"/>
        <v>5</v>
      </c>
      <c r="BC1082" s="57">
        <f t="shared" si="756"/>
        <v>5</v>
      </c>
      <c r="BD1082" s="2">
        <f t="shared" si="740"/>
        <v>10</v>
      </c>
      <c r="BE1082" s="2">
        <f t="shared" si="768"/>
        <v>9</v>
      </c>
      <c r="BF1082" s="2">
        <f t="shared" si="768"/>
        <v>8</v>
      </c>
      <c r="BG1082" s="2">
        <f>BF1082+2</f>
        <v>10</v>
      </c>
      <c r="BH1082" s="2">
        <f t="shared" ref="BH1082:BH1100" si="782">BG1082-1</f>
        <v>9</v>
      </c>
      <c r="BI1082" s="2">
        <f t="shared" ref="BI1082:BI1100" si="783">BH1082</f>
        <v>9</v>
      </c>
      <c r="BJ1082" s="2">
        <f t="shared" ref="BJ1082:BJ1100" si="784">BI1082-1</f>
        <v>8</v>
      </c>
      <c r="BK1082" s="2">
        <f t="shared" ref="BK1082:BK1100" si="785">BJ1082</f>
        <v>8</v>
      </c>
      <c r="BL1082" s="2">
        <f t="shared" ref="BL1082:BL1100" si="786">BK1082-1</f>
        <v>7</v>
      </c>
      <c r="BM1082" s="2">
        <f t="shared" ref="BM1082:BM1099" si="787">AZ1083</f>
        <v>6</v>
      </c>
      <c r="BN1082" s="2">
        <f t="shared" ref="BN1082:BN1099" si="788">BA1083</f>
        <v>6</v>
      </c>
      <c r="BO1082">
        <f t="shared" si="742"/>
        <v>313</v>
      </c>
      <c r="BQ1082" s="32">
        <f t="shared" si="720"/>
        <v>84</v>
      </c>
    </row>
    <row r="1083" spans="1:69" ht="13.5" thickBot="1">
      <c r="A1083" s="390">
        <f t="shared" si="731"/>
        <v>43</v>
      </c>
      <c r="B1083" s="391" t="str">
        <f>VLOOKUP(A1083,Sheet3!$A$2:$E$61,4,FALSE)</f>
        <v>bǐngwǔ (丙午)</v>
      </c>
      <c r="C1083" s="391" t="str">
        <f>VLOOKUP(A1083,Sheet3!$A$2:$E$61,5,FALSE)</f>
        <v>Fire Horse</v>
      </c>
      <c r="D1083" s="399">
        <f t="shared" si="732"/>
        <v>2166</v>
      </c>
      <c r="E1083" s="399">
        <f t="shared" si="733"/>
        <v>2105</v>
      </c>
      <c r="F1083" s="12">
        <f t="shared" si="770"/>
        <v>62.857142857142854</v>
      </c>
      <c r="G1083" s="416">
        <f t="shared" si="779"/>
        <v>3497</v>
      </c>
      <c r="H1083" s="187">
        <f t="shared" si="771"/>
        <v>435</v>
      </c>
      <c r="I1083" s="1">
        <f t="shared" si="737"/>
        <v>434</v>
      </c>
      <c r="J1083" s="187">
        <f t="shared" si="772"/>
        <v>-434</v>
      </c>
      <c r="K1083" s="1">
        <f t="shared" si="773"/>
        <v>-433</v>
      </c>
      <c r="L1083">
        <f t="shared" si="734"/>
        <v>87</v>
      </c>
      <c r="M1083" s="3">
        <f t="shared" si="778"/>
        <v>1</v>
      </c>
      <c r="N1083" s="245">
        <f t="shared" si="778"/>
        <v>2</v>
      </c>
      <c r="O1083" s="2"/>
      <c r="P1083" s="2"/>
      <c r="R1083" s="8"/>
      <c r="S1083" s="8"/>
      <c r="X1083" s="8">
        <f>X1082+1</f>
        <v>10</v>
      </c>
      <c r="Y1083" s="8"/>
      <c r="Z1083" s="8"/>
      <c r="AD1083" s="8">
        <f>AD1082+1</f>
        <v>22</v>
      </c>
      <c r="AE1083" s="8"/>
      <c r="AF1083" s="8">
        <f t="shared" si="780"/>
        <v>30</v>
      </c>
      <c r="AG1083" s="115">
        <f t="shared" si="780"/>
        <v>31</v>
      </c>
      <c r="AI1083" s="108">
        <f t="shared" si="739"/>
        <v>39</v>
      </c>
      <c r="AL1083" s="133">
        <f t="shared" si="721"/>
        <v>125</v>
      </c>
      <c r="AQ1083">
        <f t="shared" si="667"/>
        <v>99</v>
      </c>
      <c r="AR1083" s="32"/>
      <c r="AS1083">
        <f t="shared" si="766"/>
        <v>86</v>
      </c>
      <c r="AT1083" s="3"/>
      <c r="AU1083" s="3"/>
      <c r="AV1083">
        <f t="shared" si="774"/>
        <v>10</v>
      </c>
      <c r="AW1083">
        <f t="shared" si="765"/>
        <v>85</v>
      </c>
      <c r="AY1083" s="32" t="s">
        <v>71</v>
      </c>
      <c r="AZ1083" s="57">
        <f t="shared" ref="AZ1083:AZ1100" si="789">BL1082-1</f>
        <v>6</v>
      </c>
      <c r="BA1083" s="142">
        <f t="shared" ref="BA1083:BA1100" si="790">AZ1083</f>
        <v>6</v>
      </c>
      <c r="BB1083" s="57">
        <f t="shared" ref="BB1083:BB1100" si="791">BA1083-1</f>
        <v>5</v>
      </c>
      <c r="BC1083" s="57">
        <f t="shared" ref="BC1083:BC1100" si="792">BB1083</f>
        <v>5</v>
      </c>
      <c r="BD1083" s="2">
        <f t="shared" si="740"/>
        <v>10</v>
      </c>
      <c r="BE1083" s="2">
        <f t="shared" si="768"/>
        <v>9</v>
      </c>
      <c r="BF1083" s="2">
        <f t="shared" si="768"/>
        <v>8</v>
      </c>
      <c r="BG1083" s="2">
        <f>BF1083+2</f>
        <v>10</v>
      </c>
      <c r="BH1083" s="2">
        <f t="shared" si="782"/>
        <v>9</v>
      </c>
      <c r="BI1083" s="2">
        <f t="shared" si="783"/>
        <v>9</v>
      </c>
      <c r="BJ1083" s="2">
        <f t="shared" si="784"/>
        <v>8</v>
      </c>
      <c r="BK1083" s="2">
        <f t="shared" si="785"/>
        <v>8</v>
      </c>
      <c r="BL1083" s="2">
        <f t="shared" si="786"/>
        <v>7</v>
      </c>
      <c r="BM1083" s="2">
        <f t="shared" si="787"/>
        <v>6</v>
      </c>
      <c r="BN1083" s="2">
        <f t="shared" si="788"/>
        <v>6</v>
      </c>
      <c r="BO1083">
        <f t="shared" si="742"/>
        <v>314</v>
      </c>
      <c r="BQ1083" s="32">
        <f t="shared" ref="BQ1083:BQ1098" si="793">BQ1082+1</f>
        <v>85</v>
      </c>
    </row>
    <row r="1084" spans="1:69" ht="13.5" thickBot="1">
      <c r="A1084" s="390">
        <f t="shared" si="731"/>
        <v>44</v>
      </c>
      <c r="B1084" s="391" t="str">
        <f>VLOOKUP(A1084,Sheet3!$A$2:$E$61,4,FALSE)</f>
        <v>dīngwèi (丁未)</v>
      </c>
      <c r="C1084" s="391" t="str">
        <f>VLOOKUP(A1084,Sheet3!$A$2:$E$61,5,FALSE)</f>
        <v>Fire Sheep</v>
      </c>
      <c r="D1084" s="399">
        <f t="shared" si="732"/>
        <v>2167</v>
      </c>
      <c r="E1084" s="399">
        <f t="shared" si="733"/>
        <v>2106</v>
      </c>
      <c r="F1084" s="12">
        <f t="shared" si="770"/>
        <v>62.714285714285715</v>
      </c>
      <c r="G1084" s="416">
        <f t="shared" si="779"/>
        <v>3498</v>
      </c>
      <c r="H1084" s="187">
        <f t="shared" si="771"/>
        <v>434</v>
      </c>
      <c r="I1084" s="1">
        <f t="shared" si="737"/>
        <v>433</v>
      </c>
      <c r="J1084" s="187">
        <f t="shared" si="772"/>
        <v>-433</v>
      </c>
      <c r="K1084" s="1">
        <f t="shared" si="773"/>
        <v>-432</v>
      </c>
      <c r="L1084">
        <f t="shared" si="734"/>
        <v>87</v>
      </c>
      <c r="M1084" s="3">
        <f t="shared" si="778"/>
        <v>2</v>
      </c>
      <c r="N1084" s="245">
        <f t="shared" si="778"/>
        <v>3</v>
      </c>
      <c r="O1084" s="2"/>
      <c r="P1084" s="2"/>
      <c r="R1084" s="8"/>
      <c r="S1084" s="8"/>
      <c r="X1084" s="8">
        <f>X1083+1</f>
        <v>11</v>
      </c>
      <c r="Y1084" s="8"/>
      <c r="Z1084" s="8"/>
      <c r="AD1084" s="8">
        <f>AD1083+1</f>
        <v>23</v>
      </c>
      <c r="AE1084" s="8"/>
      <c r="AF1084" s="178">
        <f t="shared" si="780"/>
        <v>31</v>
      </c>
      <c r="AG1084" s="188">
        <f t="shared" si="780"/>
        <v>32</v>
      </c>
      <c r="AI1084" s="108">
        <f t="shared" si="739"/>
        <v>40</v>
      </c>
      <c r="AL1084" s="133">
        <f t="shared" si="721"/>
        <v>126</v>
      </c>
      <c r="AQ1084">
        <f t="shared" si="667"/>
        <v>100</v>
      </c>
      <c r="AR1084" s="32"/>
      <c r="AS1084">
        <f t="shared" si="766"/>
        <v>87</v>
      </c>
      <c r="AV1084">
        <f t="shared" si="774"/>
        <v>11</v>
      </c>
      <c r="AW1084">
        <f t="shared" si="765"/>
        <v>86</v>
      </c>
      <c r="AY1084" s="32" t="s">
        <v>58</v>
      </c>
      <c r="AZ1084" s="57">
        <f t="shared" si="789"/>
        <v>6</v>
      </c>
      <c r="BA1084" s="89">
        <f t="shared" si="790"/>
        <v>6</v>
      </c>
      <c r="BB1084" s="57">
        <f t="shared" si="791"/>
        <v>5</v>
      </c>
      <c r="BC1084" s="57">
        <f t="shared" si="792"/>
        <v>5</v>
      </c>
      <c r="BD1084" s="2">
        <f t="shared" si="740"/>
        <v>10</v>
      </c>
      <c r="BE1084" s="2">
        <f t="shared" si="768"/>
        <v>9</v>
      </c>
      <c r="BF1084" s="2">
        <f t="shared" si="768"/>
        <v>8</v>
      </c>
      <c r="BG1084" s="2">
        <f>BF1084+1</f>
        <v>9</v>
      </c>
      <c r="BH1084" s="2">
        <f t="shared" si="782"/>
        <v>8</v>
      </c>
      <c r="BI1084" s="2">
        <f t="shared" si="783"/>
        <v>8</v>
      </c>
      <c r="BJ1084" s="2">
        <f t="shared" si="784"/>
        <v>7</v>
      </c>
      <c r="BK1084" s="2">
        <f t="shared" si="785"/>
        <v>7</v>
      </c>
      <c r="BL1084" s="2">
        <f t="shared" si="786"/>
        <v>6</v>
      </c>
      <c r="BM1084" s="2">
        <f t="shared" si="787"/>
        <v>5</v>
      </c>
      <c r="BN1084" s="2">
        <f t="shared" si="788"/>
        <v>5</v>
      </c>
      <c r="BO1084">
        <f t="shared" si="742"/>
        <v>315</v>
      </c>
      <c r="BQ1084" s="32">
        <f t="shared" si="793"/>
        <v>86</v>
      </c>
    </row>
    <row r="1085" spans="1:69" ht="13.5" thickBot="1">
      <c r="A1085" s="390">
        <f t="shared" si="731"/>
        <v>45</v>
      </c>
      <c r="B1085" s="391" t="str">
        <f>VLOOKUP(A1085,Sheet3!$A$2:$E$61,4,FALSE)</f>
        <v>wùshēn (戊申)</v>
      </c>
      <c r="C1085" s="391" t="str">
        <f>VLOOKUP(A1085,Sheet3!$A$2:$E$61,5,FALSE)</f>
        <v>Earth Monkey</v>
      </c>
      <c r="D1085" s="399">
        <f t="shared" si="732"/>
        <v>2168</v>
      </c>
      <c r="E1085" s="399">
        <f t="shared" si="733"/>
        <v>2107</v>
      </c>
      <c r="F1085" s="12">
        <f t="shared" si="770"/>
        <v>62.571428571428569</v>
      </c>
      <c r="G1085" s="416">
        <f t="shared" si="779"/>
        <v>3499</v>
      </c>
      <c r="H1085" s="187">
        <f t="shared" si="771"/>
        <v>433</v>
      </c>
      <c r="I1085" s="1">
        <f t="shared" si="737"/>
        <v>432</v>
      </c>
      <c r="J1085" s="187">
        <f t="shared" si="772"/>
        <v>-432</v>
      </c>
      <c r="K1085" s="1">
        <f t="shared" si="773"/>
        <v>-431</v>
      </c>
      <c r="L1085">
        <f t="shared" si="734"/>
        <v>87</v>
      </c>
      <c r="M1085" s="3">
        <f t="shared" si="778"/>
        <v>3</v>
      </c>
      <c r="N1085" s="245">
        <f t="shared" si="778"/>
        <v>4</v>
      </c>
      <c r="O1085" s="2"/>
      <c r="P1085" s="2"/>
      <c r="Q1085" s="111" t="s">
        <v>271</v>
      </c>
      <c r="R1085" s="8"/>
      <c r="S1085" s="8"/>
      <c r="X1085" s="8">
        <f>X1084+1</f>
        <v>12</v>
      </c>
      <c r="Y1085" s="8"/>
      <c r="Z1085" s="8"/>
      <c r="AD1085" s="8">
        <f>AD1084+1</f>
        <v>24</v>
      </c>
      <c r="AE1085" s="8"/>
      <c r="AF1085" s="8">
        <f t="shared" si="780"/>
        <v>32</v>
      </c>
      <c r="AG1085" s="115">
        <f t="shared" si="780"/>
        <v>33</v>
      </c>
      <c r="AI1085" s="108">
        <f t="shared" si="739"/>
        <v>41</v>
      </c>
      <c r="AL1085" s="133">
        <f t="shared" si="721"/>
        <v>127</v>
      </c>
      <c r="AQ1085">
        <f t="shared" si="667"/>
        <v>101</v>
      </c>
      <c r="AR1085" s="32"/>
      <c r="AS1085">
        <f t="shared" si="766"/>
        <v>88</v>
      </c>
      <c r="AV1085">
        <f t="shared" si="774"/>
        <v>12</v>
      </c>
      <c r="AW1085">
        <f t="shared" si="765"/>
        <v>87</v>
      </c>
      <c r="AZ1085" s="57">
        <f t="shared" si="789"/>
        <v>5</v>
      </c>
      <c r="BA1085" s="57">
        <f t="shared" si="790"/>
        <v>5</v>
      </c>
      <c r="BB1085" s="57">
        <f t="shared" si="791"/>
        <v>4</v>
      </c>
      <c r="BC1085" s="57">
        <f t="shared" si="792"/>
        <v>4</v>
      </c>
      <c r="BD1085" s="2">
        <f t="shared" si="740"/>
        <v>9</v>
      </c>
      <c r="BE1085" s="2">
        <f t="shared" si="768"/>
        <v>8</v>
      </c>
      <c r="BF1085" s="2">
        <f t="shared" si="768"/>
        <v>7</v>
      </c>
      <c r="BG1085" s="2">
        <f>BF1085+2</f>
        <v>9</v>
      </c>
      <c r="BH1085" s="2">
        <f t="shared" si="782"/>
        <v>8</v>
      </c>
      <c r="BI1085" s="2">
        <f t="shared" si="783"/>
        <v>8</v>
      </c>
      <c r="BJ1085" s="2">
        <f t="shared" si="784"/>
        <v>7</v>
      </c>
      <c r="BK1085" s="2">
        <f t="shared" si="785"/>
        <v>7</v>
      </c>
      <c r="BL1085" s="2">
        <f t="shared" si="786"/>
        <v>6</v>
      </c>
      <c r="BM1085" s="2">
        <f t="shared" si="787"/>
        <v>5</v>
      </c>
      <c r="BN1085" s="2">
        <f t="shared" si="788"/>
        <v>5</v>
      </c>
      <c r="BO1085">
        <f t="shared" si="742"/>
        <v>316</v>
      </c>
      <c r="BQ1085" s="32">
        <f t="shared" si="793"/>
        <v>87</v>
      </c>
    </row>
    <row r="1086" spans="1:69" ht="13.5" thickBot="1">
      <c r="A1086" s="390">
        <f t="shared" si="731"/>
        <v>46</v>
      </c>
      <c r="B1086" s="391" t="str">
        <f>VLOOKUP(A1086,Sheet3!$A$2:$E$61,4,FALSE)</f>
        <v>jǐyǒu (己酉)</v>
      </c>
      <c r="C1086" s="391" t="str">
        <f>VLOOKUP(A1086,Sheet3!$A$2:$E$61,5,FALSE)</f>
        <v>Earth Rooster</v>
      </c>
      <c r="D1086" s="399">
        <f t="shared" si="732"/>
        <v>2169</v>
      </c>
      <c r="E1086" s="399">
        <f t="shared" si="733"/>
        <v>2108</v>
      </c>
      <c r="F1086" s="12">
        <f t="shared" si="770"/>
        <v>62.428571428571431</v>
      </c>
      <c r="G1086" s="416">
        <f t="shared" si="779"/>
        <v>3500</v>
      </c>
      <c r="H1086" s="187">
        <f t="shared" si="771"/>
        <v>432</v>
      </c>
      <c r="I1086" s="1">
        <f t="shared" si="737"/>
        <v>431</v>
      </c>
      <c r="J1086" s="187">
        <f t="shared" si="772"/>
        <v>-431</v>
      </c>
      <c r="K1086" s="1">
        <f t="shared" si="773"/>
        <v>-430</v>
      </c>
      <c r="L1086">
        <f t="shared" si="734"/>
        <v>87</v>
      </c>
      <c r="M1086" s="3">
        <f t="shared" si="778"/>
        <v>4</v>
      </c>
      <c r="N1086" s="245">
        <f t="shared" si="778"/>
        <v>1</v>
      </c>
      <c r="O1086" s="2"/>
      <c r="P1086" s="2"/>
      <c r="R1086" s="8"/>
      <c r="S1086" s="8"/>
      <c r="AF1086" s="8">
        <f t="shared" si="780"/>
        <v>33</v>
      </c>
      <c r="AG1086" s="115">
        <f t="shared" si="780"/>
        <v>34</v>
      </c>
      <c r="AI1086" s="108">
        <f t="shared" si="739"/>
        <v>42</v>
      </c>
      <c r="AJ1086" s="1">
        <f>AJ1079+1</f>
        <v>6</v>
      </c>
      <c r="AL1086" s="133">
        <f t="shared" si="721"/>
        <v>128</v>
      </c>
      <c r="AQ1086">
        <f t="shared" si="667"/>
        <v>102</v>
      </c>
      <c r="AR1086" s="32"/>
      <c r="AS1086">
        <f t="shared" si="766"/>
        <v>89</v>
      </c>
      <c r="AV1086">
        <f t="shared" si="774"/>
        <v>13</v>
      </c>
      <c r="AW1086">
        <f t="shared" si="765"/>
        <v>88</v>
      </c>
      <c r="AZ1086" s="57">
        <f t="shared" si="789"/>
        <v>5</v>
      </c>
      <c r="BA1086" s="57">
        <f t="shared" si="790"/>
        <v>5</v>
      </c>
      <c r="BB1086" s="57">
        <f t="shared" si="791"/>
        <v>4</v>
      </c>
      <c r="BC1086" s="57">
        <f t="shared" si="792"/>
        <v>4</v>
      </c>
      <c r="BD1086" s="2">
        <f t="shared" si="740"/>
        <v>9</v>
      </c>
      <c r="BE1086" s="2">
        <f t="shared" si="768"/>
        <v>8</v>
      </c>
      <c r="BF1086" s="2">
        <f t="shared" si="768"/>
        <v>7</v>
      </c>
      <c r="BG1086" s="2">
        <f>BF1086+2</f>
        <v>9</v>
      </c>
      <c r="BH1086" s="2">
        <f t="shared" si="782"/>
        <v>8</v>
      </c>
      <c r="BI1086" s="2">
        <f t="shared" si="783"/>
        <v>8</v>
      </c>
      <c r="BJ1086" s="2">
        <f t="shared" si="784"/>
        <v>7</v>
      </c>
      <c r="BK1086" s="2">
        <f t="shared" si="785"/>
        <v>7</v>
      </c>
      <c r="BL1086" s="2">
        <f t="shared" si="786"/>
        <v>6</v>
      </c>
      <c r="BM1086" s="2">
        <f t="shared" si="787"/>
        <v>5</v>
      </c>
      <c r="BN1086" s="2">
        <f t="shared" si="788"/>
        <v>5</v>
      </c>
      <c r="BO1086">
        <f t="shared" si="742"/>
        <v>317</v>
      </c>
      <c r="BQ1086" s="32">
        <f t="shared" si="793"/>
        <v>88</v>
      </c>
    </row>
    <row r="1087" spans="1:69" ht="13.5" thickBot="1">
      <c r="A1087" s="390">
        <f t="shared" si="731"/>
        <v>47</v>
      </c>
      <c r="B1087" s="391" t="str">
        <f>VLOOKUP(A1087,Sheet3!$A$2:$E$61,4,FALSE)</f>
        <v>gēngxū (庚戌)</v>
      </c>
      <c r="C1087" s="391" t="str">
        <f>VLOOKUP(A1087,Sheet3!$A$2:$E$61,5,FALSE)</f>
        <v>Metal Dog</v>
      </c>
      <c r="D1087" s="399">
        <f t="shared" si="732"/>
        <v>2170</v>
      </c>
      <c r="E1087" s="399">
        <f t="shared" si="733"/>
        <v>2109</v>
      </c>
      <c r="F1087" s="12">
        <f t="shared" si="770"/>
        <v>62.285714285714285</v>
      </c>
      <c r="G1087" s="416">
        <f t="shared" si="779"/>
        <v>3501</v>
      </c>
      <c r="H1087" s="187">
        <f t="shared" si="771"/>
        <v>431</v>
      </c>
      <c r="I1087" s="1">
        <f t="shared" si="737"/>
        <v>430</v>
      </c>
      <c r="J1087" s="187">
        <f t="shared" si="772"/>
        <v>-430</v>
      </c>
      <c r="K1087" s="1">
        <f t="shared" si="773"/>
        <v>-429</v>
      </c>
      <c r="L1087">
        <f t="shared" si="734"/>
        <v>88</v>
      </c>
      <c r="M1087" s="3">
        <f t="shared" si="778"/>
        <v>1</v>
      </c>
      <c r="N1087" s="245">
        <f t="shared" si="778"/>
        <v>2</v>
      </c>
      <c r="O1087" s="2"/>
      <c r="P1087" s="2"/>
      <c r="R1087" s="8"/>
      <c r="S1087" s="8"/>
      <c r="AF1087" s="8">
        <f t="shared" si="780"/>
        <v>34</v>
      </c>
      <c r="AG1087" s="115">
        <f t="shared" si="780"/>
        <v>35</v>
      </c>
      <c r="AI1087" s="108">
        <f t="shared" si="739"/>
        <v>43</v>
      </c>
      <c r="AL1087" s="133">
        <f t="shared" si="721"/>
        <v>129</v>
      </c>
      <c r="AQ1087">
        <f t="shared" si="667"/>
        <v>103</v>
      </c>
      <c r="AR1087" s="32"/>
      <c r="AS1087">
        <f t="shared" si="766"/>
        <v>90</v>
      </c>
      <c r="AV1087">
        <f t="shared" si="774"/>
        <v>14</v>
      </c>
      <c r="AW1087">
        <f t="shared" si="765"/>
        <v>89</v>
      </c>
      <c r="AZ1087" s="57">
        <f t="shared" si="789"/>
        <v>5</v>
      </c>
      <c r="BA1087" s="57">
        <f t="shared" si="790"/>
        <v>5</v>
      </c>
      <c r="BB1087" s="57">
        <f t="shared" si="791"/>
        <v>4</v>
      </c>
      <c r="BC1087" s="57">
        <f t="shared" si="792"/>
        <v>4</v>
      </c>
      <c r="BD1087" s="2">
        <f t="shared" si="740"/>
        <v>9</v>
      </c>
      <c r="BE1087" s="2">
        <f t="shared" si="768"/>
        <v>8</v>
      </c>
      <c r="BF1087" s="2">
        <f t="shared" si="768"/>
        <v>7</v>
      </c>
      <c r="BG1087" s="2">
        <f>BF1087+2</f>
        <v>9</v>
      </c>
      <c r="BH1087" s="2">
        <f t="shared" si="782"/>
        <v>8</v>
      </c>
      <c r="BI1087" s="2">
        <f t="shared" si="783"/>
        <v>8</v>
      </c>
      <c r="BJ1087" s="2">
        <f t="shared" si="784"/>
        <v>7</v>
      </c>
      <c r="BK1087" s="2">
        <f t="shared" si="785"/>
        <v>7</v>
      </c>
      <c r="BL1087" s="2">
        <f t="shared" si="786"/>
        <v>6</v>
      </c>
      <c r="BM1087" s="2">
        <f t="shared" si="787"/>
        <v>5</v>
      </c>
      <c r="BN1087" s="2">
        <f t="shared" si="788"/>
        <v>5</v>
      </c>
      <c r="BO1087">
        <f t="shared" si="742"/>
        <v>318</v>
      </c>
      <c r="BQ1087" s="32">
        <f t="shared" si="793"/>
        <v>89</v>
      </c>
    </row>
    <row r="1088" spans="1:69" ht="13.5" thickBot="1">
      <c r="A1088" s="390">
        <f t="shared" si="731"/>
        <v>48</v>
      </c>
      <c r="B1088" s="391" t="str">
        <f>VLOOKUP(A1088,Sheet3!$A$2:$E$61,4,FALSE)</f>
        <v>xīnhài (辛亥)</v>
      </c>
      <c r="C1088" s="391" t="str">
        <f>VLOOKUP(A1088,Sheet3!$A$2:$E$61,5,FALSE)</f>
        <v>Metal Pig</v>
      </c>
      <c r="D1088" s="399">
        <f t="shared" si="732"/>
        <v>2171</v>
      </c>
      <c r="E1088" s="399">
        <f t="shared" si="733"/>
        <v>2110</v>
      </c>
      <c r="F1088" s="12">
        <f t="shared" si="770"/>
        <v>62.142857142857146</v>
      </c>
      <c r="G1088" s="416">
        <f t="shared" si="779"/>
        <v>3502</v>
      </c>
      <c r="H1088" s="187">
        <f t="shared" si="771"/>
        <v>430</v>
      </c>
      <c r="I1088" s="1">
        <f t="shared" si="737"/>
        <v>429</v>
      </c>
      <c r="J1088" s="187">
        <f t="shared" si="772"/>
        <v>-429</v>
      </c>
      <c r="K1088" s="1">
        <f t="shared" si="773"/>
        <v>-428</v>
      </c>
      <c r="L1088">
        <f t="shared" si="734"/>
        <v>88</v>
      </c>
      <c r="M1088" s="3">
        <f t="shared" si="778"/>
        <v>2</v>
      </c>
      <c r="N1088" s="245">
        <f t="shared" si="778"/>
        <v>3</v>
      </c>
      <c r="O1088" s="2"/>
      <c r="P1088" s="2"/>
      <c r="R1088" s="8"/>
      <c r="S1088" s="8"/>
      <c r="AF1088" s="8">
        <f t="shared" si="780"/>
        <v>35</v>
      </c>
      <c r="AG1088" s="115">
        <f t="shared" si="780"/>
        <v>36</v>
      </c>
      <c r="AI1088" s="108">
        <f t="shared" si="739"/>
        <v>44</v>
      </c>
      <c r="AL1088" s="133">
        <f t="shared" ref="AL1088:AL1096" si="794">AL1087+1</f>
        <v>130</v>
      </c>
      <c r="AQ1088">
        <f t="shared" si="667"/>
        <v>104</v>
      </c>
      <c r="AR1088" s="32"/>
      <c r="AS1088">
        <f t="shared" si="766"/>
        <v>91</v>
      </c>
      <c r="AT1088" s="3">
        <f>AT1081+1</f>
        <v>13</v>
      </c>
      <c r="AU1088" s="3">
        <f>AU1081-1</f>
        <v>57</v>
      </c>
      <c r="AV1088">
        <f t="shared" si="774"/>
        <v>15</v>
      </c>
      <c r="AW1088">
        <f t="shared" si="765"/>
        <v>90</v>
      </c>
      <c r="AZ1088" s="57">
        <f t="shared" si="789"/>
        <v>5</v>
      </c>
      <c r="BA1088" s="57">
        <f t="shared" si="790"/>
        <v>5</v>
      </c>
      <c r="BB1088" s="57">
        <f t="shared" si="791"/>
        <v>4</v>
      </c>
      <c r="BC1088" s="57">
        <f t="shared" si="792"/>
        <v>4</v>
      </c>
      <c r="BD1088" s="2">
        <f t="shared" si="740"/>
        <v>9</v>
      </c>
      <c r="BE1088" s="2">
        <f t="shared" ref="BE1088:BF1100" si="795">BD1088-1</f>
        <v>8</v>
      </c>
      <c r="BF1088" s="2">
        <f t="shared" si="795"/>
        <v>7</v>
      </c>
      <c r="BG1088" s="2">
        <f>BF1088+1</f>
        <v>8</v>
      </c>
      <c r="BH1088" s="2">
        <f t="shared" si="782"/>
        <v>7</v>
      </c>
      <c r="BI1088" s="2">
        <f t="shared" si="783"/>
        <v>7</v>
      </c>
      <c r="BJ1088" s="2">
        <f t="shared" si="784"/>
        <v>6</v>
      </c>
      <c r="BK1088" s="2">
        <f t="shared" si="785"/>
        <v>6</v>
      </c>
      <c r="BL1088" s="2">
        <f t="shared" si="786"/>
        <v>5</v>
      </c>
      <c r="BM1088" s="2">
        <f t="shared" si="787"/>
        <v>4</v>
      </c>
      <c r="BN1088" s="2">
        <f t="shared" si="788"/>
        <v>4</v>
      </c>
      <c r="BO1088">
        <f t="shared" si="742"/>
        <v>319</v>
      </c>
      <c r="BQ1088" s="32">
        <f t="shared" si="793"/>
        <v>90</v>
      </c>
    </row>
    <row r="1089" spans="1:74" ht="13.5" thickBot="1">
      <c r="A1089" s="390">
        <f t="shared" si="731"/>
        <v>49</v>
      </c>
      <c r="B1089" s="391" t="str">
        <f>VLOOKUP(A1089,Sheet3!$A$2:$E$61,4,FALSE)</f>
        <v>rénzǐ (壬子)</v>
      </c>
      <c r="C1089" s="391" t="str">
        <f>VLOOKUP(A1089,Sheet3!$A$2:$E$61,5,FALSE)</f>
        <v>Water Rat</v>
      </c>
      <c r="D1089" s="399">
        <f t="shared" si="732"/>
        <v>2172</v>
      </c>
      <c r="E1089" s="399">
        <f t="shared" si="733"/>
        <v>2111</v>
      </c>
      <c r="F1089" s="14">
        <f t="shared" si="770"/>
        <v>62</v>
      </c>
      <c r="G1089" s="417">
        <f t="shared" si="779"/>
        <v>3503</v>
      </c>
      <c r="H1089" s="270">
        <f t="shared" si="771"/>
        <v>429</v>
      </c>
      <c r="I1089" s="16">
        <f t="shared" si="737"/>
        <v>428</v>
      </c>
      <c r="J1089" s="270">
        <f t="shared" si="772"/>
        <v>-428</v>
      </c>
      <c r="K1089" s="16">
        <f t="shared" si="773"/>
        <v>-427</v>
      </c>
      <c r="L1089" s="20">
        <f t="shared" si="734"/>
        <v>88</v>
      </c>
      <c r="M1089" s="15">
        <f t="shared" si="778"/>
        <v>3</v>
      </c>
      <c r="N1089" s="271">
        <f t="shared" si="778"/>
        <v>4</v>
      </c>
      <c r="O1089" s="17"/>
      <c r="P1089" s="17"/>
      <c r="Q1089" s="30"/>
      <c r="R1089" s="19"/>
      <c r="S1089" s="19"/>
      <c r="T1089" s="17"/>
      <c r="U1089" s="17"/>
      <c r="V1089" s="20"/>
      <c r="W1089" s="20"/>
      <c r="X1089" s="516" t="s">
        <v>23</v>
      </c>
      <c r="Y1089" s="516" t="s">
        <v>22</v>
      </c>
      <c r="Z1089" s="301"/>
      <c r="AA1089" s="20"/>
      <c r="AB1089" s="20"/>
      <c r="AC1089" s="20"/>
      <c r="AD1089" s="20"/>
      <c r="AE1089" s="20"/>
      <c r="AF1089" s="19">
        <f t="shared" ref="AF1089:AG1094" si="796">AF1088+1</f>
        <v>36</v>
      </c>
      <c r="AG1089" s="116">
        <f t="shared" si="796"/>
        <v>37</v>
      </c>
      <c r="AH1089" s="17"/>
      <c r="AI1089" s="108">
        <f t="shared" si="739"/>
        <v>45</v>
      </c>
      <c r="AK1089" s="1">
        <f t="shared" ref="AK1089:AP1089" si="797">AK1082+1</f>
        <v>21</v>
      </c>
      <c r="AL1089" s="133">
        <f t="shared" si="794"/>
        <v>131</v>
      </c>
      <c r="AM1089" s="1">
        <f t="shared" si="797"/>
        <v>18</v>
      </c>
      <c r="AN1089" s="1">
        <f t="shared" si="797"/>
        <v>15</v>
      </c>
      <c r="AO1089" s="1">
        <f t="shared" si="797"/>
        <v>13</v>
      </c>
      <c r="AP1089" s="1">
        <f t="shared" si="797"/>
        <v>4</v>
      </c>
      <c r="AQ1089">
        <f t="shared" si="667"/>
        <v>105</v>
      </c>
      <c r="AR1089" s="32">
        <f>AR1082+1</f>
        <v>15</v>
      </c>
      <c r="AS1089">
        <f t="shared" si="766"/>
        <v>92</v>
      </c>
      <c r="AV1089">
        <f t="shared" si="774"/>
        <v>16</v>
      </c>
      <c r="AW1089">
        <f t="shared" si="765"/>
        <v>91</v>
      </c>
      <c r="AZ1089" s="57">
        <f t="shared" si="789"/>
        <v>4</v>
      </c>
      <c r="BA1089" s="57">
        <f t="shared" si="790"/>
        <v>4</v>
      </c>
      <c r="BB1089" s="57">
        <f t="shared" si="791"/>
        <v>3</v>
      </c>
      <c r="BC1089" s="57">
        <f t="shared" si="792"/>
        <v>3</v>
      </c>
      <c r="BD1089" s="2">
        <f t="shared" si="740"/>
        <v>8</v>
      </c>
      <c r="BE1089" s="2">
        <f t="shared" si="795"/>
        <v>7</v>
      </c>
      <c r="BF1089" s="2">
        <f t="shared" si="795"/>
        <v>6</v>
      </c>
      <c r="BG1089" s="2">
        <f>BF1089+2</f>
        <v>8</v>
      </c>
      <c r="BH1089" s="2">
        <f t="shared" si="782"/>
        <v>7</v>
      </c>
      <c r="BI1089" s="2">
        <f t="shared" si="783"/>
        <v>7</v>
      </c>
      <c r="BJ1089" s="2">
        <f t="shared" si="784"/>
        <v>6</v>
      </c>
      <c r="BK1089" s="2">
        <f t="shared" si="785"/>
        <v>6</v>
      </c>
      <c r="BL1089" s="2">
        <f t="shared" si="786"/>
        <v>5</v>
      </c>
      <c r="BM1089" s="2">
        <f t="shared" si="787"/>
        <v>4</v>
      </c>
      <c r="BN1089" s="2">
        <f t="shared" si="788"/>
        <v>4</v>
      </c>
      <c r="BO1089">
        <f t="shared" si="742"/>
        <v>320</v>
      </c>
      <c r="BQ1089" s="32">
        <f t="shared" si="793"/>
        <v>91</v>
      </c>
    </row>
    <row r="1090" spans="1:74" ht="13.5" thickBot="1">
      <c r="A1090" s="390">
        <f t="shared" si="731"/>
        <v>50</v>
      </c>
      <c r="B1090" s="391" t="str">
        <f>VLOOKUP(A1090,Sheet3!$A$2:$E$61,4,FALSE)</f>
        <v>guǐchǒu (癸丑)</v>
      </c>
      <c r="C1090" s="391" t="str">
        <f>VLOOKUP(A1090,Sheet3!$A$2:$E$61,5,FALSE)</f>
        <v>Water Ox</v>
      </c>
      <c r="D1090" s="399">
        <f t="shared" si="732"/>
        <v>2173</v>
      </c>
      <c r="E1090" s="399">
        <f t="shared" si="733"/>
        <v>2112</v>
      </c>
      <c r="F1090" s="12">
        <f t="shared" si="770"/>
        <v>61.857142857142854</v>
      </c>
      <c r="G1090" s="416">
        <f t="shared" si="779"/>
        <v>3504</v>
      </c>
      <c r="H1090" s="187">
        <f t="shared" si="771"/>
        <v>428</v>
      </c>
      <c r="I1090" s="1">
        <f t="shared" si="737"/>
        <v>427</v>
      </c>
      <c r="J1090" s="187">
        <f t="shared" si="772"/>
        <v>-427</v>
      </c>
      <c r="K1090" s="1">
        <f t="shared" si="773"/>
        <v>-426</v>
      </c>
      <c r="L1090">
        <f t="shared" si="734"/>
        <v>88</v>
      </c>
      <c r="M1090" s="3">
        <f t="shared" si="778"/>
        <v>4</v>
      </c>
      <c r="N1090" s="245">
        <f t="shared" si="778"/>
        <v>1</v>
      </c>
      <c r="O1090" s="2"/>
      <c r="P1090" s="2"/>
      <c r="R1090" s="8"/>
      <c r="S1090" s="8"/>
      <c r="X1090" s="517"/>
      <c r="Y1090" s="517"/>
      <c r="Z1090" s="283"/>
      <c r="AF1090" s="178">
        <f t="shared" si="796"/>
        <v>37</v>
      </c>
      <c r="AG1090" s="188">
        <f t="shared" si="796"/>
        <v>38</v>
      </c>
      <c r="AI1090" s="108">
        <f t="shared" si="739"/>
        <v>46</v>
      </c>
      <c r="AL1090" s="133">
        <f t="shared" si="794"/>
        <v>132</v>
      </c>
      <c r="AQ1090">
        <f t="shared" si="667"/>
        <v>106</v>
      </c>
      <c r="AR1090" s="32"/>
      <c r="AS1090">
        <f t="shared" si="766"/>
        <v>93</v>
      </c>
      <c r="AV1090">
        <f t="shared" si="774"/>
        <v>17</v>
      </c>
      <c r="AW1090">
        <f t="shared" si="765"/>
        <v>92</v>
      </c>
      <c r="AY1090" s="32" t="s">
        <v>75</v>
      </c>
      <c r="AZ1090" s="57">
        <f t="shared" si="789"/>
        <v>4</v>
      </c>
      <c r="BA1090" s="57">
        <f t="shared" si="790"/>
        <v>4</v>
      </c>
      <c r="BB1090" s="57">
        <f t="shared" si="791"/>
        <v>3</v>
      </c>
      <c r="BC1090" s="57">
        <f t="shared" si="792"/>
        <v>3</v>
      </c>
      <c r="BD1090" s="2">
        <f t="shared" si="740"/>
        <v>8</v>
      </c>
      <c r="BE1090" s="2">
        <f t="shared" si="795"/>
        <v>7</v>
      </c>
      <c r="BF1090" s="2">
        <f t="shared" si="795"/>
        <v>6</v>
      </c>
      <c r="BG1090" s="2">
        <f>BF1090+2</f>
        <v>8</v>
      </c>
      <c r="BH1090" s="2">
        <f t="shared" si="782"/>
        <v>7</v>
      </c>
      <c r="BI1090" s="2">
        <f t="shared" si="783"/>
        <v>7</v>
      </c>
      <c r="BJ1090" s="89">
        <f t="shared" si="784"/>
        <v>6</v>
      </c>
      <c r="BK1090" s="2">
        <f t="shared" si="785"/>
        <v>6</v>
      </c>
      <c r="BL1090" s="2">
        <f t="shared" si="786"/>
        <v>5</v>
      </c>
      <c r="BM1090" s="2">
        <f t="shared" si="787"/>
        <v>4</v>
      </c>
      <c r="BN1090" s="2">
        <f t="shared" si="788"/>
        <v>4</v>
      </c>
      <c r="BO1090">
        <f t="shared" si="742"/>
        <v>321</v>
      </c>
      <c r="BQ1090" s="32">
        <f t="shared" si="793"/>
        <v>92</v>
      </c>
    </row>
    <row r="1091" spans="1:74" ht="13.5" thickBot="1">
      <c r="A1091" s="390">
        <f t="shared" si="731"/>
        <v>51</v>
      </c>
      <c r="B1091" s="391" t="str">
        <f>VLOOKUP(A1091,Sheet3!$A$2:$E$61,4,FALSE)</f>
        <v>jiǎyín (甲寅)</v>
      </c>
      <c r="C1091" s="391" t="str">
        <f>VLOOKUP(A1091,Sheet3!$A$2:$E$61,5,FALSE)</f>
        <v>Wood Tiger</v>
      </c>
      <c r="D1091" s="399">
        <f t="shared" si="732"/>
        <v>2174</v>
      </c>
      <c r="E1091" s="399">
        <f t="shared" si="733"/>
        <v>2113</v>
      </c>
      <c r="F1091" s="12">
        <f t="shared" si="770"/>
        <v>61.714285714285715</v>
      </c>
      <c r="G1091" s="416">
        <f t="shared" si="779"/>
        <v>3505</v>
      </c>
      <c r="H1091" s="187">
        <f t="shared" si="771"/>
        <v>427</v>
      </c>
      <c r="I1091" s="1">
        <f t="shared" si="737"/>
        <v>426</v>
      </c>
      <c r="J1091" s="187">
        <f t="shared" si="772"/>
        <v>-426</v>
      </c>
      <c r="K1091" s="1">
        <f t="shared" si="773"/>
        <v>-425</v>
      </c>
      <c r="L1091">
        <f t="shared" si="734"/>
        <v>89</v>
      </c>
      <c r="M1091" s="3">
        <f t="shared" si="778"/>
        <v>1</v>
      </c>
      <c r="N1091" s="245">
        <f t="shared" si="778"/>
        <v>2</v>
      </c>
      <c r="O1091" s="2"/>
      <c r="P1091" s="2"/>
      <c r="R1091" s="8"/>
      <c r="S1091" s="8"/>
      <c r="X1091" s="517"/>
      <c r="Y1091" s="517"/>
      <c r="Z1091" s="283"/>
      <c r="AF1091" s="8">
        <f t="shared" si="796"/>
        <v>38</v>
      </c>
      <c r="AG1091" s="115">
        <f t="shared" si="796"/>
        <v>39</v>
      </c>
      <c r="AI1091" s="108">
        <f t="shared" si="739"/>
        <v>47</v>
      </c>
      <c r="AL1091" s="133">
        <f t="shared" si="794"/>
        <v>133</v>
      </c>
      <c r="AQ1091">
        <f t="shared" si="667"/>
        <v>107</v>
      </c>
      <c r="AS1091">
        <f t="shared" si="766"/>
        <v>94</v>
      </c>
      <c r="AV1091">
        <f t="shared" si="774"/>
        <v>18</v>
      </c>
      <c r="AW1091">
        <f t="shared" si="765"/>
        <v>93</v>
      </c>
      <c r="AZ1091" s="57">
        <f t="shared" si="789"/>
        <v>4</v>
      </c>
      <c r="BA1091" s="57">
        <f t="shared" si="790"/>
        <v>4</v>
      </c>
      <c r="BB1091" s="57">
        <f t="shared" si="791"/>
        <v>3</v>
      </c>
      <c r="BC1091" s="57">
        <f t="shared" si="792"/>
        <v>3</v>
      </c>
      <c r="BD1091" s="2">
        <f t="shared" si="740"/>
        <v>8</v>
      </c>
      <c r="BE1091" s="2">
        <f t="shared" si="795"/>
        <v>7</v>
      </c>
      <c r="BF1091" s="2">
        <f t="shared" si="795"/>
        <v>6</v>
      </c>
      <c r="BG1091" s="2">
        <f>BF1091+2</f>
        <v>8</v>
      </c>
      <c r="BH1091" s="2">
        <f t="shared" si="782"/>
        <v>7</v>
      </c>
      <c r="BI1091" s="2">
        <f t="shared" si="783"/>
        <v>7</v>
      </c>
      <c r="BJ1091" s="2">
        <f t="shared" si="784"/>
        <v>6</v>
      </c>
      <c r="BK1091" s="2">
        <f t="shared" si="785"/>
        <v>6</v>
      </c>
      <c r="BL1091" s="2">
        <f t="shared" si="786"/>
        <v>5</v>
      </c>
      <c r="BM1091" s="2">
        <f t="shared" si="787"/>
        <v>4</v>
      </c>
      <c r="BN1091" s="2">
        <f t="shared" si="788"/>
        <v>4</v>
      </c>
      <c r="BO1091">
        <f t="shared" si="742"/>
        <v>322</v>
      </c>
      <c r="BQ1091" s="32">
        <f t="shared" si="793"/>
        <v>93</v>
      </c>
    </row>
    <row r="1092" spans="1:74" ht="13.5" thickBot="1">
      <c r="A1092" s="390">
        <f t="shared" si="731"/>
        <v>52</v>
      </c>
      <c r="B1092" s="391" t="str">
        <f>VLOOKUP(A1092,Sheet3!$A$2:$E$61,4,FALSE)</f>
        <v>yǐmǎo (乙卯)</v>
      </c>
      <c r="C1092" s="391" t="str">
        <f>VLOOKUP(A1092,Sheet3!$A$2:$E$61,5,FALSE)</f>
        <v>Wood Hare</v>
      </c>
      <c r="D1092" s="399">
        <f t="shared" si="732"/>
        <v>2175</v>
      </c>
      <c r="E1092" s="399">
        <f t="shared" si="733"/>
        <v>2114</v>
      </c>
      <c r="F1092" s="12">
        <f t="shared" si="770"/>
        <v>61.571428571428569</v>
      </c>
      <c r="G1092" s="416">
        <f t="shared" si="779"/>
        <v>3506</v>
      </c>
      <c r="H1092" s="187">
        <f t="shared" si="771"/>
        <v>426</v>
      </c>
      <c r="I1092" s="1">
        <f t="shared" si="737"/>
        <v>425</v>
      </c>
      <c r="J1092" s="187">
        <f t="shared" si="772"/>
        <v>-425</v>
      </c>
      <c r="K1092" s="1">
        <f t="shared" si="773"/>
        <v>-424</v>
      </c>
      <c r="L1092">
        <f t="shared" si="734"/>
        <v>89</v>
      </c>
      <c r="M1092" s="3">
        <f t="shared" si="778"/>
        <v>2</v>
      </c>
      <c r="N1092" s="245">
        <f t="shared" si="778"/>
        <v>3</v>
      </c>
      <c r="O1092" s="2"/>
      <c r="P1092" s="2"/>
      <c r="R1092" s="8"/>
      <c r="S1092" s="8"/>
      <c r="X1092" s="517"/>
      <c r="Y1092" s="517"/>
      <c r="Z1092" s="283"/>
      <c r="AF1092" s="8">
        <f t="shared" si="796"/>
        <v>39</v>
      </c>
      <c r="AG1092" s="115">
        <f t="shared" si="796"/>
        <v>40</v>
      </c>
      <c r="AI1092" s="108">
        <f t="shared" si="739"/>
        <v>48</v>
      </c>
      <c r="AL1092" s="133">
        <f t="shared" si="794"/>
        <v>134</v>
      </c>
      <c r="AQ1092">
        <f t="shared" si="667"/>
        <v>108</v>
      </c>
      <c r="AS1092">
        <f t="shared" si="766"/>
        <v>95</v>
      </c>
      <c r="AV1092">
        <f t="shared" si="774"/>
        <v>19</v>
      </c>
      <c r="AW1092">
        <f t="shared" si="765"/>
        <v>94</v>
      </c>
      <c r="AZ1092" s="57">
        <f t="shared" si="789"/>
        <v>4</v>
      </c>
      <c r="BA1092" s="57">
        <f t="shared" si="790"/>
        <v>4</v>
      </c>
      <c r="BB1092" s="57">
        <f t="shared" si="791"/>
        <v>3</v>
      </c>
      <c r="BC1092" s="57">
        <f t="shared" si="792"/>
        <v>3</v>
      </c>
      <c r="BD1092" s="2">
        <f t="shared" si="740"/>
        <v>8</v>
      </c>
      <c r="BE1092" s="2">
        <f t="shared" si="795"/>
        <v>7</v>
      </c>
      <c r="BF1092" s="2">
        <f t="shared" si="795"/>
        <v>6</v>
      </c>
      <c r="BG1092" s="2">
        <f>BF1092+1</f>
        <v>7</v>
      </c>
      <c r="BH1092" s="2">
        <f t="shared" si="782"/>
        <v>6</v>
      </c>
      <c r="BI1092" s="2">
        <f t="shared" si="783"/>
        <v>6</v>
      </c>
      <c r="BJ1092" s="2">
        <f t="shared" si="784"/>
        <v>5</v>
      </c>
      <c r="BK1092" s="2">
        <f t="shared" si="785"/>
        <v>5</v>
      </c>
      <c r="BL1092" s="2">
        <f t="shared" si="786"/>
        <v>4</v>
      </c>
      <c r="BM1092" s="2">
        <f t="shared" si="787"/>
        <v>3</v>
      </c>
      <c r="BN1092" s="2">
        <f t="shared" si="788"/>
        <v>3</v>
      </c>
      <c r="BO1092">
        <f t="shared" si="742"/>
        <v>323</v>
      </c>
      <c r="BQ1092" s="32">
        <f t="shared" si="793"/>
        <v>94</v>
      </c>
    </row>
    <row r="1093" spans="1:74" ht="13.5" thickBot="1">
      <c r="A1093" s="390">
        <f t="shared" si="731"/>
        <v>53</v>
      </c>
      <c r="B1093" s="391" t="str">
        <f>VLOOKUP(A1093,Sheet3!$A$2:$E$61,4,FALSE)</f>
        <v>bǐngchén (丙辰)</v>
      </c>
      <c r="C1093" s="391" t="str">
        <f>VLOOKUP(A1093,Sheet3!$A$2:$E$61,5,FALSE)</f>
        <v>Fire Dragon</v>
      </c>
      <c r="D1093" s="399">
        <f t="shared" si="732"/>
        <v>2176</v>
      </c>
      <c r="E1093" s="399">
        <f t="shared" si="733"/>
        <v>2115</v>
      </c>
      <c r="F1093" s="12">
        <f t="shared" si="770"/>
        <v>61.428571428571431</v>
      </c>
      <c r="G1093" s="416">
        <f t="shared" si="779"/>
        <v>3507</v>
      </c>
      <c r="H1093" s="187">
        <f t="shared" si="771"/>
        <v>425</v>
      </c>
      <c r="I1093" s="1">
        <f t="shared" si="737"/>
        <v>424</v>
      </c>
      <c r="J1093" s="187">
        <f t="shared" si="772"/>
        <v>-424</v>
      </c>
      <c r="K1093" s="1">
        <f t="shared" si="773"/>
        <v>-423</v>
      </c>
      <c r="L1093">
        <f t="shared" si="734"/>
        <v>89</v>
      </c>
      <c r="M1093" s="3">
        <f t="shared" si="778"/>
        <v>3</v>
      </c>
      <c r="N1093" s="245">
        <f t="shared" si="778"/>
        <v>4</v>
      </c>
      <c r="O1093" s="2"/>
      <c r="P1093" s="2"/>
      <c r="R1093" s="8"/>
      <c r="S1093" s="8"/>
      <c r="X1093" s="518"/>
      <c r="Y1093" s="518"/>
      <c r="Z1093" s="283"/>
      <c r="AF1093" s="8">
        <f t="shared" si="796"/>
        <v>40</v>
      </c>
      <c r="AG1093" s="115">
        <f t="shared" si="796"/>
        <v>41</v>
      </c>
      <c r="AI1093" s="108">
        <f t="shared" si="739"/>
        <v>49</v>
      </c>
      <c r="AJ1093" s="1">
        <f>AJ1086+1</f>
        <v>7</v>
      </c>
      <c r="AL1093" s="133">
        <f t="shared" si="794"/>
        <v>135</v>
      </c>
      <c r="AQ1093">
        <f t="shared" si="667"/>
        <v>109</v>
      </c>
      <c r="AS1093">
        <f t="shared" si="766"/>
        <v>96</v>
      </c>
      <c r="AV1093">
        <f t="shared" si="774"/>
        <v>20</v>
      </c>
      <c r="AW1093">
        <f t="shared" si="765"/>
        <v>95</v>
      </c>
      <c r="AZ1093" s="57">
        <f t="shared" si="789"/>
        <v>3</v>
      </c>
      <c r="BA1093" s="57">
        <f t="shared" si="790"/>
        <v>3</v>
      </c>
      <c r="BB1093" s="57">
        <f t="shared" si="791"/>
        <v>2</v>
      </c>
      <c r="BC1093" s="57">
        <f t="shared" si="792"/>
        <v>2</v>
      </c>
      <c r="BD1093" s="2">
        <f t="shared" si="740"/>
        <v>7</v>
      </c>
      <c r="BE1093" s="2">
        <f t="shared" si="795"/>
        <v>6</v>
      </c>
      <c r="BF1093" s="2">
        <f t="shared" si="795"/>
        <v>5</v>
      </c>
      <c r="BG1093" s="2">
        <f>BF1093+2</f>
        <v>7</v>
      </c>
      <c r="BH1093" s="2">
        <f t="shared" si="782"/>
        <v>6</v>
      </c>
      <c r="BI1093" s="2">
        <f t="shared" si="783"/>
        <v>6</v>
      </c>
      <c r="BJ1093" s="2">
        <f t="shared" si="784"/>
        <v>5</v>
      </c>
      <c r="BK1093" s="2">
        <f t="shared" si="785"/>
        <v>5</v>
      </c>
      <c r="BL1093" s="2">
        <f t="shared" si="786"/>
        <v>4</v>
      </c>
      <c r="BM1093" s="2">
        <f t="shared" si="787"/>
        <v>3</v>
      </c>
      <c r="BN1093" s="2">
        <f t="shared" si="788"/>
        <v>3</v>
      </c>
      <c r="BO1093">
        <f t="shared" si="742"/>
        <v>324</v>
      </c>
      <c r="BQ1093" s="32">
        <f t="shared" si="793"/>
        <v>95</v>
      </c>
    </row>
    <row r="1094" spans="1:74" ht="13.5" thickBot="1">
      <c r="A1094" s="390">
        <f t="shared" si="731"/>
        <v>54</v>
      </c>
      <c r="B1094" s="391" t="str">
        <f>VLOOKUP(A1094,Sheet3!$A$2:$E$61,4,FALSE)</f>
        <v>dīngsì (丁巳)</v>
      </c>
      <c r="C1094" s="391" t="str">
        <f>VLOOKUP(A1094,Sheet3!$A$2:$E$61,5,FALSE)</f>
        <v>Fire Snake</v>
      </c>
      <c r="D1094" s="399">
        <f t="shared" si="732"/>
        <v>2177</v>
      </c>
      <c r="E1094" s="399">
        <f t="shared" si="733"/>
        <v>2116</v>
      </c>
      <c r="F1094" s="12">
        <f t="shared" si="770"/>
        <v>61.285714285714285</v>
      </c>
      <c r="G1094" s="416">
        <f t="shared" si="779"/>
        <v>3508</v>
      </c>
      <c r="H1094" s="187">
        <f t="shared" si="771"/>
        <v>424</v>
      </c>
      <c r="I1094" s="1">
        <f t="shared" si="737"/>
        <v>423</v>
      </c>
      <c r="J1094" s="187">
        <f t="shared" si="772"/>
        <v>-423</v>
      </c>
      <c r="K1094" s="1">
        <f t="shared" si="773"/>
        <v>-422</v>
      </c>
      <c r="L1094">
        <f t="shared" si="734"/>
        <v>89</v>
      </c>
      <c r="M1094" s="3">
        <f t="shared" si="778"/>
        <v>4</v>
      </c>
      <c r="N1094" s="245">
        <f t="shared" si="778"/>
        <v>1</v>
      </c>
      <c r="O1094" s="2"/>
      <c r="P1094" s="2"/>
      <c r="Q1094" s="21" t="s">
        <v>20</v>
      </c>
      <c r="R1094" s="8"/>
      <c r="S1094" s="8"/>
      <c r="X1094" s="8">
        <v>0</v>
      </c>
      <c r="Y1094" s="115">
        <v>1</v>
      </c>
      <c r="Z1094" s="8"/>
      <c r="AF1094" s="8">
        <f t="shared" si="796"/>
        <v>41</v>
      </c>
      <c r="AG1094" s="115">
        <f t="shared" si="796"/>
        <v>42</v>
      </c>
      <c r="AI1094" s="108">
        <f t="shared" si="739"/>
        <v>50</v>
      </c>
      <c r="AL1094" s="133">
        <f t="shared" si="794"/>
        <v>136</v>
      </c>
      <c r="AQ1094">
        <f t="shared" si="667"/>
        <v>110</v>
      </c>
      <c r="AR1094" s="3"/>
      <c r="AS1094">
        <f t="shared" si="766"/>
        <v>97</v>
      </c>
      <c r="AV1094">
        <f t="shared" si="774"/>
        <v>21</v>
      </c>
      <c r="AW1094">
        <f t="shared" si="765"/>
        <v>96</v>
      </c>
      <c r="AZ1094" s="57">
        <f t="shared" si="789"/>
        <v>3</v>
      </c>
      <c r="BA1094" s="57">
        <f t="shared" si="790"/>
        <v>3</v>
      </c>
      <c r="BB1094" s="57">
        <f t="shared" si="791"/>
        <v>2</v>
      </c>
      <c r="BC1094" s="57">
        <f t="shared" si="792"/>
        <v>2</v>
      </c>
      <c r="BD1094" s="2">
        <f t="shared" si="740"/>
        <v>7</v>
      </c>
      <c r="BE1094" s="2">
        <f t="shared" si="795"/>
        <v>6</v>
      </c>
      <c r="BF1094" s="2">
        <f t="shared" si="795"/>
        <v>5</v>
      </c>
      <c r="BG1094" s="2">
        <f>BF1094+2</f>
        <v>7</v>
      </c>
      <c r="BH1094" s="2">
        <f t="shared" si="782"/>
        <v>6</v>
      </c>
      <c r="BI1094" s="2">
        <f t="shared" si="783"/>
        <v>6</v>
      </c>
      <c r="BJ1094" s="2">
        <f t="shared" si="784"/>
        <v>5</v>
      </c>
      <c r="BK1094" s="2">
        <f t="shared" si="785"/>
        <v>5</v>
      </c>
      <c r="BL1094" s="2">
        <f t="shared" si="786"/>
        <v>4</v>
      </c>
      <c r="BM1094" s="2">
        <f t="shared" si="787"/>
        <v>3</v>
      </c>
      <c r="BN1094" s="2">
        <f t="shared" si="788"/>
        <v>3</v>
      </c>
      <c r="BO1094">
        <f t="shared" si="742"/>
        <v>325</v>
      </c>
      <c r="BQ1094" s="32">
        <f t="shared" si="793"/>
        <v>96</v>
      </c>
    </row>
    <row r="1095" spans="1:74" ht="13.5" thickBot="1">
      <c r="A1095" s="390">
        <f t="shared" si="731"/>
        <v>55</v>
      </c>
      <c r="B1095" s="391" t="str">
        <f>VLOOKUP(A1095,Sheet3!$A$2:$E$61,4,FALSE)</f>
        <v>wùwǔ (戊午)</v>
      </c>
      <c r="C1095" s="391" t="str">
        <f>VLOOKUP(A1095,Sheet3!$A$2:$E$61,5,FALSE)</f>
        <v>Earth Horse</v>
      </c>
      <c r="D1095" s="399">
        <f t="shared" si="732"/>
        <v>2178</v>
      </c>
      <c r="E1095" s="399">
        <f t="shared" si="733"/>
        <v>2117</v>
      </c>
      <c r="F1095" s="12">
        <f t="shared" si="770"/>
        <v>61.142857142857146</v>
      </c>
      <c r="G1095" s="416">
        <f t="shared" si="779"/>
        <v>3509</v>
      </c>
      <c r="H1095" s="187">
        <f t="shared" si="771"/>
        <v>423</v>
      </c>
      <c r="I1095" s="1">
        <f t="shared" si="737"/>
        <v>422</v>
      </c>
      <c r="J1095" s="187">
        <f t="shared" si="772"/>
        <v>-422</v>
      </c>
      <c r="K1095" s="1">
        <f t="shared" si="773"/>
        <v>-421</v>
      </c>
      <c r="L1095">
        <f t="shared" si="734"/>
        <v>90</v>
      </c>
      <c r="M1095" s="3">
        <f t="shared" si="778"/>
        <v>1</v>
      </c>
      <c r="N1095" s="245">
        <f t="shared" si="778"/>
        <v>2</v>
      </c>
      <c r="O1095" s="2"/>
      <c r="P1095" s="2"/>
      <c r="R1095" s="8"/>
      <c r="S1095" s="8"/>
      <c r="X1095" s="8">
        <f t="shared" ref="X1095:Y1111" si="798">X1094+1</f>
        <v>1</v>
      </c>
      <c r="Y1095" s="115">
        <f t="shared" si="798"/>
        <v>2</v>
      </c>
      <c r="Z1095" s="8"/>
      <c r="AG1095" s="8"/>
      <c r="AI1095" s="108">
        <f t="shared" si="739"/>
        <v>51</v>
      </c>
      <c r="AJ1095" s="129"/>
      <c r="AL1095" s="133">
        <f t="shared" si="794"/>
        <v>137</v>
      </c>
      <c r="AQ1095">
        <f t="shared" si="667"/>
        <v>111</v>
      </c>
      <c r="AS1095">
        <f t="shared" si="766"/>
        <v>98</v>
      </c>
      <c r="AT1095" s="3">
        <f>AT1088+1</f>
        <v>14</v>
      </c>
      <c r="AU1095" s="3">
        <f>AU1088-1</f>
        <v>56</v>
      </c>
      <c r="AV1095">
        <f t="shared" si="774"/>
        <v>22</v>
      </c>
      <c r="AW1095">
        <f t="shared" si="765"/>
        <v>97</v>
      </c>
      <c r="AZ1095" s="57">
        <f t="shared" si="789"/>
        <v>3</v>
      </c>
      <c r="BA1095" s="57">
        <f t="shared" si="790"/>
        <v>3</v>
      </c>
      <c r="BB1095" s="57">
        <f t="shared" si="791"/>
        <v>2</v>
      </c>
      <c r="BC1095" s="57">
        <f t="shared" si="792"/>
        <v>2</v>
      </c>
      <c r="BD1095" s="2">
        <f t="shared" si="740"/>
        <v>7</v>
      </c>
      <c r="BE1095" s="2">
        <f t="shared" si="795"/>
        <v>6</v>
      </c>
      <c r="BF1095" s="2">
        <f t="shared" si="795"/>
        <v>5</v>
      </c>
      <c r="BG1095" s="2">
        <f>BF1095+2</f>
        <v>7</v>
      </c>
      <c r="BH1095" s="2">
        <f t="shared" si="782"/>
        <v>6</v>
      </c>
      <c r="BI1095" s="2">
        <f t="shared" si="783"/>
        <v>6</v>
      </c>
      <c r="BJ1095" s="2">
        <f t="shared" si="784"/>
        <v>5</v>
      </c>
      <c r="BK1095" s="2">
        <f t="shared" si="785"/>
        <v>5</v>
      </c>
      <c r="BL1095" s="2">
        <f t="shared" si="786"/>
        <v>4</v>
      </c>
      <c r="BM1095" s="2">
        <f t="shared" si="787"/>
        <v>3</v>
      </c>
      <c r="BN1095" s="2">
        <f t="shared" si="788"/>
        <v>3</v>
      </c>
      <c r="BO1095">
        <f t="shared" si="742"/>
        <v>326</v>
      </c>
      <c r="BQ1095" s="32">
        <f t="shared" si="793"/>
        <v>97</v>
      </c>
    </row>
    <row r="1096" spans="1:74" ht="13.5" thickBot="1">
      <c r="A1096" s="390">
        <f t="shared" si="731"/>
        <v>56</v>
      </c>
      <c r="B1096" s="391" t="str">
        <f>VLOOKUP(A1096,Sheet3!$A$2:$E$61,4,FALSE)</f>
        <v>jǐwèi (己未)</v>
      </c>
      <c r="C1096" s="391" t="str">
        <f>VLOOKUP(A1096,Sheet3!$A$2:$E$61,5,FALSE)</f>
        <v>Earth Sheep</v>
      </c>
      <c r="D1096" s="399">
        <f t="shared" si="732"/>
        <v>2179</v>
      </c>
      <c r="E1096" s="399">
        <f t="shared" si="733"/>
        <v>2118</v>
      </c>
      <c r="F1096" s="149">
        <f t="shared" si="770"/>
        <v>61</v>
      </c>
      <c r="G1096" s="417">
        <f t="shared" si="779"/>
        <v>3510</v>
      </c>
      <c r="H1096" s="270">
        <f t="shared" si="771"/>
        <v>422</v>
      </c>
      <c r="I1096" s="16">
        <f t="shared" si="737"/>
        <v>421</v>
      </c>
      <c r="J1096" s="270">
        <f t="shared" si="772"/>
        <v>-421</v>
      </c>
      <c r="K1096" s="16">
        <f t="shared" si="773"/>
        <v>-420</v>
      </c>
      <c r="L1096" s="20">
        <f t="shared" si="734"/>
        <v>90</v>
      </c>
      <c r="M1096" s="15">
        <f t="shared" si="778"/>
        <v>2</v>
      </c>
      <c r="N1096" s="271">
        <f t="shared" si="778"/>
        <v>3</v>
      </c>
      <c r="O1096" s="17"/>
      <c r="P1096" s="17"/>
      <c r="Q1096" s="30"/>
      <c r="R1096" s="19"/>
      <c r="S1096" s="19"/>
      <c r="T1096" s="17"/>
      <c r="U1096" s="17"/>
      <c r="V1096" s="30"/>
      <c r="W1096" s="30"/>
      <c r="X1096" s="19">
        <f>X1095+1</f>
        <v>2</v>
      </c>
      <c r="Y1096" s="116">
        <f>Y1095+1</f>
        <v>3</v>
      </c>
      <c r="Z1096" s="19"/>
      <c r="AA1096" s="30"/>
      <c r="AB1096" s="30"/>
      <c r="AC1096" s="30"/>
      <c r="AD1096" s="30"/>
      <c r="AE1096" s="30"/>
      <c r="AF1096" s="30"/>
      <c r="AG1096" s="30"/>
      <c r="AH1096" s="17"/>
      <c r="AI1096" s="108">
        <f t="shared" si="739"/>
        <v>52</v>
      </c>
      <c r="AK1096" s="1">
        <f t="shared" ref="AK1096:AP1096" si="799">AK1089+1</f>
        <v>22</v>
      </c>
      <c r="AL1096" s="133">
        <f t="shared" si="794"/>
        <v>138</v>
      </c>
      <c r="AM1096" s="1">
        <f t="shared" si="799"/>
        <v>19</v>
      </c>
      <c r="AN1096" s="1">
        <f t="shared" si="799"/>
        <v>16</v>
      </c>
      <c r="AO1096" s="1">
        <f t="shared" si="799"/>
        <v>14</v>
      </c>
      <c r="AP1096" s="1">
        <f t="shared" si="799"/>
        <v>5</v>
      </c>
      <c r="AQ1096" s="32">
        <f t="shared" si="667"/>
        <v>112</v>
      </c>
      <c r="AR1096" s="32">
        <f>AR1089+1</f>
        <v>16</v>
      </c>
      <c r="AS1096" s="32">
        <f t="shared" si="766"/>
        <v>99</v>
      </c>
      <c r="AT1096" s="32"/>
      <c r="AU1096" s="32"/>
      <c r="AV1096" s="32">
        <f t="shared" si="774"/>
        <v>23</v>
      </c>
      <c r="AW1096">
        <f t="shared" si="765"/>
        <v>98</v>
      </c>
      <c r="AX1096" s="32"/>
      <c r="AZ1096" s="57">
        <f t="shared" si="789"/>
        <v>3</v>
      </c>
      <c r="BA1096" s="57">
        <f t="shared" si="790"/>
        <v>3</v>
      </c>
      <c r="BB1096" s="57">
        <f t="shared" si="791"/>
        <v>2</v>
      </c>
      <c r="BC1096" s="57">
        <f t="shared" si="792"/>
        <v>2</v>
      </c>
      <c r="BD1096" s="2">
        <f t="shared" si="740"/>
        <v>7</v>
      </c>
      <c r="BE1096" s="2">
        <f t="shared" si="795"/>
        <v>6</v>
      </c>
      <c r="BF1096" s="2">
        <f t="shared" si="795"/>
        <v>5</v>
      </c>
      <c r="BG1096" s="2">
        <f>BF1096+1</f>
        <v>6</v>
      </c>
      <c r="BH1096" s="2">
        <f t="shared" si="782"/>
        <v>5</v>
      </c>
      <c r="BI1096" s="2">
        <f t="shared" si="783"/>
        <v>5</v>
      </c>
      <c r="BJ1096" s="2">
        <f t="shared" si="784"/>
        <v>4</v>
      </c>
      <c r="BK1096" s="2">
        <f t="shared" si="785"/>
        <v>4</v>
      </c>
      <c r="BL1096" s="2">
        <f t="shared" si="786"/>
        <v>3</v>
      </c>
      <c r="BM1096" s="143">
        <f t="shared" si="787"/>
        <v>2</v>
      </c>
      <c r="BN1096" s="143">
        <f t="shared" si="788"/>
        <v>2</v>
      </c>
      <c r="BO1096" s="32">
        <f t="shared" si="742"/>
        <v>327</v>
      </c>
      <c r="BP1096" s="32"/>
      <c r="BQ1096" s="32">
        <f t="shared" si="793"/>
        <v>98</v>
      </c>
      <c r="BR1096" s="32"/>
      <c r="BS1096" s="32"/>
      <c r="BT1096" s="32"/>
      <c r="BU1096" s="32"/>
      <c r="BV1096" s="32"/>
    </row>
    <row r="1097" spans="1:74" ht="23.25" thickBot="1">
      <c r="A1097" s="390">
        <f t="shared" si="731"/>
        <v>57</v>
      </c>
      <c r="B1097" s="391" t="str">
        <f>VLOOKUP(A1097,Sheet3!$A$2:$E$61,4,FALSE)</f>
        <v>gēngshēn (庚申)</v>
      </c>
      <c r="C1097" s="391" t="str">
        <f>VLOOKUP(A1097,Sheet3!$A$2:$E$61,5,FALSE)</f>
        <v>Metal Monkey</v>
      </c>
      <c r="D1097" s="399">
        <f t="shared" si="732"/>
        <v>2180</v>
      </c>
      <c r="E1097" s="399">
        <f t="shared" si="733"/>
        <v>2119</v>
      </c>
      <c r="F1097" s="148">
        <f t="shared" ref="F1097:F1103" si="800">(5+H1097)/7</f>
        <v>60.857142857142854</v>
      </c>
      <c r="G1097" s="416">
        <f t="shared" si="779"/>
        <v>3511</v>
      </c>
      <c r="H1097" s="187">
        <f t="shared" ref="H1097:H1102" si="801">H1096-1</f>
        <v>421</v>
      </c>
      <c r="I1097" s="1">
        <f t="shared" si="737"/>
        <v>420</v>
      </c>
      <c r="J1097" s="187">
        <f t="shared" ref="J1097:J1103" si="802">-H1097+1</f>
        <v>-420</v>
      </c>
      <c r="K1097" s="1">
        <f t="shared" ref="K1097:K1103" si="803">-I1097+1</f>
        <v>-419</v>
      </c>
      <c r="L1097">
        <f t="shared" si="734"/>
        <v>90</v>
      </c>
      <c r="M1097" s="3">
        <f t="shared" si="778"/>
        <v>3</v>
      </c>
      <c r="N1097" s="245">
        <f t="shared" si="778"/>
        <v>4</v>
      </c>
      <c r="O1097" s="2"/>
      <c r="P1097" s="2"/>
      <c r="R1097" s="8"/>
      <c r="S1097" s="8"/>
      <c r="V1097" s="32"/>
      <c r="W1097" s="32"/>
      <c r="X1097" s="178">
        <f t="shared" si="798"/>
        <v>3</v>
      </c>
      <c r="Y1097" s="188">
        <f t="shared" si="798"/>
        <v>4</v>
      </c>
      <c r="Z1097" s="178"/>
      <c r="AA1097" s="32"/>
      <c r="AB1097" s="32"/>
      <c r="AC1097" s="32"/>
      <c r="AD1097" s="32"/>
      <c r="AE1097" s="32"/>
      <c r="AF1097" s="32"/>
      <c r="AG1097" s="32"/>
      <c r="AI1097" s="108">
        <f t="shared" ref="AI1097:AI1117" si="804">AI1096+1</f>
        <v>53</v>
      </c>
      <c r="AL1097" s="133">
        <f t="shared" ref="AL1097:AL1117" si="805">AL1096+1</f>
        <v>139</v>
      </c>
      <c r="AQ1097">
        <f t="shared" ref="AQ1097:AQ1117" si="806">AQ1096+1</f>
        <v>113</v>
      </c>
      <c r="AR1097" s="32"/>
      <c r="AS1097">
        <f t="shared" ref="AS1097:AS1117" si="807">AS1096+1</f>
        <v>100</v>
      </c>
      <c r="AV1097">
        <f t="shared" ref="AV1097:AV1117" si="808">AV1096+1</f>
        <v>24</v>
      </c>
      <c r="AW1097">
        <f t="shared" si="765"/>
        <v>99</v>
      </c>
      <c r="AX1097" s="32"/>
      <c r="AY1097" s="159" t="s">
        <v>64</v>
      </c>
      <c r="AZ1097" s="57">
        <f t="shared" si="789"/>
        <v>2</v>
      </c>
      <c r="BA1097" s="57">
        <f t="shared" si="790"/>
        <v>2</v>
      </c>
      <c r="BB1097" s="57">
        <f t="shared" si="791"/>
        <v>1</v>
      </c>
      <c r="BC1097" s="57">
        <f t="shared" si="792"/>
        <v>1</v>
      </c>
      <c r="BD1097" s="2">
        <f t="shared" si="740"/>
        <v>6</v>
      </c>
      <c r="BE1097" s="2">
        <f t="shared" si="795"/>
        <v>5</v>
      </c>
      <c r="BF1097" s="2">
        <f t="shared" si="795"/>
        <v>4</v>
      </c>
      <c r="BG1097" s="2">
        <f>BF1097+2</f>
        <v>6</v>
      </c>
      <c r="BH1097" s="2">
        <f t="shared" si="782"/>
        <v>5</v>
      </c>
      <c r="BI1097" s="2">
        <f t="shared" si="783"/>
        <v>5</v>
      </c>
      <c r="BJ1097" s="2">
        <f t="shared" si="784"/>
        <v>4</v>
      </c>
      <c r="BK1097" s="158">
        <f t="shared" si="785"/>
        <v>4</v>
      </c>
      <c r="BL1097" s="2">
        <f t="shared" si="786"/>
        <v>3</v>
      </c>
      <c r="BM1097" s="89">
        <f t="shared" si="787"/>
        <v>2</v>
      </c>
      <c r="BN1097" s="157">
        <f t="shared" si="788"/>
        <v>2</v>
      </c>
      <c r="BO1097" s="32">
        <f t="shared" si="742"/>
        <v>328</v>
      </c>
      <c r="BP1097" s="32"/>
      <c r="BQ1097" s="32">
        <f t="shared" si="793"/>
        <v>99</v>
      </c>
      <c r="BR1097" s="32"/>
      <c r="BS1097" s="32"/>
      <c r="BT1097" s="32"/>
      <c r="BU1097" s="32"/>
      <c r="BV1097" s="32"/>
    </row>
    <row r="1098" spans="1:74" ht="13.5" thickBot="1">
      <c r="A1098" s="390">
        <f t="shared" si="731"/>
        <v>58</v>
      </c>
      <c r="B1098" s="391" t="str">
        <f>VLOOKUP(A1098,Sheet3!$A$2:$E$61,4,FALSE)</f>
        <v>xīnyǒu (辛酉)</v>
      </c>
      <c r="C1098" s="391" t="str">
        <f>VLOOKUP(A1098,Sheet3!$A$2:$E$61,5,FALSE)</f>
        <v>Metal Rooster</v>
      </c>
      <c r="D1098" s="399">
        <f t="shared" si="732"/>
        <v>2181</v>
      </c>
      <c r="E1098" s="399">
        <f t="shared" si="733"/>
        <v>2120</v>
      </c>
      <c r="F1098" s="148">
        <f t="shared" si="800"/>
        <v>60.714285714285715</v>
      </c>
      <c r="G1098" s="416">
        <f t="shared" si="779"/>
        <v>3512</v>
      </c>
      <c r="H1098" s="187">
        <f t="shared" si="801"/>
        <v>420</v>
      </c>
      <c r="I1098" s="1">
        <f t="shared" si="737"/>
        <v>419</v>
      </c>
      <c r="J1098" s="187">
        <f t="shared" si="802"/>
        <v>-419</v>
      </c>
      <c r="K1098" s="1">
        <f t="shared" si="803"/>
        <v>-418</v>
      </c>
      <c r="L1098">
        <f t="shared" si="734"/>
        <v>90</v>
      </c>
      <c r="M1098" s="3">
        <f t="shared" ref="M1098:N1117" si="809">M1102</f>
        <v>4</v>
      </c>
      <c r="N1098" s="245">
        <f t="shared" si="809"/>
        <v>1</v>
      </c>
      <c r="O1098" s="2"/>
      <c r="P1098" s="2"/>
      <c r="R1098" s="8"/>
      <c r="S1098" s="8"/>
      <c r="V1098" s="32"/>
      <c r="W1098" s="32"/>
      <c r="X1098" s="8">
        <f t="shared" si="798"/>
        <v>4</v>
      </c>
      <c r="Y1098" s="115">
        <f t="shared" si="798"/>
        <v>5</v>
      </c>
      <c r="Z1098" s="8"/>
      <c r="AA1098" s="32"/>
      <c r="AB1098" s="32"/>
      <c r="AC1098" s="32"/>
      <c r="AD1098" s="32"/>
      <c r="AE1098" s="32"/>
      <c r="AF1098" s="32"/>
      <c r="AG1098" s="32"/>
      <c r="AI1098" s="108">
        <f t="shared" si="804"/>
        <v>54</v>
      </c>
      <c r="AL1098" s="133">
        <f t="shared" si="805"/>
        <v>140</v>
      </c>
      <c r="AQ1098">
        <f t="shared" si="806"/>
        <v>114</v>
      </c>
      <c r="AR1098" s="32"/>
      <c r="AS1098">
        <f t="shared" si="807"/>
        <v>101</v>
      </c>
      <c r="AV1098">
        <f t="shared" si="808"/>
        <v>25</v>
      </c>
      <c r="AW1098">
        <f t="shared" si="765"/>
        <v>100</v>
      </c>
      <c r="AX1098" s="32"/>
      <c r="AZ1098" s="57">
        <f t="shared" si="789"/>
        <v>2</v>
      </c>
      <c r="BA1098" s="57">
        <f t="shared" si="790"/>
        <v>2</v>
      </c>
      <c r="BB1098" s="57">
        <f t="shared" si="791"/>
        <v>1</v>
      </c>
      <c r="BC1098" s="57">
        <f t="shared" si="792"/>
        <v>1</v>
      </c>
      <c r="BD1098" s="2">
        <f t="shared" si="740"/>
        <v>6</v>
      </c>
      <c r="BE1098" s="2">
        <f t="shared" si="795"/>
        <v>5</v>
      </c>
      <c r="BF1098" s="2">
        <f t="shared" si="795"/>
        <v>4</v>
      </c>
      <c r="BG1098" s="2">
        <f>BF1098+2</f>
        <v>6</v>
      </c>
      <c r="BH1098" s="2">
        <f t="shared" si="782"/>
        <v>5</v>
      </c>
      <c r="BI1098" s="2">
        <f t="shared" si="783"/>
        <v>5</v>
      </c>
      <c r="BJ1098" s="2">
        <f t="shared" si="784"/>
        <v>4</v>
      </c>
      <c r="BK1098" s="2">
        <f t="shared" si="785"/>
        <v>4</v>
      </c>
      <c r="BL1098" s="2">
        <f t="shared" si="786"/>
        <v>3</v>
      </c>
      <c r="BM1098" s="2">
        <f t="shared" si="787"/>
        <v>2</v>
      </c>
      <c r="BN1098" s="2">
        <f t="shared" si="788"/>
        <v>2</v>
      </c>
      <c r="BO1098" s="32">
        <f t="shared" si="742"/>
        <v>329</v>
      </c>
      <c r="BP1098" s="32"/>
      <c r="BQ1098" s="32">
        <f t="shared" si="793"/>
        <v>100</v>
      </c>
      <c r="BR1098" s="32"/>
      <c r="BS1098" s="32"/>
      <c r="BT1098" s="32"/>
      <c r="BU1098" s="32"/>
      <c r="BV1098" s="32"/>
    </row>
    <row r="1099" spans="1:74" ht="13.5" thickBot="1">
      <c r="A1099" s="390">
        <f t="shared" si="731"/>
        <v>59</v>
      </c>
      <c r="B1099" s="391" t="str">
        <f>VLOOKUP(A1099,Sheet3!$A$2:$E$61,4,FALSE)</f>
        <v>rénxū (壬戌)</v>
      </c>
      <c r="C1099" s="391" t="str">
        <f>VLOOKUP(A1099,Sheet3!$A$2:$E$61,5,FALSE)</f>
        <v>Water Dog</v>
      </c>
      <c r="D1099" s="399">
        <f t="shared" si="732"/>
        <v>2182</v>
      </c>
      <c r="E1099" s="399">
        <f t="shared" si="733"/>
        <v>2121</v>
      </c>
      <c r="F1099" s="148">
        <f t="shared" si="800"/>
        <v>60.571428571428569</v>
      </c>
      <c r="G1099" s="416">
        <f t="shared" si="779"/>
        <v>3513</v>
      </c>
      <c r="H1099" s="187">
        <f t="shared" si="801"/>
        <v>419</v>
      </c>
      <c r="I1099" s="1">
        <f t="shared" si="737"/>
        <v>418</v>
      </c>
      <c r="J1099" s="187">
        <f t="shared" si="802"/>
        <v>-418</v>
      </c>
      <c r="K1099" s="1">
        <f t="shared" si="803"/>
        <v>-417</v>
      </c>
      <c r="L1099">
        <f t="shared" si="734"/>
        <v>91</v>
      </c>
      <c r="M1099" s="3">
        <f t="shared" si="809"/>
        <v>1</v>
      </c>
      <c r="N1099" s="245">
        <f t="shared" si="809"/>
        <v>2</v>
      </c>
      <c r="O1099" s="2"/>
      <c r="P1099" s="2"/>
      <c r="R1099" s="8"/>
      <c r="S1099" s="8"/>
      <c r="V1099" s="32"/>
      <c r="W1099" s="32"/>
      <c r="X1099" s="8">
        <f t="shared" si="798"/>
        <v>5</v>
      </c>
      <c r="Y1099" s="115">
        <f t="shared" si="798"/>
        <v>6</v>
      </c>
      <c r="Z1099" s="8"/>
      <c r="AA1099" s="32"/>
      <c r="AB1099" s="32"/>
      <c r="AC1099" s="32"/>
      <c r="AD1099" s="32"/>
      <c r="AE1099" s="32"/>
      <c r="AF1099" s="32"/>
      <c r="AG1099" s="32"/>
      <c r="AI1099" s="108">
        <f t="shared" si="804"/>
        <v>55</v>
      </c>
      <c r="AL1099" s="133">
        <f t="shared" si="805"/>
        <v>141</v>
      </c>
      <c r="AQ1099">
        <f t="shared" si="806"/>
        <v>115</v>
      </c>
      <c r="AR1099" s="32"/>
      <c r="AS1099">
        <f t="shared" si="807"/>
        <v>102</v>
      </c>
      <c r="AV1099">
        <f t="shared" si="808"/>
        <v>26</v>
      </c>
      <c r="AW1099">
        <f t="shared" si="765"/>
        <v>101</v>
      </c>
      <c r="AX1099" s="32"/>
      <c r="AZ1099" s="57">
        <f t="shared" si="789"/>
        <v>2</v>
      </c>
      <c r="BA1099" s="57">
        <f t="shared" si="790"/>
        <v>2</v>
      </c>
      <c r="BB1099" s="57">
        <f t="shared" si="791"/>
        <v>1</v>
      </c>
      <c r="BC1099" s="57">
        <f t="shared" si="792"/>
        <v>1</v>
      </c>
      <c r="BD1099" s="2">
        <f t="shared" si="740"/>
        <v>6</v>
      </c>
      <c r="BE1099" s="2">
        <f t="shared" si="795"/>
        <v>5</v>
      </c>
      <c r="BF1099" s="2">
        <f t="shared" si="795"/>
        <v>4</v>
      </c>
      <c r="BG1099" s="2">
        <f>BF1099+2</f>
        <v>6</v>
      </c>
      <c r="BH1099" s="2">
        <f t="shared" si="782"/>
        <v>5</v>
      </c>
      <c r="BI1099" s="2">
        <f t="shared" si="783"/>
        <v>5</v>
      </c>
      <c r="BJ1099" s="2">
        <f t="shared" si="784"/>
        <v>4</v>
      </c>
      <c r="BK1099" s="2">
        <f t="shared" si="785"/>
        <v>4</v>
      </c>
      <c r="BL1099" s="2">
        <f t="shared" si="786"/>
        <v>3</v>
      </c>
      <c r="BM1099" s="2">
        <f t="shared" si="787"/>
        <v>2</v>
      </c>
      <c r="BN1099" s="2">
        <f t="shared" si="788"/>
        <v>2</v>
      </c>
      <c r="BO1099" s="32">
        <f t="shared" si="742"/>
        <v>330</v>
      </c>
      <c r="BP1099" s="32"/>
      <c r="BQ1099" s="32">
        <f>BQ1098+1</f>
        <v>101</v>
      </c>
      <c r="BR1099" s="32"/>
      <c r="BS1099" s="32"/>
      <c r="BT1099" s="32"/>
      <c r="BU1099" s="32"/>
      <c r="BV1099" s="32"/>
    </row>
    <row r="1100" spans="1:74" ht="13.5" thickBot="1">
      <c r="A1100" s="390">
        <f t="shared" si="731"/>
        <v>60</v>
      </c>
      <c r="B1100" s="391" t="str">
        <f>VLOOKUP(A1100,Sheet3!$A$2:$E$61,4,FALSE)</f>
        <v>guǐhài (癸亥)</v>
      </c>
      <c r="C1100" s="391" t="str">
        <f>VLOOKUP(A1100,Sheet3!$A$2:$E$61,5,FALSE)</f>
        <v>Water Pig</v>
      </c>
      <c r="D1100" s="399">
        <f t="shared" si="732"/>
        <v>2183</v>
      </c>
      <c r="E1100" s="399">
        <f t="shared" si="733"/>
        <v>2122</v>
      </c>
      <c r="F1100" s="148">
        <f t="shared" si="800"/>
        <v>60.428571428571431</v>
      </c>
      <c r="G1100" s="416">
        <f t="shared" si="779"/>
        <v>3514</v>
      </c>
      <c r="H1100" s="187">
        <f t="shared" si="801"/>
        <v>418</v>
      </c>
      <c r="I1100" s="1">
        <f t="shared" si="737"/>
        <v>417</v>
      </c>
      <c r="J1100" s="187">
        <f t="shared" si="802"/>
        <v>-417</v>
      </c>
      <c r="K1100" s="1">
        <f t="shared" si="803"/>
        <v>-416</v>
      </c>
      <c r="L1100">
        <f t="shared" si="734"/>
        <v>91</v>
      </c>
      <c r="M1100" s="3">
        <f t="shared" si="809"/>
        <v>2</v>
      </c>
      <c r="N1100" s="245">
        <f t="shared" si="809"/>
        <v>3</v>
      </c>
      <c r="O1100" s="2"/>
      <c r="P1100" s="2"/>
      <c r="R1100" s="8"/>
      <c r="S1100" s="8"/>
      <c r="V1100" s="32"/>
      <c r="W1100" s="32"/>
      <c r="X1100" s="8">
        <f t="shared" si="798"/>
        <v>6</v>
      </c>
      <c r="Y1100" s="115">
        <f t="shared" si="798"/>
        <v>7</v>
      </c>
      <c r="Z1100" s="8"/>
      <c r="AA1100" s="32"/>
      <c r="AB1100" s="32"/>
      <c r="AC1100" s="32"/>
      <c r="AD1100" s="32"/>
      <c r="AE1100" s="32"/>
      <c r="AF1100" s="32"/>
      <c r="AG1100" s="32"/>
      <c r="AI1100" s="108">
        <f t="shared" si="804"/>
        <v>56</v>
      </c>
      <c r="AL1100" s="133">
        <f t="shared" si="805"/>
        <v>142</v>
      </c>
      <c r="AQ1100">
        <f t="shared" si="806"/>
        <v>116</v>
      </c>
      <c r="AR1100" s="32"/>
      <c r="AS1100">
        <f t="shared" si="807"/>
        <v>103</v>
      </c>
      <c r="AV1100">
        <f t="shared" si="808"/>
        <v>27</v>
      </c>
      <c r="AW1100">
        <f t="shared" si="765"/>
        <v>102</v>
      </c>
      <c r="AX1100" s="32"/>
      <c r="AZ1100" s="57">
        <f t="shared" si="789"/>
        <v>2</v>
      </c>
      <c r="BA1100" s="57">
        <f t="shared" si="790"/>
        <v>2</v>
      </c>
      <c r="BB1100" s="57">
        <f t="shared" si="791"/>
        <v>1</v>
      </c>
      <c r="BC1100" s="57">
        <f t="shared" si="792"/>
        <v>1</v>
      </c>
      <c r="BD1100" s="2">
        <f t="shared" si="740"/>
        <v>6</v>
      </c>
      <c r="BE1100" s="2">
        <f t="shared" si="795"/>
        <v>5</v>
      </c>
      <c r="BF1100" s="2">
        <f t="shared" si="795"/>
        <v>4</v>
      </c>
      <c r="BG1100" s="2">
        <f>BF1100+1</f>
        <v>5</v>
      </c>
      <c r="BH1100" s="2">
        <f t="shared" si="782"/>
        <v>4</v>
      </c>
      <c r="BI1100" s="2">
        <f t="shared" si="783"/>
        <v>4</v>
      </c>
      <c r="BJ1100" s="2">
        <f t="shared" si="784"/>
        <v>3</v>
      </c>
      <c r="BK1100" s="2">
        <f t="shared" si="785"/>
        <v>3</v>
      </c>
      <c r="BL1100" s="2">
        <f t="shared" si="786"/>
        <v>2</v>
      </c>
      <c r="BM1100" s="143">
        <f t="shared" ref="BM1100:BN1107" si="810">AZ1101</f>
        <v>1</v>
      </c>
      <c r="BN1100" s="2">
        <f t="shared" si="810"/>
        <v>1</v>
      </c>
      <c r="BO1100" s="32">
        <f t="shared" si="742"/>
        <v>331</v>
      </c>
      <c r="BP1100" s="32"/>
      <c r="BQ1100" s="32">
        <f t="shared" ref="BQ1100:BQ1163" si="811">BQ1099+1</f>
        <v>102</v>
      </c>
      <c r="BR1100" s="32"/>
      <c r="BS1100" s="32"/>
      <c r="BT1100" s="32"/>
      <c r="BU1100" s="32"/>
      <c r="BV1100" s="32"/>
    </row>
    <row r="1101" spans="1:74" ht="13.5" thickBot="1">
      <c r="A1101" s="390">
        <f t="shared" si="731"/>
        <v>1</v>
      </c>
      <c r="B1101" s="391" t="str">
        <f>VLOOKUP(A1101,Sheet3!$A$2:$E$61,4,FALSE)</f>
        <v>jiǎzǐ (甲子)</v>
      </c>
      <c r="C1101" s="391" t="str">
        <f>VLOOKUP(A1101,Sheet3!$A$2:$E$61,5,FALSE)</f>
        <v>Wood Rat</v>
      </c>
      <c r="D1101" s="399">
        <f t="shared" si="732"/>
        <v>2184</v>
      </c>
      <c r="E1101" s="399">
        <f t="shared" si="733"/>
        <v>2123</v>
      </c>
      <c r="F1101" s="148">
        <f t="shared" si="800"/>
        <v>60.285714285714285</v>
      </c>
      <c r="G1101" s="416">
        <f t="shared" si="779"/>
        <v>3515</v>
      </c>
      <c r="H1101" s="187">
        <f>H1100-1</f>
        <v>417</v>
      </c>
      <c r="I1101" s="1">
        <f t="shared" si="737"/>
        <v>416</v>
      </c>
      <c r="J1101" s="187">
        <f t="shared" si="802"/>
        <v>-416</v>
      </c>
      <c r="K1101" s="1">
        <f t="shared" si="803"/>
        <v>-415</v>
      </c>
      <c r="L1101">
        <f t="shared" si="734"/>
        <v>91</v>
      </c>
      <c r="M1101" s="3">
        <f t="shared" si="809"/>
        <v>3</v>
      </c>
      <c r="N1101" s="245">
        <f t="shared" si="809"/>
        <v>4</v>
      </c>
      <c r="O1101" s="2"/>
      <c r="P1101" s="2"/>
      <c r="R1101" s="8"/>
      <c r="S1101" s="8"/>
      <c r="V1101" s="32"/>
      <c r="W1101" s="32"/>
      <c r="X1101" s="178">
        <f>X1100+1</f>
        <v>7</v>
      </c>
      <c r="Y1101" s="188">
        <f>Y1100+1</f>
        <v>8</v>
      </c>
      <c r="Z1101" s="178"/>
      <c r="AA1101" s="32"/>
      <c r="AB1101" s="32"/>
      <c r="AC1101" s="32"/>
      <c r="AD1101" s="32"/>
      <c r="AE1101" s="32"/>
      <c r="AF1101" s="32"/>
      <c r="AG1101" s="32"/>
      <c r="AI1101" s="108">
        <f t="shared" si="804"/>
        <v>57</v>
      </c>
      <c r="AL1101" s="133">
        <f t="shared" si="805"/>
        <v>143</v>
      </c>
      <c r="AQ1101">
        <f t="shared" si="806"/>
        <v>117</v>
      </c>
      <c r="AR1101" s="32"/>
      <c r="AS1101">
        <f t="shared" si="807"/>
        <v>104</v>
      </c>
      <c r="AT1101" s="32"/>
      <c r="AU1101" s="32"/>
      <c r="AV1101">
        <f t="shared" si="808"/>
        <v>28</v>
      </c>
      <c r="AW1101">
        <f t="shared" si="765"/>
        <v>103</v>
      </c>
      <c r="AX1101" s="32"/>
      <c r="AY1101" s="159" t="s">
        <v>72</v>
      </c>
      <c r="AZ1101" s="57">
        <f>BL1100-1</f>
        <v>1</v>
      </c>
      <c r="BA1101" s="57">
        <f>AZ1101</f>
        <v>1</v>
      </c>
      <c r="BB1101" s="150">
        <f>BA1101+30</f>
        <v>31</v>
      </c>
      <c r="BC1101" s="150">
        <f t="shared" ref="BC1101:BC1107" si="812">BB1101-1</f>
        <v>30</v>
      </c>
      <c r="BD1101" s="2">
        <f>BC1101-25</f>
        <v>5</v>
      </c>
      <c r="BE1101" s="2">
        <f t="shared" ref="BE1101:BF1103" si="813">BD1101-1</f>
        <v>4</v>
      </c>
      <c r="BF1101" s="2">
        <f t="shared" si="813"/>
        <v>3</v>
      </c>
      <c r="BG1101" s="2">
        <f>BF1101+2</f>
        <v>5</v>
      </c>
      <c r="BH1101" s="2">
        <f t="shared" ref="BH1101:BH1115" si="814">BG1101-1</f>
        <v>4</v>
      </c>
      <c r="BI1101" s="2">
        <f t="shared" ref="BI1101:BI1115" si="815">BH1101</f>
        <v>4</v>
      </c>
      <c r="BJ1101" s="2">
        <f t="shared" ref="BJ1101:BJ1111" si="816">BI1101-1</f>
        <v>3</v>
      </c>
      <c r="BK1101" s="2">
        <f t="shared" ref="BK1101:BK1111" si="817">BJ1101</f>
        <v>3</v>
      </c>
      <c r="BL1101" s="2">
        <f t="shared" ref="BL1101:BL1107" si="818">BK1101-1</f>
        <v>2</v>
      </c>
      <c r="BM1101" s="157">
        <f t="shared" si="810"/>
        <v>1</v>
      </c>
      <c r="BN1101" s="2">
        <f t="shared" si="810"/>
        <v>1</v>
      </c>
      <c r="BO1101" s="32">
        <f t="shared" ref="BO1101:BO1117" si="819">BO1100+1</f>
        <v>332</v>
      </c>
      <c r="BP1101" s="32"/>
      <c r="BQ1101" s="32">
        <f t="shared" si="811"/>
        <v>103</v>
      </c>
      <c r="BR1101" s="32"/>
      <c r="BS1101" s="32"/>
      <c r="BT1101" s="32"/>
      <c r="BU1101" s="32"/>
      <c r="BV1101" s="32"/>
    </row>
    <row r="1102" spans="1:74" ht="13.5" thickBot="1">
      <c r="A1102" s="390">
        <f t="shared" si="731"/>
        <v>2</v>
      </c>
      <c r="B1102" s="391" t="str">
        <f>VLOOKUP(A1102,Sheet3!$A$2:$E$61,4,FALSE)</f>
        <v>yǐchǒu (乙丑)</v>
      </c>
      <c r="C1102" s="391" t="str">
        <f>VLOOKUP(A1102,Sheet3!$A$2:$E$61,5,FALSE)</f>
        <v>Wood Ox</v>
      </c>
      <c r="D1102" s="399">
        <f t="shared" si="732"/>
        <v>2185</v>
      </c>
      <c r="E1102" s="399">
        <f t="shared" si="733"/>
        <v>2124</v>
      </c>
      <c r="F1102" s="148">
        <f t="shared" si="800"/>
        <v>60.142857142857146</v>
      </c>
      <c r="G1102" s="416">
        <f t="shared" si="779"/>
        <v>3516</v>
      </c>
      <c r="H1102" s="187">
        <f t="shared" si="801"/>
        <v>416</v>
      </c>
      <c r="I1102" s="1">
        <f t="shared" si="737"/>
        <v>415</v>
      </c>
      <c r="J1102" s="187">
        <f t="shared" si="802"/>
        <v>-415</v>
      </c>
      <c r="K1102" s="1">
        <f t="shared" si="803"/>
        <v>-414</v>
      </c>
      <c r="L1102">
        <f t="shared" si="734"/>
        <v>91</v>
      </c>
      <c r="M1102" s="3">
        <f t="shared" si="809"/>
        <v>4</v>
      </c>
      <c r="N1102" s="245">
        <f t="shared" si="809"/>
        <v>1</v>
      </c>
      <c r="O1102" s="2"/>
      <c r="P1102" s="2"/>
      <c r="R1102" s="8"/>
      <c r="S1102" s="8"/>
      <c r="V1102" s="32"/>
      <c r="W1102" s="32"/>
      <c r="X1102" s="178">
        <f t="shared" si="798"/>
        <v>8</v>
      </c>
      <c r="Y1102" s="188">
        <f t="shared" si="798"/>
        <v>9</v>
      </c>
      <c r="Z1102" s="178"/>
      <c r="AA1102" s="32"/>
      <c r="AB1102" s="32"/>
      <c r="AC1102" s="32"/>
      <c r="AD1102" s="32"/>
      <c r="AE1102" s="32"/>
      <c r="AF1102" s="32"/>
      <c r="AG1102" s="32"/>
      <c r="AI1102" s="108">
        <f t="shared" si="804"/>
        <v>58</v>
      </c>
      <c r="AL1102" s="133">
        <f t="shared" si="805"/>
        <v>144</v>
      </c>
      <c r="AQ1102">
        <f t="shared" si="806"/>
        <v>118</v>
      </c>
      <c r="AR1102" s="32"/>
      <c r="AS1102">
        <f t="shared" si="807"/>
        <v>105</v>
      </c>
      <c r="AT1102" s="3">
        <f>AT1095+1</f>
        <v>15</v>
      </c>
      <c r="AU1102" s="3">
        <f>AU1095-1</f>
        <v>55</v>
      </c>
      <c r="AV1102">
        <f t="shared" si="808"/>
        <v>29</v>
      </c>
      <c r="AW1102">
        <f t="shared" si="765"/>
        <v>104</v>
      </c>
      <c r="AX1102" s="32"/>
      <c r="AY1102" s="155" t="s">
        <v>68</v>
      </c>
      <c r="AZ1102" s="57">
        <f>BL1101-1</f>
        <v>1</v>
      </c>
      <c r="BA1102" s="57">
        <f>AZ1102</f>
        <v>1</v>
      </c>
      <c r="BB1102" s="150">
        <f>BA1102+30</f>
        <v>31</v>
      </c>
      <c r="BC1102" s="150">
        <f t="shared" si="812"/>
        <v>30</v>
      </c>
      <c r="BD1102" s="147">
        <f>BC1102-25</f>
        <v>5</v>
      </c>
      <c r="BE1102" s="2">
        <f t="shared" si="813"/>
        <v>4</v>
      </c>
      <c r="BF1102" s="2">
        <f t="shared" si="813"/>
        <v>3</v>
      </c>
      <c r="BG1102" s="2">
        <f>BF1102+2</f>
        <v>5</v>
      </c>
      <c r="BH1102" s="2">
        <f t="shared" si="814"/>
        <v>4</v>
      </c>
      <c r="BI1102" s="2">
        <f t="shared" si="815"/>
        <v>4</v>
      </c>
      <c r="BJ1102" s="2">
        <f t="shared" si="816"/>
        <v>3</v>
      </c>
      <c r="BK1102" s="2">
        <f t="shared" si="817"/>
        <v>3</v>
      </c>
      <c r="BL1102" s="2">
        <f t="shared" si="818"/>
        <v>2</v>
      </c>
      <c r="BM1102" s="2">
        <f t="shared" si="810"/>
        <v>1</v>
      </c>
      <c r="BN1102" s="2">
        <f t="shared" si="810"/>
        <v>1</v>
      </c>
      <c r="BO1102" s="32">
        <f t="shared" si="819"/>
        <v>333</v>
      </c>
      <c r="BP1102" s="32"/>
      <c r="BQ1102" s="32">
        <f t="shared" si="811"/>
        <v>104</v>
      </c>
      <c r="BR1102" s="32"/>
      <c r="BS1102" s="32"/>
      <c r="BT1102" s="32"/>
      <c r="BU1102" s="32"/>
      <c r="BV1102" s="32"/>
    </row>
    <row r="1103" spans="1:74" ht="13.5" thickBot="1">
      <c r="A1103" s="390">
        <f t="shared" si="731"/>
        <v>3</v>
      </c>
      <c r="B1103" s="391" t="str">
        <f>VLOOKUP(A1103,Sheet3!$A$2:$E$61,4,FALSE)</f>
        <v>bǐngyín (丙寅)</v>
      </c>
      <c r="C1103" s="391" t="str">
        <f>VLOOKUP(A1103,Sheet3!$A$2:$E$61,5,FALSE)</f>
        <v>Fire Tiger</v>
      </c>
      <c r="D1103" s="399">
        <f t="shared" si="732"/>
        <v>2186</v>
      </c>
      <c r="E1103" s="399">
        <f t="shared" si="733"/>
        <v>2125</v>
      </c>
      <c r="F1103" s="14">
        <f t="shared" si="800"/>
        <v>60</v>
      </c>
      <c r="G1103" s="417">
        <f t="shared" si="779"/>
        <v>3517</v>
      </c>
      <c r="H1103" s="270">
        <f t="shared" ref="H1103:H1117" si="820">H1102-1</f>
        <v>415</v>
      </c>
      <c r="I1103" s="16">
        <f t="shared" si="737"/>
        <v>414</v>
      </c>
      <c r="J1103" s="270">
        <f t="shared" si="802"/>
        <v>-414</v>
      </c>
      <c r="K1103" s="16">
        <f t="shared" si="803"/>
        <v>-413</v>
      </c>
      <c r="L1103" s="20">
        <f t="shared" si="734"/>
        <v>92</v>
      </c>
      <c r="M1103" s="15">
        <f t="shared" si="809"/>
        <v>1</v>
      </c>
      <c r="N1103" s="271">
        <f t="shared" si="809"/>
        <v>2</v>
      </c>
      <c r="O1103" s="17"/>
      <c r="P1103" s="17"/>
      <c r="Q1103" s="30"/>
      <c r="R1103" s="19"/>
      <c r="S1103" s="19"/>
      <c r="T1103" s="17"/>
      <c r="U1103" s="17"/>
      <c r="V1103" s="20"/>
      <c r="W1103" s="20"/>
      <c r="X1103" s="19">
        <f t="shared" ref="X1103:Y1105" si="821">X1102+1</f>
        <v>9</v>
      </c>
      <c r="Y1103" s="116">
        <f t="shared" si="821"/>
        <v>10</v>
      </c>
      <c r="Z1103" s="19"/>
      <c r="AA1103" s="20"/>
      <c r="AB1103" s="20"/>
      <c r="AC1103" s="20"/>
      <c r="AD1103" s="20"/>
      <c r="AE1103" s="20"/>
      <c r="AF1103" s="20"/>
      <c r="AG1103" s="20"/>
      <c r="AH1103" s="17"/>
      <c r="AI1103" s="108">
        <f t="shared" si="804"/>
        <v>59</v>
      </c>
      <c r="AK1103" s="1">
        <f>AK1096+1</f>
        <v>23</v>
      </c>
      <c r="AL1103" s="133">
        <f t="shared" si="805"/>
        <v>145</v>
      </c>
      <c r="AM1103" s="1">
        <f>AM1096+1</f>
        <v>20</v>
      </c>
      <c r="AN1103" s="1">
        <f>AN1096+1</f>
        <v>17</v>
      </c>
      <c r="AO1103" s="1">
        <f>AO1096+1</f>
        <v>15</v>
      </c>
      <c r="AP1103" s="1">
        <f>AP1096+1</f>
        <v>6</v>
      </c>
      <c r="AQ1103" s="32">
        <f t="shared" si="806"/>
        <v>119</v>
      </c>
      <c r="AR1103" s="3">
        <f>AR1096+1</f>
        <v>17</v>
      </c>
      <c r="AS1103" s="32">
        <f t="shared" si="807"/>
        <v>106</v>
      </c>
      <c r="AT1103" s="32"/>
      <c r="AU1103" s="32"/>
      <c r="AV1103" s="32">
        <f t="shared" si="808"/>
        <v>30</v>
      </c>
      <c r="AW1103">
        <f t="shared" si="765"/>
        <v>105</v>
      </c>
      <c r="AZ1103" s="57">
        <f>BL1102-1</f>
        <v>1</v>
      </c>
      <c r="BA1103" s="57">
        <f>AZ1103</f>
        <v>1</v>
      </c>
      <c r="BB1103" s="150">
        <f>BA1103+30</f>
        <v>31</v>
      </c>
      <c r="BC1103" s="150">
        <f t="shared" si="812"/>
        <v>30</v>
      </c>
      <c r="BD1103" s="2">
        <f>BC1103-25</f>
        <v>5</v>
      </c>
      <c r="BE1103" s="2">
        <f t="shared" si="813"/>
        <v>4</v>
      </c>
      <c r="BF1103" s="2">
        <f t="shared" si="813"/>
        <v>3</v>
      </c>
      <c r="BG1103" s="2">
        <f>BF1103+2</f>
        <v>5</v>
      </c>
      <c r="BH1103" s="2">
        <f t="shared" si="814"/>
        <v>4</v>
      </c>
      <c r="BI1103" s="2">
        <f t="shared" si="815"/>
        <v>4</v>
      </c>
      <c r="BJ1103" s="2">
        <f t="shared" si="816"/>
        <v>3</v>
      </c>
      <c r="BK1103" s="2">
        <f t="shared" si="817"/>
        <v>3</v>
      </c>
      <c r="BL1103" s="2">
        <f t="shared" si="818"/>
        <v>2</v>
      </c>
      <c r="BM1103" s="2">
        <f t="shared" si="810"/>
        <v>1</v>
      </c>
      <c r="BN1103" s="2">
        <f t="shared" si="810"/>
        <v>1</v>
      </c>
      <c r="BO1103" s="32">
        <f t="shared" si="819"/>
        <v>334</v>
      </c>
      <c r="BQ1103" s="32">
        <f t="shared" si="811"/>
        <v>105</v>
      </c>
    </row>
    <row r="1104" spans="1:74" ht="13.5" thickBot="1">
      <c r="A1104" s="390">
        <f t="shared" si="731"/>
        <v>4</v>
      </c>
      <c r="B1104" s="391" t="str">
        <f>VLOOKUP(A1104,Sheet3!$A$2:$E$61,4,FALSE)</f>
        <v>dīngmǎo (丁卯)</v>
      </c>
      <c r="C1104" s="391" t="str">
        <f>VLOOKUP(A1104,Sheet3!$A$2:$E$61,5,FALSE)</f>
        <v>Fire Hare</v>
      </c>
      <c r="D1104" s="399">
        <f t="shared" si="732"/>
        <v>2187</v>
      </c>
      <c r="E1104" s="399">
        <f t="shared" si="733"/>
        <v>2126</v>
      </c>
      <c r="F1104" s="148">
        <f t="shared" ref="F1104:F1152" si="822">(5+H1104)/7</f>
        <v>59.857142857142854</v>
      </c>
      <c r="G1104" s="416">
        <f t="shared" si="779"/>
        <v>3518</v>
      </c>
      <c r="H1104" s="187">
        <f t="shared" si="820"/>
        <v>414</v>
      </c>
      <c r="I1104" s="1">
        <f t="shared" si="737"/>
        <v>413</v>
      </c>
      <c r="J1104" s="187">
        <f t="shared" ref="J1104:J1152" si="823">-H1104+1</f>
        <v>-413</v>
      </c>
      <c r="K1104" s="1">
        <f t="shared" ref="K1104:K1152" si="824">-I1104+1</f>
        <v>-412</v>
      </c>
      <c r="L1104">
        <f t="shared" si="734"/>
        <v>92</v>
      </c>
      <c r="M1104" s="3">
        <f t="shared" si="809"/>
        <v>2</v>
      </c>
      <c r="N1104" s="245">
        <f t="shared" si="809"/>
        <v>3</v>
      </c>
      <c r="O1104" s="2"/>
      <c r="P1104" s="2"/>
      <c r="R1104" s="8"/>
      <c r="S1104" s="8"/>
      <c r="X1104" s="8">
        <f t="shared" si="821"/>
        <v>10</v>
      </c>
      <c r="Y1104" s="115">
        <f t="shared" si="821"/>
        <v>11</v>
      </c>
      <c r="Z1104" s="8"/>
      <c r="AI1104" s="108">
        <f t="shared" si="804"/>
        <v>60</v>
      </c>
      <c r="AL1104" s="133">
        <f t="shared" si="805"/>
        <v>146</v>
      </c>
      <c r="AQ1104">
        <f t="shared" si="806"/>
        <v>120</v>
      </c>
      <c r="AR1104" s="32"/>
      <c r="AS1104">
        <f t="shared" si="807"/>
        <v>107</v>
      </c>
      <c r="AV1104">
        <f t="shared" si="808"/>
        <v>31</v>
      </c>
      <c r="AW1104">
        <f t="shared" si="765"/>
        <v>106</v>
      </c>
      <c r="AZ1104" s="57">
        <f>BL1103-1</f>
        <v>1</v>
      </c>
      <c r="BA1104" s="57">
        <f>AZ1104</f>
        <v>1</v>
      </c>
      <c r="BB1104" s="150">
        <f>BA1104+30</f>
        <v>31</v>
      </c>
      <c r="BC1104" s="150">
        <f t="shared" si="812"/>
        <v>30</v>
      </c>
      <c r="BD1104" s="2">
        <f>BC1104-25</f>
        <v>5</v>
      </c>
      <c r="BE1104" s="2">
        <f>BD1104-1</f>
        <v>4</v>
      </c>
      <c r="BF1104" s="2">
        <f>BE1104-1</f>
        <v>3</v>
      </c>
      <c r="BG1104" s="2">
        <f>BF1104+1</f>
        <v>4</v>
      </c>
      <c r="BH1104" s="2">
        <f t="shared" si="814"/>
        <v>3</v>
      </c>
      <c r="BI1104" s="2">
        <f t="shared" si="815"/>
        <v>3</v>
      </c>
      <c r="BJ1104" s="2">
        <f t="shared" si="816"/>
        <v>2</v>
      </c>
      <c r="BK1104" s="2">
        <f t="shared" si="817"/>
        <v>2</v>
      </c>
      <c r="BL1104" s="2">
        <f t="shared" si="818"/>
        <v>1</v>
      </c>
      <c r="BM1104" s="151">
        <f t="shared" si="810"/>
        <v>31</v>
      </c>
      <c r="BN1104" s="151">
        <f t="shared" si="810"/>
        <v>30</v>
      </c>
      <c r="BO1104" s="32">
        <f t="shared" si="819"/>
        <v>335</v>
      </c>
      <c r="BQ1104" s="32">
        <f t="shared" si="811"/>
        <v>106</v>
      </c>
    </row>
    <row r="1105" spans="1:69" ht="13.5" thickBot="1">
      <c r="A1105" s="390">
        <f t="shared" si="731"/>
        <v>5</v>
      </c>
      <c r="B1105" s="391" t="str">
        <f>VLOOKUP(A1105,Sheet3!$A$2:$E$61,4,FALSE)</f>
        <v>wùchén (戊辰)</v>
      </c>
      <c r="C1105" s="391" t="str">
        <f>VLOOKUP(A1105,Sheet3!$A$2:$E$61,5,FALSE)</f>
        <v>Earth Dragon</v>
      </c>
      <c r="D1105" s="399">
        <f t="shared" si="732"/>
        <v>2188</v>
      </c>
      <c r="E1105" s="399">
        <f t="shared" si="733"/>
        <v>2127</v>
      </c>
      <c r="F1105" s="148">
        <f t="shared" si="822"/>
        <v>59.714285714285715</v>
      </c>
      <c r="G1105" s="416">
        <f t="shared" si="779"/>
        <v>3519</v>
      </c>
      <c r="H1105" s="187">
        <f t="shared" si="820"/>
        <v>413</v>
      </c>
      <c r="I1105" s="1">
        <f t="shared" si="737"/>
        <v>412</v>
      </c>
      <c r="J1105" s="187">
        <f t="shared" si="823"/>
        <v>-412</v>
      </c>
      <c r="K1105" s="1">
        <f t="shared" si="824"/>
        <v>-411</v>
      </c>
      <c r="L1105">
        <f t="shared" si="734"/>
        <v>92</v>
      </c>
      <c r="M1105" s="3">
        <f t="shared" si="809"/>
        <v>3</v>
      </c>
      <c r="N1105" s="245">
        <f t="shared" si="809"/>
        <v>4</v>
      </c>
      <c r="O1105" s="2"/>
      <c r="P1105" s="2"/>
      <c r="R1105" s="8"/>
      <c r="S1105" s="8"/>
      <c r="X1105" s="8">
        <f t="shared" si="821"/>
        <v>11</v>
      </c>
      <c r="Y1105" s="115">
        <f t="shared" si="821"/>
        <v>12</v>
      </c>
      <c r="Z1105" s="8"/>
      <c r="AI1105" s="108">
        <f t="shared" si="804"/>
        <v>61</v>
      </c>
      <c r="AL1105" s="133">
        <f t="shared" si="805"/>
        <v>147</v>
      </c>
      <c r="AQ1105">
        <f t="shared" si="806"/>
        <v>121</v>
      </c>
      <c r="AR1105" s="32"/>
      <c r="AS1105">
        <f t="shared" si="807"/>
        <v>108</v>
      </c>
      <c r="AV1105">
        <f t="shared" si="808"/>
        <v>32</v>
      </c>
      <c r="AW1105">
        <f t="shared" si="765"/>
        <v>107</v>
      </c>
      <c r="AZ1105" s="150">
        <f>BL1104+30</f>
        <v>31</v>
      </c>
      <c r="BA1105" s="150">
        <f>AZ1105-1</f>
        <v>30</v>
      </c>
      <c r="BB1105" s="150">
        <f t="shared" ref="BB1105:BB1121" si="825">BA1105</f>
        <v>30</v>
      </c>
      <c r="BC1105" s="150">
        <f t="shared" si="812"/>
        <v>29</v>
      </c>
      <c r="BD1105" s="2">
        <f t="shared" ref="BD1105:BD1120" si="826">BC1105-25</f>
        <v>4</v>
      </c>
      <c r="BE1105" s="2">
        <f t="shared" ref="BE1105:BF1107" si="827">BD1105-1</f>
        <v>3</v>
      </c>
      <c r="BF1105" s="2">
        <f t="shared" si="827"/>
        <v>2</v>
      </c>
      <c r="BG1105" s="2">
        <f>BF1105+2</f>
        <v>4</v>
      </c>
      <c r="BH1105" s="2">
        <f t="shared" si="814"/>
        <v>3</v>
      </c>
      <c r="BI1105" s="2">
        <f t="shared" si="815"/>
        <v>3</v>
      </c>
      <c r="BJ1105" s="2">
        <f t="shared" si="816"/>
        <v>2</v>
      </c>
      <c r="BK1105" s="2">
        <f t="shared" si="817"/>
        <v>2</v>
      </c>
      <c r="BL1105" s="2">
        <f t="shared" si="818"/>
        <v>1</v>
      </c>
      <c r="BM1105" s="151">
        <f t="shared" si="810"/>
        <v>31</v>
      </c>
      <c r="BN1105" s="151">
        <f t="shared" si="810"/>
        <v>30</v>
      </c>
      <c r="BO1105" s="32">
        <f t="shared" si="819"/>
        <v>336</v>
      </c>
      <c r="BQ1105" s="32">
        <f t="shared" si="811"/>
        <v>107</v>
      </c>
    </row>
    <row r="1106" spans="1:69" ht="13.5" thickBot="1">
      <c r="A1106" s="390">
        <f t="shared" ref="A1106:A1169" si="828">IF(A1107&gt;1,A1107-1,60)</f>
        <v>6</v>
      </c>
      <c r="B1106" s="391" t="str">
        <f>VLOOKUP(A1106,Sheet3!$A$2:$E$61,4,FALSE)</f>
        <v>jǐsì (己巳)</v>
      </c>
      <c r="C1106" s="391" t="str">
        <f>VLOOKUP(A1106,Sheet3!$A$2:$E$61,5,FALSE)</f>
        <v>Earth Snake</v>
      </c>
      <c r="D1106" s="399">
        <f t="shared" ref="D1106:D1169" si="829">D1107-1</f>
        <v>2189</v>
      </c>
      <c r="E1106" s="399">
        <f t="shared" ref="E1106:E1169" si="830">E1107-1</f>
        <v>2128</v>
      </c>
      <c r="F1106" s="148">
        <f t="shared" si="822"/>
        <v>59.571428571428569</v>
      </c>
      <c r="G1106" s="416">
        <f t="shared" si="779"/>
        <v>3520</v>
      </c>
      <c r="H1106" s="187">
        <f t="shared" si="820"/>
        <v>412</v>
      </c>
      <c r="I1106" s="1">
        <f t="shared" si="737"/>
        <v>411</v>
      </c>
      <c r="J1106" s="187">
        <f t="shared" si="823"/>
        <v>-411</v>
      </c>
      <c r="K1106" s="1">
        <f t="shared" si="824"/>
        <v>-410</v>
      </c>
      <c r="L1106">
        <f t="shared" ref="L1106:L1169" si="831">INT(L$1543-($J$1543-$J1106)/4)</f>
        <v>92</v>
      </c>
      <c r="M1106" s="3">
        <f t="shared" si="809"/>
        <v>4</v>
      </c>
      <c r="N1106" s="245">
        <f t="shared" si="809"/>
        <v>1</v>
      </c>
      <c r="O1106" s="2"/>
      <c r="P1106" s="2"/>
      <c r="R1106" s="8"/>
      <c r="S1106" s="8"/>
      <c r="X1106" s="8">
        <f t="shared" si="798"/>
        <v>12</v>
      </c>
      <c r="Y1106" s="115">
        <f t="shared" si="798"/>
        <v>13</v>
      </c>
      <c r="Z1106" s="8"/>
      <c r="AI1106" s="108">
        <f t="shared" si="804"/>
        <v>62</v>
      </c>
      <c r="AL1106" s="133">
        <f t="shared" si="805"/>
        <v>148</v>
      </c>
      <c r="AQ1106">
        <f t="shared" si="806"/>
        <v>122</v>
      </c>
      <c r="AR1106" s="32"/>
      <c r="AS1106">
        <f t="shared" si="807"/>
        <v>109</v>
      </c>
      <c r="AV1106">
        <f t="shared" si="808"/>
        <v>33</v>
      </c>
      <c r="AW1106">
        <f t="shared" si="765"/>
        <v>108</v>
      </c>
      <c r="AZ1106" s="150">
        <f>BL1105+30</f>
        <v>31</v>
      </c>
      <c r="BA1106" s="150">
        <f>AZ1106-1</f>
        <v>30</v>
      </c>
      <c r="BB1106" s="150">
        <f t="shared" si="825"/>
        <v>30</v>
      </c>
      <c r="BC1106" s="150">
        <f t="shared" si="812"/>
        <v>29</v>
      </c>
      <c r="BD1106" s="2">
        <f t="shared" si="826"/>
        <v>4</v>
      </c>
      <c r="BE1106" s="2">
        <f t="shared" si="827"/>
        <v>3</v>
      </c>
      <c r="BF1106" s="2">
        <f t="shared" si="827"/>
        <v>2</v>
      </c>
      <c r="BG1106" s="2">
        <f>BF1106+2</f>
        <v>4</v>
      </c>
      <c r="BH1106" s="2">
        <f t="shared" si="814"/>
        <v>3</v>
      </c>
      <c r="BI1106" s="2">
        <f t="shared" si="815"/>
        <v>3</v>
      </c>
      <c r="BJ1106" s="2">
        <f t="shared" si="816"/>
        <v>2</v>
      </c>
      <c r="BK1106" s="2">
        <f t="shared" si="817"/>
        <v>2</v>
      </c>
      <c r="BL1106" s="2">
        <f t="shared" si="818"/>
        <v>1</v>
      </c>
      <c r="BM1106" s="151">
        <f t="shared" si="810"/>
        <v>31</v>
      </c>
      <c r="BN1106" s="151">
        <f t="shared" si="810"/>
        <v>30</v>
      </c>
      <c r="BO1106" s="32">
        <f t="shared" si="819"/>
        <v>337</v>
      </c>
      <c r="BQ1106" s="32">
        <f t="shared" si="811"/>
        <v>108</v>
      </c>
    </row>
    <row r="1107" spans="1:69" ht="13.5" thickBot="1">
      <c r="A1107" s="390">
        <f t="shared" si="828"/>
        <v>7</v>
      </c>
      <c r="B1107" s="391" t="str">
        <f>VLOOKUP(A1107,Sheet3!$A$2:$E$61,4,FALSE)</f>
        <v>gēngwǔ (庚午)</v>
      </c>
      <c r="C1107" s="391" t="str">
        <f>VLOOKUP(A1107,Sheet3!$A$2:$E$61,5,FALSE)</f>
        <v>Metal Horse</v>
      </c>
      <c r="D1107" s="399">
        <f t="shared" si="829"/>
        <v>2190</v>
      </c>
      <c r="E1107" s="399">
        <f t="shared" si="830"/>
        <v>2129</v>
      </c>
      <c r="F1107" s="148">
        <f t="shared" si="822"/>
        <v>59.428571428571431</v>
      </c>
      <c r="G1107" s="416">
        <f t="shared" si="779"/>
        <v>3521</v>
      </c>
      <c r="H1107" s="187">
        <f t="shared" si="820"/>
        <v>411</v>
      </c>
      <c r="I1107" s="1">
        <f t="shared" si="737"/>
        <v>410</v>
      </c>
      <c r="J1107" s="187">
        <f t="shared" si="823"/>
        <v>-410</v>
      </c>
      <c r="K1107" s="1">
        <f t="shared" si="824"/>
        <v>-409</v>
      </c>
      <c r="L1107">
        <f t="shared" si="831"/>
        <v>93</v>
      </c>
      <c r="M1107" s="3">
        <f t="shared" si="809"/>
        <v>1</v>
      </c>
      <c r="N1107" s="245">
        <f t="shared" si="809"/>
        <v>2</v>
      </c>
      <c r="O1107" s="2"/>
      <c r="P1107" s="2"/>
      <c r="Q1107" s="21" t="s">
        <v>70</v>
      </c>
      <c r="R1107" s="8"/>
      <c r="S1107" s="8"/>
      <c r="X1107" s="178">
        <f t="shared" si="798"/>
        <v>13</v>
      </c>
      <c r="Y1107" s="188">
        <f t="shared" si="798"/>
        <v>14</v>
      </c>
      <c r="Z1107" s="178"/>
      <c r="AI1107" s="108">
        <f t="shared" si="804"/>
        <v>63</v>
      </c>
      <c r="AL1107" s="133">
        <f t="shared" si="805"/>
        <v>149</v>
      </c>
      <c r="AQ1107">
        <f t="shared" si="806"/>
        <v>123</v>
      </c>
      <c r="AR1107" s="32"/>
      <c r="AS1107">
        <f t="shared" si="807"/>
        <v>110</v>
      </c>
      <c r="AV1107">
        <f t="shared" si="808"/>
        <v>34</v>
      </c>
      <c r="AW1107">
        <f t="shared" si="765"/>
        <v>109</v>
      </c>
      <c r="AY1107" s="155" t="s">
        <v>70</v>
      </c>
      <c r="AZ1107" s="150">
        <f>BL1106+30</f>
        <v>31</v>
      </c>
      <c r="BA1107" s="150">
        <f>AZ1107-1</f>
        <v>30</v>
      </c>
      <c r="BB1107" s="150">
        <f t="shared" si="825"/>
        <v>30</v>
      </c>
      <c r="BC1107" s="150">
        <f t="shared" si="812"/>
        <v>29</v>
      </c>
      <c r="BD1107" s="2">
        <f t="shared" si="826"/>
        <v>4</v>
      </c>
      <c r="BE1107" s="2">
        <f t="shared" si="827"/>
        <v>3</v>
      </c>
      <c r="BF1107" s="147">
        <f t="shared" si="827"/>
        <v>2</v>
      </c>
      <c r="BG1107" s="2">
        <f>BF1107+2</f>
        <v>4</v>
      </c>
      <c r="BH1107" s="2">
        <f t="shared" si="814"/>
        <v>3</v>
      </c>
      <c r="BI1107" s="2">
        <f t="shared" si="815"/>
        <v>3</v>
      </c>
      <c r="BJ1107" s="2">
        <f t="shared" si="816"/>
        <v>2</v>
      </c>
      <c r="BK1107" s="2">
        <f t="shared" si="817"/>
        <v>2</v>
      </c>
      <c r="BL1107" s="2">
        <f t="shared" si="818"/>
        <v>1</v>
      </c>
      <c r="BM1107" s="151">
        <f t="shared" si="810"/>
        <v>31</v>
      </c>
      <c r="BN1107" s="151">
        <f t="shared" si="810"/>
        <v>30</v>
      </c>
      <c r="BO1107" s="32">
        <f t="shared" si="819"/>
        <v>338</v>
      </c>
      <c r="BQ1107" s="32">
        <f t="shared" si="811"/>
        <v>109</v>
      </c>
    </row>
    <row r="1108" spans="1:69" ht="13.5" thickBot="1">
      <c r="A1108" s="390">
        <f t="shared" si="828"/>
        <v>8</v>
      </c>
      <c r="B1108" s="391" t="str">
        <f>VLOOKUP(A1108,Sheet3!$A$2:$E$61,4,FALSE)</f>
        <v>xīnwèi (辛未)</v>
      </c>
      <c r="C1108" s="391" t="str">
        <f>VLOOKUP(A1108,Sheet3!$A$2:$E$61,5,FALSE)</f>
        <v>Metal Sheep</v>
      </c>
      <c r="D1108" s="399">
        <f t="shared" si="829"/>
        <v>2191</v>
      </c>
      <c r="E1108" s="399">
        <f t="shared" si="830"/>
        <v>2130</v>
      </c>
      <c r="F1108" s="148">
        <f t="shared" si="822"/>
        <v>59.285714285714285</v>
      </c>
      <c r="G1108" s="416">
        <f t="shared" si="779"/>
        <v>3522</v>
      </c>
      <c r="H1108" s="187">
        <f t="shared" si="820"/>
        <v>410</v>
      </c>
      <c r="I1108" s="1">
        <f t="shared" si="737"/>
        <v>409</v>
      </c>
      <c r="J1108" s="187">
        <f t="shared" si="823"/>
        <v>-409</v>
      </c>
      <c r="K1108" s="1">
        <f t="shared" si="824"/>
        <v>-408</v>
      </c>
      <c r="L1108">
        <f t="shared" si="831"/>
        <v>93</v>
      </c>
      <c r="M1108" s="3">
        <f t="shared" si="809"/>
        <v>2</v>
      </c>
      <c r="N1108" s="245">
        <f t="shared" si="809"/>
        <v>3</v>
      </c>
      <c r="O1108" s="2"/>
      <c r="P1108" s="2"/>
      <c r="R1108" s="8"/>
      <c r="S1108" s="8"/>
      <c r="X1108" s="8">
        <f>X1107+1</f>
        <v>14</v>
      </c>
      <c r="Y1108" s="115">
        <f>Y1107+1</f>
        <v>15</v>
      </c>
      <c r="Z1108" s="8"/>
      <c r="AA1108" s="516" t="s">
        <v>19</v>
      </c>
      <c r="AB1108" s="378"/>
      <c r="AC1108" s="516" t="s">
        <v>7</v>
      </c>
      <c r="AI1108" s="108">
        <f t="shared" si="804"/>
        <v>64</v>
      </c>
      <c r="AL1108" s="133">
        <f t="shared" si="805"/>
        <v>150</v>
      </c>
      <c r="AQ1108">
        <f t="shared" si="806"/>
        <v>124</v>
      </c>
      <c r="AR1108" s="32"/>
      <c r="AS1108">
        <f t="shared" si="807"/>
        <v>111</v>
      </c>
      <c r="AV1108">
        <f t="shared" si="808"/>
        <v>35</v>
      </c>
      <c r="AW1108">
        <f t="shared" si="765"/>
        <v>110</v>
      </c>
      <c r="AZ1108" s="150">
        <f>BL1107+30</f>
        <v>31</v>
      </c>
      <c r="BA1108" s="150">
        <f>AZ1108-1</f>
        <v>30</v>
      </c>
      <c r="BB1108" s="150">
        <f t="shared" si="825"/>
        <v>30</v>
      </c>
      <c r="BC1108" s="150">
        <f t="shared" ref="BC1108:BC1171" si="832">BB1108-1</f>
        <v>29</v>
      </c>
      <c r="BD1108" s="2">
        <f t="shared" si="826"/>
        <v>4</v>
      </c>
      <c r="BE1108" s="2">
        <f t="shared" ref="BE1108:BF1111" si="833">BD1108-1</f>
        <v>3</v>
      </c>
      <c r="BF1108" s="2">
        <f t="shared" si="833"/>
        <v>2</v>
      </c>
      <c r="BG1108" s="2">
        <f>BF1108+1</f>
        <v>3</v>
      </c>
      <c r="BH1108" s="2">
        <f t="shared" si="814"/>
        <v>2</v>
      </c>
      <c r="BI1108" s="2">
        <f t="shared" si="815"/>
        <v>2</v>
      </c>
      <c r="BJ1108" s="2">
        <f t="shared" si="816"/>
        <v>1</v>
      </c>
      <c r="BK1108" s="2">
        <f t="shared" si="817"/>
        <v>1</v>
      </c>
      <c r="BL1108" s="151">
        <f>BK1108+30</f>
        <v>31</v>
      </c>
      <c r="BM1108" s="151">
        <f t="shared" ref="BM1108:BN1110" si="834">AZ1109</f>
        <v>30</v>
      </c>
      <c r="BN1108" s="151">
        <f t="shared" si="834"/>
        <v>29</v>
      </c>
      <c r="BO1108" s="32">
        <f t="shared" si="819"/>
        <v>339</v>
      </c>
      <c r="BQ1108" s="32">
        <f t="shared" si="811"/>
        <v>110</v>
      </c>
    </row>
    <row r="1109" spans="1:69" ht="23.25" thickBot="1">
      <c r="A1109" s="390">
        <f t="shared" si="828"/>
        <v>9</v>
      </c>
      <c r="B1109" s="391" t="str">
        <f>VLOOKUP(A1109,Sheet3!$A$2:$E$61,4,FALSE)</f>
        <v>rénshēn (壬申)</v>
      </c>
      <c r="C1109" s="391" t="str">
        <f>VLOOKUP(A1109,Sheet3!$A$2:$E$61,5,FALSE)</f>
        <v>Water Monkey</v>
      </c>
      <c r="D1109" s="399">
        <f t="shared" si="829"/>
        <v>2192</v>
      </c>
      <c r="E1109" s="399">
        <f t="shared" si="830"/>
        <v>2131</v>
      </c>
      <c r="F1109" s="148">
        <f t="shared" si="822"/>
        <v>59.142857142857146</v>
      </c>
      <c r="G1109" s="416">
        <f t="shared" si="779"/>
        <v>3523</v>
      </c>
      <c r="H1109" s="187">
        <f t="shared" si="820"/>
        <v>409</v>
      </c>
      <c r="I1109" s="1">
        <f t="shared" si="737"/>
        <v>408</v>
      </c>
      <c r="J1109" s="187">
        <f t="shared" si="823"/>
        <v>-408</v>
      </c>
      <c r="K1109" s="1">
        <f t="shared" si="824"/>
        <v>-407</v>
      </c>
      <c r="L1109">
        <f t="shared" si="831"/>
        <v>93</v>
      </c>
      <c r="M1109" s="3">
        <f t="shared" si="809"/>
        <v>3</v>
      </c>
      <c r="N1109" s="245">
        <f t="shared" si="809"/>
        <v>4</v>
      </c>
      <c r="O1109" s="2"/>
      <c r="P1109" s="2"/>
      <c r="R1109" s="8"/>
      <c r="S1109" s="8"/>
      <c r="X1109" s="8">
        <f t="shared" si="798"/>
        <v>15</v>
      </c>
      <c r="Y1109" s="115">
        <f t="shared" si="798"/>
        <v>16</v>
      </c>
      <c r="Z1109" s="8"/>
      <c r="AA1109" s="517"/>
      <c r="AB1109" s="379"/>
      <c r="AC1109" s="517"/>
      <c r="AI1109" s="108">
        <f t="shared" si="804"/>
        <v>65</v>
      </c>
      <c r="AL1109" s="133">
        <f t="shared" si="805"/>
        <v>151</v>
      </c>
      <c r="AQ1109">
        <f t="shared" si="806"/>
        <v>125</v>
      </c>
      <c r="AR1109" s="32"/>
      <c r="AS1109">
        <f t="shared" si="807"/>
        <v>112</v>
      </c>
      <c r="AT1109" s="3">
        <f>AT1102+1</f>
        <v>16</v>
      </c>
      <c r="AU1109" s="3">
        <f>AU1102-1</f>
        <v>54</v>
      </c>
      <c r="AV1109">
        <f t="shared" si="808"/>
        <v>36</v>
      </c>
      <c r="AW1109">
        <f t="shared" si="765"/>
        <v>111</v>
      </c>
      <c r="AZ1109" s="150">
        <f t="shared" ref="AZ1109:AZ1125" si="835">BL1108-1</f>
        <v>30</v>
      </c>
      <c r="BA1109" s="150">
        <f>AZ1109-1</f>
        <v>29</v>
      </c>
      <c r="BB1109" s="150">
        <f t="shared" si="825"/>
        <v>29</v>
      </c>
      <c r="BC1109" s="150">
        <f t="shared" si="832"/>
        <v>28</v>
      </c>
      <c r="BD1109" s="2">
        <f t="shared" si="826"/>
        <v>3</v>
      </c>
      <c r="BE1109" s="2">
        <f t="shared" si="833"/>
        <v>2</v>
      </c>
      <c r="BF1109" s="2">
        <f t="shared" si="833"/>
        <v>1</v>
      </c>
      <c r="BG1109" s="2">
        <f>BF1109+2</f>
        <v>3</v>
      </c>
      <c r="BH1109" s="2">
        <f t="shared" si="814"/>
        <v>2</v>
      </c>
      <c r="BI1109" s="2">
        <f t="shared" si="815"/>
        <v>2</v>
      </c>
      <c r="BJ1109" s="2">
        <f t="shared" si="816"/>
        <v>1</v>
      </c>
      <c r="BK1109" s="2">
        <f t="shared" si="817"/>
        <v>1</v>
      </c>
      <c r="BL1109" s="151">
        <f>BK1109+30</f>
        <v>31</v>
      </c>
      <c r="BM1109" s="151">
        <f t="shared" si="834"/>
        <v>30</v>
      </c>
      <c r="BN1109" s="151">
        <f t="shared" si="834"/>
        <v>29</v>
      </c>
      <c r="BO1109" s="32">
        <f t="shared" si="819"/>
        <v>340</v>
      </c>
      <c r="BQ1109" s="32">
        <f t="shared" si="811"/>
        <v>111</v>
      </c>
    </row>
    <row r="1110" spans="1:69" ht="12.75" customHeight="1" thickBot="1">
      <c r="A1110" s="390">
        <f t="shared" si="828"/>
        <v>10</v>
      </c>
      <c r="B1110" s="391" t="str">
        <f>VLOOKUP(A1110,Sheet3!$A$2:$E$61,4,FALSE)</f>
        <v>guǐyǒu (癸酉)</v>
      </c>
      <c r="C1110" s="391" t="str">
        <f>VLOOKUP(A1110,Sheet3!$A$2:$E$61,5,FALSE)</f>
        <v>Water Rooster</v>
      </c>
      <c r="D1110" s="399">
        <f t="shared" si="829"/>
        <v>2193</v>
      </c>
      <c r="E1110" s="399">
        <f t="shared" si="830"/>
        <v>2132</v>
      </c>
      <c r="F1110" s="14">
        <f t="shared" si="822"/>
        <v>59</v>
      </c>
      <c r="G1110" s="417">
        <f t="shared" si="779"/>
        <v>3524</v>
      </c>
      <c r="H1110" s="270">
        <f t="shared" si="820"/>
        <v>408</v>
      </c>
      <c r="I1110" s="16">
        <f t="shared" si="737"/>
        <v>407</v>
      </c>
      <c r="J1110" s="270">
        <f t="shared" si="823"/>
        <v>-407</v>
      </c>
      <c r="K1110" s="16">
        <f t="shared" si="824"/>
        <v>-406</v>
      </c>
      <c r="L1110" s="20">
        <f t="shared" si="831"/>
        <v>93</v>
      </c>
      <c r="M1110" s="15">
        <f t="shared" si="809"/>
        <v>4</v>
      </c>
      <c r="N1110" s="271">
        <f t="shared" si="809"/>
        <v>1</v>
      </c>
      <c r="O1110" s="17"/>
      <c r="P1110" s="17"/>
      <c r="Q1110" s="30"/>
      <c r="R1110" s="19"/>
      <c r="S1110" s="19"/>
      <c r="T1110" s="17"/>
      <c r="U1110" s="17"/>
      <c r="V1110" s="392"/>
      <c r="W1110" s="20"/>
      <c r="X1110" s="19">
        <f>X1109+1</f>
        <v>16</v>
      </c>
      <c r="Y1110" s="116">
        <f>Y1109+1</f>
        <v>17</v>
      </c>
      <c r="Z1110" s="19"/>
      <c r="AA1110" s="517"/>
      <c r="AB1110" s="393"/>
      <c r="AC1110" s="517"/>
      <c r="AD1110" s="519" t="s">
        <v>44</v>
      </c>
      <c r="AE1110" s="519"/>
      <c r="AF1110" s="519"/>
      <c r="AG1110" s="520"/>
      <c r="AH1110" s="17"/>
      <c r="AI1110" s="108">
        <f t="shared" si="804"/>
        <v>66</v>
      </c>
      <c r="AK1110" s="1">
        <f>AK1103+1</f>
        <v>24</v>
      </c>
      <c r="AL1110" s="133">
        <f t="shared" si="805"/>
        <v>152</v>
      </c>
      <c r="AM1110" s="1">
        <f>AM1103+1</f>
        <v>21</v>
      </c>
      <c r="AN1110" s="1">
        <f>AN1103+1</f>
        <v>18</v>
      </c>
      <c r="AO1110" s="1">
        <f>AO1103+1</f>
        <v>16</v>
      </c>
      <c r="AP1110" s="1">
        <f>AP1103+1</f>
        <v>7</v>
      </c>
      <c r="AQ1110">
        <f t="shared" si="806"/>
        <v>126</v>
      </c>
      <c r="AR1110" s="3">
        <f>AR1103+1</f>
        <v>18</v>
      </c>
      <c r="AS1110">
        <f t="shared" si="807"/>
        <v>113</v>
      </c>
      <c r="AV1110">
        <f t="shared" si="808"/>
        <v>37</v>
      </c>
      <c r="AW1110">
        <f t="shared" si="765"/>
        <v>112</v>
      </c>
      <c r="AZ1110" s="150">
        <f t="shared" si="835"/>
        <v>30</v>
      </c>
      <c r="BA1110" s="150">
        <f>BA1109</f>
        <v>29</v>
      </c>
      <c r="BB1110" s="150">
        <f t="shared" si="825"/>
        <v>29</v>
      </c>
      <c r="BC1110" s="150">
        <f t="shared" si="832"/>
        <v>28</v>
      </c>
      <c r="BD1110" s="2">
        <f t="shared" si="826"/>
        <v>3</v>
      </c>
      <c r="BE1110" s="2">
        <f t="shared" si="833"/>
        <v>2</v>
      </c>
      <c r="BF1110" s="2">
        <f t="shared" si="833"/>
        <v>1</v>
      </c>
      <c r="BG1110" s="2">
        <f>BF1110+2</f>
        <v>3</v>
      </c>
      <c r="BH1110" s="2">
        <f t="shared" si="814"/>
        <v>2</v>
      </c>
      <c r="BI1110" s="2">
        <f t="shared" si="815"/>
        <v>2</v>
      </c>
      <c r="BJ1110" s="2">
        <f t="shared" si="816"/>
        <v>1</v>
      </c>
      <c r="BK1110" s="2">
        <f t="shared" si="817"/>
        <v>1</v>
      </c>
      <c r="BL1110" s="151">
        <f>BK1110+30</f>
        <v>31</v>
      </c>
      <c r="BM1110" s="151">
        <f t="shared" si="834"/>
        <v>30</v>
      </c>
      <c r="BN1110" s="151">
        <f t="shared" si="834"/>
        <v>29</v>
      </c>
      <c r="BO1110" s="32">
        <f t="shared" si="819"/>
        <v>341</v>
      </c>
      <c r="BQ1110" s="32">
        <f t="shared" si="811"/>
        <v>112</v>
      </c>
    </row>
    <row r="1111" spans="1:69" ht="13.5" thickBot="1">
      <c r="A1111" s="390">
        <f t="shared" si="828"/>
        <v>11</v>
      </c>
      <c r="B1111" s="391" t="str">
        <f>VLOOKUP(A1111,Sheet3!$A$2:$E$61,4,FALSE)</f>
        <v>jiǎxū (甲戌)</v>
      </c>
      <c r="C1111" s="391" t="str">
        <f>VLOOKUP(A1111,Sheet3!$A$2:$E$61,5,FALSE)</f>
        <v>Wood Dog</v>
      </c>
      <c r="D1111" s="399">
        <f t="shared" si="829"/>
        <v>2194</v>
      </c>
      <c r="E1111" s="399">
        <f t="shared" si="830"/>
        <v>2133</v>
      </c>
      <c r="F1111" s="148">
        <f t="shared" si="822"/>
        <v>58.857142857142854</v>
      </c>
      <c r="G1111" s="416">
        <f t="shared" si="779"/>
        <v>3525</v>
      </c>
      <c r="H1111" s="187">
        <f t="shared" si="820"/>
        <v>407</v>
      </c>
      <c r="I1111" s="1">
        <f t="shared" si="737"/>
        <v>406</v>
      </c>
      <c r="J1111" s="187">
        <f t="shared" si="823"/>
        <v>-406</v>
      </c>
      <c r="K1111" s="1">
        <f t="shared" si="824"/>
        <v>-405</v>
      </c>
      <c r="L1111">
        <f t="shared" si="831"/>
        <v>94</v>
      </c>
      <c r="M1111" s="3">
        <f t="shared" si="809"/>
        <v>1</v>
      </c>
      <c r="N1111" s="245">
        <f t="shared" si="809"/>
        <v>2</v>
      </c>
      <c r="O1111" s="2"/>
      <c r="P1111" s="2"/>
      <c r="R1111" s="8"/>
      <c r="S1111" s="8"/>
      <c r="X1111" s="8">
        <f t="shared" si="798"/>
        <v>17</v>
      </c>
      <c r="Y1111" s="115">
        <f t="shared" si="798"/>
        <v>18</v>
      </c>
      <c r="Z1111" s="8"/>
      <c r="AA1111" s="517"/>
      <c r="AB1111" s="379"/>
      <c r="AC1111" s="517"/>
      <c r="AD1111" s="521"/>
      <c r="AE1111" s="522"/>
      <c r="AF1111" s="522"/>
      <c r="AG1111" s="523"/>
      <c r="AI1111" s="108">
        <f t="shared" si="804"/>
        <v>67</v>
      </c>
      <c r="AL1111" s="133">
        <f t="shared" si="805"/>
        <v>153</v>
      </c>
      <c r="AQ1111">
        <f t="shared" si="806"/>
        <v>127</v>
      </c>
      <c r="AR1111" s="32"/>
      <c r="AS1111">
        <f t="shared" si="807"/>
        <v>114</v>
      </c>
      <c r="AV1111">
        <f t="shared" si="808"/>
        <v>38</v>
      </c>
      <c r="AW1111">
        <f t="shared" si="765"/>
        <v>113</v>
      </c>
      <c r="AY1111" s="197" t="s">
        <v>39</v>
      </c>
      <c r="AZ1111" s="150">
        <f t="shared" si="835"/>
        <v>30</v>
      </c>
      <c r="BA1111" s="198">
        <f t="shared" ref="BA1111:BA1121" si="836">AZ1111-1</f>
        <v>29</v>
      </c>
      <c r="BB1111" s="150">
        <f t="shared" si="825"/>
        <v>29</v>
      </c>
      <c r="BC1111" s="150">
        <f t="shared" si="832"/>
        <v>28</v>
      </c>
      <c r="BD1111" s="2">
        <f t="shared" si="826"/>
        <v>3</v>
      </c>
      <c r="BE1111" s="2">
        <f t="shared" si="833"/>
        <v>2</v>
      </c>
      <c r="BF1111" s="2">
        <f t="shared" si="833"/>
        <v>1</v>
      </c>
      <c r="BG1111" s="2">
        <f>BF1111+2</f>
        <v>3</v>
      </c>
      <c r="BH1111" s="2">
        <f t="shared" si="814"/>
        <v>2</v>
      </c>
      <c r="BI1111" s="2">
        <f t="shared" si="815"/>
        <v>2</v>
      </c>
      <c r="BJ1111" s="2">
        <f t="shared" si="816"/>
        <v>1</v>
      </c>
      <c r="BK1111" s="2">
        <f t="shared" si="817"/>
        <v>1</v>
      </c>
      <c r="BL1111" s="151">
        <f>BK1111+30</f>
        <v>31</v>
      </c>
      <c r="BM1111" s="151">
        <f t="shared" ref="BM1111:BM1125" si="837">AZ1112</f>
        <v>30</v>
      </c>
      <c r="BN1111" s="151">
        <f t="shared" ref="BN1111:BN1125" si="838">BA1112</f>
        <v>29</v>
      </c>
      <c r="BO1111" s="32">
        <f t="shared" si="819"/>
        <v>342</v>
      </c>
      <c r="BQ1111" s="32">
        <f t="shared" si="811"/>
        <v>113</v>
      </c>
    </row>
    <row r="1112" spans="1:69" ht="13.5" customHeight="1" thickBot="1">
      <c r="A1112" s="390">
        <f t="shared" si="828"/>
        <v>12</v>
      </c>
      <c r="B1112" s="391" t="str">
        <f>VLOOKUP(A1112,Sheet3!$A$2:$E$61,4,FALSE)</f>
        <v>yǐhài (乙亥)</v>
      </c>
      <c r="C1112" s="391" t="str">
        <f>VLOOKUP(A1112,Sheet3!$A$2:$E$61,5,FALSE)</f>
        <v>Wood Pig</v>
      </c>
      <c r="D1112" s="399">
        <f t="shared" si="829"/>
        <v>2195</v>
      </c>
      <c r="E1112" s="399">
        <f t="shared" si="830"/>
        <v>2134</v>
      </c>
      <c r="F1112" s="148">
        <f t="shared" si="822"/>
        <v>58.714285714285715</v>
      </c>
      <c r="G1112" s="416">
        <f t="shared" si="779"/>
        <v>3526</v>
      </c>
      <c r="H1112" s="187">
        <f t="shared" si="820"/>
        <v>406</v>
      </c>
      <c r="I1112" s="1">
        <f t="shared" ref="I1112:I1174" si="839">H1112-1</f>
        <v>405</v>
      </c>
      <c r="J1112" s="187">
        <f t="shared" si="823"/>
        <v>-405</v>
      </c>
      <c r="K1112" s="1">
        <f t="shared" si="824"/>
        <v>-404</v>
      </c>
      <c r="L1112">
        <f t="shared" si="831"/>
        <v>94</v>
      </c>
      <c r="M1112" s="3">
        <f t="shared" si="809"/>
        <v>2</v>
      </c>
      <c r="N1112" s="245">
        <f t="shared" si="809"/>
        <v>3</v>
      </c>
      <c r="O1112" s="2"/>
      <c r="P1112" s="2"/>
      <c r="R1112" s="8"/>
      <c r="S1112" s="8"/>
      <c r="X1112" s="8">
        <f>X1111+1</f>
        <v>18</v>
      </c>
      <c r="Y1112" s="115">
        <f>Y1111+1</f>
        <v>19</v>
      </c>
      <c r="Z1112" s="8"/>
      <c r="AA1112" s="518"/>
      <c r="AB1112" s="380"/>
      <c r="AC1112" s="518"/>
      <c r="AD1112" s="521"/>
      <c r="AE1112" s="522"/>
      <c r="AF1112" s="522"/>
      <c r="AG1112" s="523"/>
      <c r="AI1112" s="108">
        <f t="shared" si="804"/>
        <v>68</v>
      </c>
      <c r="AL1112" s="133">
        <f t="shared" si="805"/>
        <v>154</v>
      </c>
      <c r="AQ1112">
        <f t="shared" si="806"/>
        <v>128</v>
      </c>
      <c r="AR1112" s="32"/>
      <c r="AS1112">
        <f t="shared" si="807"/>
        <v>115</v>
      </c>
      <c r="AV1112">
        <f t="shared" si="808"/>
        <v>39</v>
      </c>
      <c r="AW1112">
        <f t="shared" si="765"/>
        <v>114</v>
      </c>
      <c r="AZ1112" s="150">
        <f t="shared" si="835"/>
        <v>30</v>
      </c>
      <c r="BA1112" s="150">
        <f t="shared" si="836"/>
        <v>29</v>
      </c>
      <c r="BB1112" s="150">
        <f t="shared" si="825"/>
        <v>29</v>
      </c>
      <c r="BC1112" s="150">
        <f t="shared" si="832"/>
        <v>28</v>
      </c>
      <c r="BD1112" s="2">
        <f t="shared" si="826"/>
        <v>3</v>
      </c>
      <c r="BE1112" s="2">
        <f>BD1112-1</f>
        <v>2</v>
      </c>
      <c r="BF1112" s="2">
        <f>BE1112-1</f>
        <v>1</v>
      </c>
      <c r="BG1112" s="2">
        <f>BF1112+1</f>
        <v>2</v>
      </c>
      <c r="BH1112" s="2">
        <f t="shared" si="814"/>
        <v>1</v>
      </c>
      <c r="BI1112" s="2">
        <f t="shared" si="815"/>
        <v>1</v>
      </c>
      <c r="BJ1112" s="151">
        <f>BI1112+30</f>
        <v>31</v>
      </c>
      <c r="BK1112" s="151">
        <f>BJ1112-1</f>
        <v>30</v>
      </c>
      <c r="BL1112" s="151">
        <f t="shared" ref="BL1112:BL1121" si="840">BK1112</f>
        <v>30</v>
      </c>
      <c r="BM1112" s="151">
        <f t="shared" si="837"/>
        <v>29</v>
      </c>
      <c r="BN1112" s="151">
        <f t="shared" si="838"/>
        <v>28</v>
      </c>
      <c r="BO1112" s="32">
        <f t="shared" si="819"/>
        <v>343</v>
      </c>
      <c r="BQ1112" s="32">
        <f t="shared" si="811"/>
        <v>114</v>
      </c>
    </row>
    <row r="1113" spans="1:69" ht="13.5" thickBot="1">
      <c r="A1113" s="390">
        <f t="shared" si="828"/>
        <v>13</v>
      </c>
      <c r="B1113" s="391" t="str">
        <f>VLOOKUP(A1113,Sheet3!$A$2:$E$61,4,FALSE)</f>
        <v>bǐngzǐ (丙子)</v>
      </c>
      <c r="C1113" s="391" t="str">
        <f>VLOOKUP(A1113,Sheet3!$A$2:$E$61,5,FALSE)</f>
        <v>Fire Rat</v>
      </c>
      <c r="D1113" s="399">
        <f t="shared" si="829"/>
        <v>2196</v>
      </c>
      <c r="E1113" s="399">
        <f t="shared" si="830"/>
        <v>2135</v>
      </c>
      <c r="F1113" s="148">
        <f t="shared" si="822"/>
        <v>58.571428571428569</v>
      </c>
      <c r="G1113" s="416">
        <f t="shared" si="779"/>
        <v>3527</v>
      </c>
      <c r="H1113" s="187">
        <f t="shared" si="820"/>
        <v>405</v>
      </c>
      <c r="I1113" s="1">
        <f t="shared" si="839"/>
        <v>404</v>
      </c>
      <c r="J1113" s="187">
        <f t="shared" si="823"/>
        <v>-404</v>
      </c>
      <c r="K1113" s="1">
        <f t="shared" si="824"/>
        <v>-403</v>
      </c>
      <c r="L1113">
        <f t="shared" si="831"/>
        <v>94</v>
      </c>
      <c r="M1113" s="3">
        <f t="shared" si="809"/>
        <v>3</v>
      </c>
      <c r="N1113" s="245">
        <f t="shared" si="809"/>
        <v>4</v>
      </c>
      <c r="O1113" s="2"/>
      <c r="P1113" s="2"/>
      <c r="Q1113" s="21" t="s">
        <v>17</v>
      </c>
      <c r="R1113" s="8"/>
      <c r="S1113" s="8"/>
      <c r="X1113" s="8">
        <f>X1112+1</f>
        <v>19</v>
      </c>
      <c r="Y1113" s="115">
        <f>Y1112+1</f>
        <v>20</v>
      </c>
      <c r="Z1113" s="8"/>
      <c r="AA1113" s="8">
        <v>0</v>
      </c>
      <c r="AB1113" s="384"/>
      <c r="AC1113" s="115">
        <v>1</v>
      </c>
      <c r="AD1113" s="521"/>
      <c r="AE1113" s="522"/>
      <c r="AF1113" s="522"/>
      <c r="AG1113" s="523"/>
      <c r="AI1113" s="108">
        <f t="shared" si="804"/>
        <v>69</v>
      </c>
      <c r="AL1113" s="133">
        <f t="shared" si="805"/>
        <v>155</v>
      </c>
      <c r="AQ1113">
        <f t="shared" si="806"/>
        <v>129</v>
      </c>
      <c r="AR1113" s="32"/>
      <c r="AS1113">
        <f t="shared" si="807"/>
        <v>116</v>
      </c>
      <c r="AV1113">
        <f t="shared" si="808"/>
        <v>40</v>
      </c>
      <c r="AW1113">
        <f t="shared" si="765"/>
        <v>115</v>
      </c>
      <c r="AZ1113" s="150">
        <f t="shared" si="835"/>
        <v>29</v>
      </c>
      <c r="BA1113" s="150">
        <f t="shared" si="836"/>
        <v>28</v>
      </c>
      <c r="BB1113" s="150">
        <f t="shared" si="825"/>
        <v>28</v>
      </c>
      <c r="BC1113" s="150">
        <f t="shared" si="832"/>
        <v>27</v>
      </c>
      <c r="BD1113" s="2">
        <f t="shared" si="826"/>
        <v>2</v>
      </c>
      <c r="BE1113" s="2">
        <f>BD1113-1</f>
        <v>1</v>
      </c>
      <c r="BF1113" s="151">
        <f>BE1113+30</f>
        <v>31</v>
      </c>
      <c r="BG1113" s="2">
        <f>BF1113-29</f>
        <v>2</v>
      </c>
      <c r="BH1113" s="2">
        <f t="shared" si="814"/>
        <v>1</v>
      </c>
      <c r="BI1113" s="2">
        <f t="shared" si="815"/>
        <v>1</v>
      </c>
      <c r="BJ1113" s="151">
        <f>BI1113+30</f>
        <v>31</v>
      </c>
      <c r="BK1113" s="151">
        <f>BJ1113-1</f>
        <v>30</v>
      </c>
      <c r="BL1113" s="151">
        <f t="shared" si="840"/>
        <v>30</v>
      </c>
      <c r="BM1113" s="151">
        <f t="shared" si="837"/>
        <v>29</v>
      </c>
      <c r="BN1113" s="151">
        <f t="shared" si="838"/>
        <v>28</v>
      </c>
      <c r="BO1113" s="32">
        <f t="shared" si="819"/>
        <v>344</v>
      </c>
      <c r="BQ1113" s="32">
        <f t="shared" si="811"/>
        <v>115</v>
      </c>
    </row>
    <row r="1114" spans="1:69" ht="13.5" thickBot="1">
      <c r="A1114" s="390">
        <f t="shared" si="828"/>
        <v>14</v>
      </c>
      <c r="B1114" s="391" t="str">
        <f>VLOOKUP(A1114,Sheet3!$A$2:$E$61,4,FALSE)</f>
        <v>dīngchǒu (丁丑)</v>
      </c>
      <c r="C1114" s="391" t="str">
        <f>VLOOKUP(A1114,Sheet3!$A$2:$E$61,5,FALSE)</f>
        <v>Fire Ox</v>
      </c>
      <c r="D1114" s="399">
        <f t="shared" si="829"/>
        <v>2197</v>
      </c>
      <c r="E1114" s="399">
        <f t="shared" si="830"/>
        <v>2136</v>
      </c>
      <c r="F1114" s="148">
        <f t="shared" si="822"/>
        <v>58.428571428571431</v>
      </c>
      <c r="G1114" s="416">
        <f t="shared" si="779"/>
        <v>3528</v>
      </c>
      <c r="H1114" s="187">
        <f t="shared" si="820"/>
        <v>404</v>
      </c>
      <c r="I1114" s="1">
        <f t="shared" si="839"/>
        <v>403</v>
      </c>
      <c r="J1114" s="187">
        <f t="shared" si="823"/>
        <v>-403</v>
      </c>
      <c r="K1114" s="1">
        <f t="shared" si="824"/>
        <v>-402</v>
      </c>
      <c r="L1114">
        <f t="shared" si="831"/>
        <v>94</v>
      </c>
      <c r="M1114" s="3">
        <f t="shared" si="809"/>
        <v>4</v>
      </c>
      <c r="N1114" s="245">
        <f t="shared" si="809"/>
        <v>1</v>
      </c>
      <c r="O1114" s="2"/>
      <c r="P1114" s="2"/>
      <c r="R1114" s="8"/>
      <c r="S1114" s="8"/>
      <c r="X1114" s="8"/>
      <c r="Y1114" s="8"/>
      <c r="Z1114" s="8"/>
      <c r="AA1114" s="178">
        <f t="shared" ref="AA1114:AC1117" si="841">AA1113+1</f>
        <v>1</v>
      </c>
      <c r="AB1114" s="178"/>
      <c r="AC1114" s="188">
        <f t="shared" si="841"/>
        <v>2</v>
      </c>
      <c r="AD1114" s="521"/>
      <c r="AE1114" s="522"/>
      <c r="AF1114" s="522"/>
      <c r="AG1114" s="523"/>
      <c r="AI1114" s="108">
        <f t="shared" si="804"/>
        <v>70</v>
      </c>
      <c r="AL1114" s="133">
        <f t="shared" si="805"/>
        <v>156</v>
      </c>
      <c r="AQ1114">
        <f t="shared" si="806"/>
        <v>130</v>
      </c>
      <c r="AR1114" s="32"/>
      <c r="AS1114">
        <f t="shared" si="807"/>
        <v>117</v>
      </c>
      <c r="AV1114">
        <f t="shared" si="808"/>
        <v>41</v>
      </c>
      <c r="AW1114">
        <f t="shared" si="765"/>
        <v>116</v>
      </c>
      <c r="AY1114" s="32" t="s">
        <v>67</v>
      </c>
      <c r="AZ1114" s="150">
        <f t="shared" si="835"/>
        <v>29</v>
      </c>
      <c r="BA1114" s="150">
        <f t="shared" si="836"/>
        <v>28</v>
      </c>
      <c r="BB1114" s="89">
        <f t="shared" si="825"/>
        <v>28</v>
      </c>
      <c r="BC1114" s="150">
        <f t="shared" si="832"/>
        <v>27</v>
      </c>
      <c r="BD1114" s="2">
        <f t="shared" si="826"/>
        <v>2</v>
      </c>
      <c r="BE1114" s="2">
        <f>BD1114-1</f>
        <v>1</v>
      </c>
      <c r="BF1114" s="151">
        <f>BE1114+30</f>
        <v>31</v>
      </c>
      <c r="BG1114" s="2">
        <f>BF1114-29</f>
        <v>2</v>
      </c>
      <c r="BH1114" s="2">
        <f t="shared" si="814"/>
        <v>1</v>
      </c>
      <c r="BI1114" s="2">
        <f t="shared" si="815"/>
        <v>1</v>
      </c>
      <c r="BJ1114" s="151">
        <f>BI1114+30</f>
        <v>31</v>
      </c>
      <c r="BK1114" s="151">
        <f>BJ1114-1</f>
        <v>30</v>
      </c>
      <c r="BL1114" s="151">
        <f t="shared" si="840"/>
        <v>30</v>
      </c>
      <c r="BM1114" s="151">
        <f t="shared" si="837"/>
        <v>29</v>
      </c>
      <c r="BN1114" s="151">
        <f t="shared" si="838"/>
        <v>28</v>
      </c>
      <c r="BO1114" s="32">
        <f t="shared" si="819"/>
        <v>345</v>
      </c>
      <c r="BQ1114" s="32">
        <f t="shared" si="811"/>
        <v>116</v>
      </c>
    </row>
    <row r="1115" spans="1:69" ht="13.5" thickBot="1">
      <c r="A1115" s="390">
        <f t="shared" si="828"/>
        <v>15</v>
      </c>
      <c r="B1115" s="391" t="str">
        <f>VLOOKUP(A1115,Sheet3!$A$2:$E$61,4,FALSE)</f>
        <v>wùyín (戊寅)</v>
      </c>
      <c r="C1115" s="391" t="str">
        <f>VLOOKUP(A1115,Sheet3!$A$2:$E$61,5,FALSE)</f>
        <v>Earth Tiger</v>
      </c>
      <c r="D1115" s="399">
        <f t="shared" si="829"/>
        <v>2198</v>
      </c>
      <c r="E1115" s="399">
        <f t="shared" si="830"/>
        <v>2137</v>
      </c>
      <c r="F1115" s="148">
        <f t="shared" si="822"/>
        <v>58.285714285714285</v>
      </c>
      <c r="G1115" s="416">
        <f t="shared" si="779"/>
        <v>3529</v>
      </c>
      <c r="H1115" s="187">
        <f t="shared" si="820"/>
        <v>403</v>
      </c>
      <c r="I1115" s="1">
        <f t="shared" si="839"/>
        <v>402</v>
      </c>
      <c r="J1115" s="187">
        <f t="shared" si="823"/>
        <v>-402</v>
      </c>
      <c r="K1115" s="1">
        <f t="shared" si="824"/>
        <v>-401</v>
      </c>
      <c r="L1115">
        <f t="shared" si="831"/>
        <v>95</v>
      </c>
      <c r="M1115" s="3">
        <f t="shared" si="809"/>
        <v>1</v>
      </c>
      <c r="N1115" s="245">
        <f t="shared" si="809"/>
        <v>2</v>
      </c>
      <c r="O1115" s="2"/>
      <c r="P1115" s="2"/>
      <c r="R1115" s="8"/>
      <c r="S1115" s="8"/>
      <c r="X1115" s="8"/>
      <c r="Y1115" s="8"/>
      <c r="Z1115" s="8"/>
      <c r="AA1115" s="178">
        <f t="shared" si="841"/>
        <v>2</v>
      </c>
      <c r="AB1115" s="178"/>
      <c r="AC1115" s="188">
        <f t="shared" si="841"/>
        <v>3</v>
      </c>
      <c r="AD1115" s="521"/>
      <c r="AE1115" s="522"/>
      <c r="AF1115" s="522"/>
      <c r="AG1115" s="523"/>
      <c r="AI1115" s="108">
        <f t="shared" si="804"/>
        <v>71</v>
      </c>
      <c r="AL1115" s="133">
        <f t="shared" si="805"/>
        <v>157</v>
      </c>
      <c r="AQ1115">
        <f t="shared" si="806"/>
        <v>131</v>
      </c>
      <c r="AR1115" s="32"/>
      <c r="AS1115">
        <f t="shared" si="807"/>
        <v>118</v>
      </c>
      <c r="AV1115">
        <f t="shared" si="808"/>
        <v>42</v>
      </c>
      <c r="AW1115">
        <f t="shared" si="765"/>
        <v>117</v>
      </c>
      <c r="AY1115" s="32" t="s">
        <v>69</v>
      </c>
      <c r="AZ1115" s="150">
        <f t="shared" si="835"/>
        <v>29</v>
      </c>
      <c r="BA1115" s="150">
        <f t="shared" si="836"/>
        <v>28</v>
      </c>
      <c r="BB1115" s="150">
        <f t="shared" si="825"/>
        <v>28</v>
      </c>
      <c r="BC1115" s="150">
        <f t="shared" si="832"/>
        <v>27</v>
      </c>
      <c r="BD1115" s="2">
        <f t="shared" si="826"/>
        <v>2</v>
      </c>
      <c r="BE1115" s="2">
        <f>BD1115-1</f>
        <v>1</v>
      </c>
      <c r="BF1115" s="151">
        <f>BE1115+30</f>
        <v>31</v>
      </c>
      <c r="BG1115" s="89">
        <f>BF1115-29</f>
        <v>2</v>
      </c>
      <c r="BH1115" s="2">
        <f t="shared" si="814"/>
        <v>1</v>
      </c>
      <c r="BI1115" s="2">
        <f t="shared" si="815"/>
        <v>1</v>
      </c>
      <c r="BJ1115" s="151">
        <f>BJ1114</f>
        <v>31</v>
      </c>
      <c r="BK1115" s="151">
        <f>BK1114</f>
        <v>30</v>
      </c>
      <c r="BL1115" s="151">
        <f t="shared" si="840"/>
        <v>30</v>
      </c>
      <c r="BM1115" s="151">
        <f t="shared" si="837"/>
        <v>29</v>
      </c>
      <c r="BN1115" s="151">
        <f t="shared" si="838"/>
        <v>28</v>
      </c>
      <c r="BO1115" s="32">
        <f t="shared" si="819"/>
        <v>346</v>
      </c>
      <c r="BQ1115" s="32">
        <f t="shared" si="811"/>
        <v>117</v>
      </c>
    </row>
    <row r="1116" spans="1:69" ht="13.5" thickBot="1">
      <c r="A1116" s="390">
        <f t="shared" si="828"/>
        <v>16</v>
      </c>
      <c r="B1116" s="391" t="str">
        <f>VLOOKUP(A1116,Sheet3!$A$2:$E$61,4,FALSE)</f>
        <v>jǐmǎo (己卯)</v>
      </c>
      <c r="C1116" s="391" t="str">
        <f>VLOOKUP(A1116,Sheet3!$A$2:$E$61,5,FALSE)</f>
        <v>Earth Hare</v>
      </c>
      <c r="D1116" s="399">
        <f t="shared" si="829"/>
        <v>2199</v>
      </c>
      <c r="E1116" s="399">
        <f t="shared" si="830"/>
        <v>2138</v>
      </c>
      <c r="F1116" s="148">
        <f t="shared" si="822"/>
        <v>58.142857142857146</v>
      </c>
      <c r="G1116" s="416">
        <f t="shared" si="779"/>
        <v>3530</v>
      </c>
      <c r="H1116" s="187">
        <f t="shared" si="820"/>
        <v>402</v>
      </c>
      <c r="I1116" s="1">
        <f t="shared" si="839"/>
        <v>401</v>
      </c>
      <c r="J1116" s="187">
        <f t="shared" si="823"/>
        <v>-401</v>
      </c>
      <c r="K1116" s="1">
        <f t="shared" si="824"/>
        <v>-400</v>
      </c>
      <c r="L1116">
        <f t="shared" si="831"/>
        <v>95</v>
      </c>
      <c r="M1116" s="3">
        <f t="shared" si="809"/>
        <v>2</v>
      </c>
      <c r="N1116" s="245">
        <f t="shared" si="809"/>
        <v>3</v>
      </c>
      <c r="O1116" s="2"/>
      <c r="P1116" s="2"/>
      <c r="R1116" s="8"/>
      <c r="S1116" s="8"/>
      <c r="AA1116" s="8">
        <f t="shared" si="841"/>
        <v>3</v>
      </c>
      <c r="AB1116" s="384"/>
      <c r="AC1116" s="115">
        <f t="shared" si="841"/>
        <v>4</v>
      </c>
      <c r="AD1116" s="521"/>
      <c r="AE1116" s="522"/>
      <c r="AF1116" s="522"/>
      <c r="AG1116" s="523"/>
      <c r="AI1116" s="108">
        <f t="shared" si="804"/>
        <v>72</v>
      </c>
      <c r="AL1116" s="133">
        <f t="shared" si="805"/>
        <v>158</v>
      </c>
      <c r="AQ1116">
        <f t="shared" si="806"/>
        <v>132</v>
      </c>
      <c r="AR1116" s="32"/>
      <c r="AS1116">
        <f t="shared" si="807"/>
        <v>119</v>
      </c>
      <c r="AT1116" s="3">
        <f>AT1109+1</f>
        <v>17</v>
      </c>
      <c r="AU1116" s="3">
        <f>AU1109-1</f>
        <v>53</v>
      </c>
      <c r="AV1116">
        <f t="shared" si="808"/>
        <v>43</v>
      </c>
      <c r="AW1116">
        <f t="shared" si="765"/>
        <v>118</v>
      </c>
      <c r="AZ1116" s="150">
        <f t="shared" si="835"/>
        <v>29</v>
      </c>
      <c r="BA1116" s="150">
        <f t="shared" si="836"/>
        <v>28</v>
      </c>
      <c r="BB1116" s="150">
        <f t="shared" si="825"/>
        <v>28</v>
      </c>
      <c r="BC1116" s="150">
        <f t="shared" si="832"/>
        <v>27</v>
      </c>
      <c r="BD1116" s="2">
        <f t="shared" si="826"/>
        <v>2</v>
      </c>
      <c r="BE1116" s="2">
        <f>BD1116-1</f>
        <v>1</v>
      </c>
      <c r="BF1116" s="151">
        <f>BE1116+30</f>
        <v>31</v>
      </c>
      <c r="BG1116" s="2">
        <f>BF1116-30</f>
        <v>1</v>
      </c>
      <c r="BH1116" s="151">
        <f>BG1116+30</f>
        <v>31</v>
      </c>
      <c r="BI1116" s="151">
        <f t="shared" ref="BI1116:BI1121" si="842">BH1116-1</f>
        <v>30</v>
      </c>
      <c r="BJ1116" s="151">
        <f t="shared" ref="BJ1116:BJ1121" si="843">BI1116</f>
        <v>30</v>
      </c>
      <c r="BK1116" s="151">
        <f t="shared" ref="BK1116:BK1121" si="844">BJ1116-1</f>
        <v>29</v>
      </c>
      <c r="BL1116" s="151">
        <f t="shared" si="840"/>
        <v>29</v>
      </c>
      <c r="BM1116" s="151">
        <f t="shared" si="837"/>
        <v>28</v>
      </c>
      <c r="BN1116" s="151">
        <f t="shared" si="838"/>
        <v>27</v>
      </c>
      <c r="BO1116" s="32">
        <f t="shared" si="819"/>
        <v>347</v>
      </c>
      <c r="BQ1116" s="32">
        <f t="shared" si="811"/>
        <v>118</v>
      </c>
    </row>
    <row r="1117" spans="1:69" ht="23.25" thickBot="1">
      <c r="A1117" s="390">
        <f t="shared" si="828"/>
        <v>17</v>
      </c>
      <c r="B1117" s="391" t="str">
        <f>VLOOKUP(A1117,Sheet3!$A$2:$E$61,4,FALSE)</f>
        <v>gēngchén (庚辰)</v>
      </c>
      <c r="C1117" s="391" t="str">
        <f>VLOOKUP(A1117,Sheet3!$A$2:$E$61,5,FALSE)</f>
        <v>Metal Dragon</v>
      </c>
      <c r="D1117" s="399">
        <f t="shared" si="829"/>
        <v>2200</v>
      </c>
      <c r="E1117" s="399">
        <f t="shared" si="830"/>
        <v>2139</v>
      </c>
      <c r="F1117" s="14">
        <f t="shared" si="822"/>
        <v>58</v>
      </c>
      <c r="G1117" s="417">
        <f t="shared" si="779"/>
        <v>3531</v>
      </c>
      <c r="H1117" s="270">
        <f t="shared" si="820"/>
        <v>401</v>
      </c>
      <c r="I1117" s="16">
        <f t="shared" si="839"/>
        <v>400</v>
      </c>
      <c r="J1117" s="270">
        <f t="shared" si="823"/>
        <v>-400</v>
      </c>
      <c r="K1117" s="16">
        <f t="shared" si="824"/>
        <v>-399</v>
      </c>
      <c r="L1117" s="20">
        <f t="shared" si="831"/>
        <v>95</v>
      </c>
      <c r="M1117" s="15">
        <f t="shared" si="809"/>
        <v>3</v>
      </c>
      <c r="N1117" s="271">
        <f t="shared" si="809"/>
        <v>4</v>
      </c>
      <c r="O1117" s="17"/>
      <c r="P1117" s="17"/>
      <c r="Q1117" s="30"/>
      <c r="R1117" s="19"/>
      <c r="S1117" s="19"/>
      <c r="T1117" s="17"/>
      <c r="U1117" s="17"/>
      <c r="V1117" s="20"/>
      <c r="W1117" s="20"/>
      <c r="X1117" s="20"/>
      <c r="Y1117" s="20"/>
      <c r="Z1117" s="20"/>
      <c r="AA1117" s="19">
        <f t="shared" si="841"/>
        <v>4</v>
      </c>
      <c r="AB1117" s="385"/>
      <c r="AC1117" s="116">
        <f t="shared" si="841"/>
        <v>5</v>
      </c>
      <c r="AD1117" s="521"/>
      <c r="AE1117" s="522"/>
      <c r="AF1117" s="522"/>
      <c r="AG1117" s="523"/>
      <c r="AH1117" s="17"/>
      <c r="AI1117" s="108">
        <f t="shared" si="804"/>
        <v>73</v>
      </c>
      <c r="AK1117" s="1">
        <f>AK1110+1</f>
        <v>25</v>
      </c>
      <c r="AL1117" s="133">
        <f t="shared" si="805"/>
        <v>159</v>
      </c>
      <c r="AM1117" s="1">
        <f>AM1110+1</f>
        <v>22</v>
      </c>
      <c r="AN1117" s="1">
        <f>AN1110+1</f>
        <v>19</v>
      </c>
      <c r="AO1117" s="1">
        <f>AO1110+1</f>
        <v>17</v>
      </c>
      <c r="AP1117" s="1">
        <f>AP1110+1</f>
        <v>8</v>
      </c>
      <c r="AQ1117">
        <f t="shared" si="806"/>
        <v>133</v>
      </c>
      <c r="AR1117" s="3">
        <f>AR1110+1</f>
        <v>19</v>
      </c>
      <c r="AS1117">
        <f t="shared" si="807"/>
        <v>120</v>
      </c>
      <c r="AV1117">
        <f t="shared" si="808"/>
        <v>44</v>
      </c>
      <c r="AW1117">
        <f t="shared" si="765"/>
        <v>119</v>
      </c>
      <c r="AY1117" s="197" t="s">
        <v>237</v>
      </c>
      <c r="AZ1117" s="150">
        <f t="shared" si="835"/>
        <v>28</v>
      </c>
      <c r="BA1117" s="150">
        <f t="shared" si="836"/>
        <v>27</v>
      </c>
      <c r="BB1117" s="150">
        <f t="shared" si="825"/>
        <v>27</v>
      </c>
      <c r="BC1117" s="150">
        <f t="shared" si="832"/>
        <v>26</v>
      </c>
      <c r="BD1117" s="2">
        <f t="shared" si="826"/>
        <v>1</v>
      </c>
      <c r="BE1117" s="151">
        <f>BD1117+30</f>
        <v>31</v>
      </c>
      <c r="BF1117" s="151">
        <f t="shared" ref="BF1117:BF1148" si="845">BE1117-1</f>
        <v>30</v>
      </c>
      <c r="BG1117" s="143">
        <f>BF1117-29</f>
        <v>1</v>
      </c>
      <c r="BH1117" s="151">
        <f>BG1117+30</f>
        <v>31</v>
      </c>
      <c r="BI1117" s="151">
        <f t="shared" si="842"/>
        <v>30</v>
      </c>
      <c r="BJ1117" s="198">
        <f t="shared" si="843"/>
        <v>30</v>
      </c>
      <c r="BK1117" s="151">
        <f t="shared" si="844"/>
        <v>29</v>
      </c>
      <c r="BL1117" s="151">
        <f t="shared" si="840"/>
        <v>29</v>
      </c>
      <c r="BM1117" s="151">
        <f t="shared" si="837"/>
        <v>28</v>
      </c>
      <c r="BN1117" s="151">
        <f t="shared" si="838"/>
        <v>27</v>
      </c>
      <c r="BO1117" s="32">
        <f t="shared" si="819"/>
        <v>348</v>
      </c>
      <c r="BQ1117" s="32">
        <f t="shared" si="811"/>
        <v>119</v>
      </c>
    </row>
    <row r="1118" spans="1:69" ht="13.5" thickBot="1">
      <c r="A1118" s="390">
        <f t="shared" si="828"/>
        <v>18</v>
      </c>
      <c r="B1118" s="391" t="str">
        <f>VLOOKUP(A1118,Sheet3!$A$2:$E$61,4,FALSE)</f>
        <v>xīnsì (辛巳)</v>
      </c>
      <c r="C1118" s="391" t="str">
        <f>VLOOKUP(A1118,Sheet3!$A$2:$E$61,5,FALSE)</f>
        <v>Metal Snake</v>
      </c>
      <c r="D1118" s="399">
        <f t="shared" si="829"/>
        <v>2201</v>
      </c>
      <c r="E1118" s="399">
        <f t="shared" si="830"/>
        <v>2140</v>
      </c>
      <c r="F1118" s="12">
        <f t="shared" si="822"/>
        <v>57.857142857142854</v>
      </c>
      <c r="G1118" s="416">
        <f t="shared" si="779"/>
        <v>3532</v>
      </c>
      <c r="H1118" s="187">
        <f t="shared" ref="H1118:H1152" si="846">H1117-1</f>
        <v>400</v>
      </c>
      <c r="I1118" s="1">
        <f t="shared" si="839"/>
        <v>399</v>
      </c>
      <c r="J1118" s="187">
        <f t="shared" si="823"/>
        <v>-399</v>
      </c>
      <c r="K1118" s="1">
        <f t="shared" si="824"/>
        <v>-398</v>
      </c>
      <c r="L1118">
        <f t="shared" si="831"/>
        <v>95</v>
      </c>
      <c r="M1118" s="3">
        <f t="shared" ref="M1118:N1137" si="847">M1122</f>
        <v>4</v>
      </c>
      <c r="N1118" s="245">
        <f t="shared" si="847"/>
        <v>1</v>
      </c>
      <c r="O1118" s="2"/>
      <c r="P1118" s="2"/>
      <c r="R1118" s="8"/>
      <c r="S1118" s="8"/>
      <c r="AA1118" s="8">
        <f t="shared" ref="AA1118:AD1160" si="848">AA1117+1</f>
        <v>5</v>
      </c>
      <c r="AB1118" s="384"/>
      <c r="AC1118" s="115">
        <f t="shared" si="848"/>
        <v>6</v>
      </c>
      <c r="AD1118" s="521"/>
      <c r="AE1118" s="522"/>
      <c r="AF1118" s="522"/>
      <c r="AG1118" s="523"/>
      <c r="AI1118" s="108">
        <f t="shared" ref="AI1118:AI1181" si="849">AI1117+1</f>
        <v>74</v>
      </c>
      <c r="AL1118" s="133">
        <f t="shared" ref="AL1118:AL1181" si="850">AL1117+1</f>
        <v>160</v>
      </c>
      <c r="AQ1118">
        <f t="shared" ref="AQ1118:AQ1181" si="851">AQ1117+1</f>
        <v>134</v>
      </c>
      <c r="AR1118" s="32"/>
      <c r="AS1118">
        <f t="shared" ref="AS1118:AS1181" si="852">AS1117+1</f>
        <v>121</v>
      </c>
      <c r="AV1118">
        <f t="shared" ref="AV1118:AV1181" si="853">AV1117+1</f>
        <v>45</v>
      </c>
      <c r="AW1118">
        <f t="shared" si="765"/>
        <v>120</v>
      </c>
      <c r="AZ1118" s="150">
        <f t="shared" si="835"/>
        <v>28</v>
      </c>
      <c r="BA1118" s="150">
        <f t="shared" si="836"/>
        <v>27</v>
      </c>
      <c r="BB1118" s="150">
        <f t="shared" si="825"/>
        <v>27</v>
      </c>
      <c r="BC1118" s="150">
        <f t="shared" si="832"/>
        <v>26</v>
      </c>
      <c r="BD1118" s="2">
        <f t="shared" si="826"/>
        <v>1</v>
      </c>
      <c r="BE1118" s="151">
        <f>BD1118+30</f>
        <v>31</v>
      </c>
      <c r="BF1118" s="151">
        <f t="shared" si="845"/>
        <v>30</v>
      </c>
      <c r="BG1118" s="143">
        <f>BF1118-29</f>
        <v>1</v>
      </c>
      <c r="BH1118" s="151">
        <f>BG1118+30</f>
        <v>31</v>
      </c>
      <c r="BI1118" s="151">
        <f t="shared" si="842"/>
        <v>30</v>
      </c>
      <c r="BJ1118" s="151">
        <f t="shared" si="843"/>
        <v>30</v>
      </c>
      <c r="BK1118" s="151">
        <f t="shared" si="844"/>
        <v>29</v>
      </c>
      <c r="BL1118" s="151">
        <f t="shared" si="840"/>
        <v>29</v>
      </c>
      <c r="BM1118" s="151">
        <f t="shared" si="837"/>
        <v>28</v>
      </c>
      <c r="BN1118" s="151">
        <f t="shared" si="838"/>
        <v>27</v>
      </c>
      <c r="BO1118" s="32">
        <f t="shared" ref="BO1118:BO1181" si="854">BO1117+1</f>
        <v>349</v>
      </c>
      <c r="BQ1118" s="32">
        <f t="shared" si="811"/>
        <v>120</v>
      </c>
    </row>
    <row r="1119" spans="1:69" ht="13.5" thickBot="1">
      <c r="A1119" s="390">
        <f t="shared" si="828"/>
        <v>19</v>
      </c>
      <c r="B1119" s="391" t="str">
        <f>VLOOKUP(A1119,Sheet3!$A$2:$E$61,4,FALSE)</f>
        <v>rénwǔ (壬午)</v>
      </c>
      <c r="C1119" s="391" t="str">
        <f>VLOOKUP(A1119,Sheet3!$A$2:$E$61,5,FALSE)</f>
        <v>Water Horse</v>
      </c>
      <c r="D1119" s="399">
        <f t="shared" si="829"/>
        <v>2202</v>
      </c>
      <c r="E1119" s="399">
        <f t="shared" si="830"/>
        <v>2141</v>
      </c>
      <c r="F1119" s="12">
        <f t="shared" si="822"/>
        <v>57.714285714285715</v>
      </c>
      <c r="G1119" s="416">
        <f t="shared" si="779"/>
        <v>3533</v>
      </c>
      <c r="H1119" s="187">
        <f t="shared" si="846"/>
        <v>399</v>
      </c>
      <c r="I1119" s="1">
        <f t="shared" si="839"/>
        <v>398</v>
      </c>
      <c r="J1119" s="187">
        <f t="shared" si="823"/>
        <v>-398</v>
      </c>
      <c r="K1119" s="1">
        <f t="shared" si="824"/>
        <v>-397</v>
      </c>
      <c r="L1119">
        <f t="shared" si="831"/>
        <v>96</v>
      </c>
      <c r="M1119" s="3">
        <f t="shared" si="847"/>
        <v>1</v>
      </c>
      <c r="N1119" s="245">
        <f t="shared" si="847"/>
        <v>2</v>
      </c>
      <c r="O1119" s="2"/>
      <c r="P1119" s="2"/>
      <c r="R1119" s="8"/>
      <c r="S1119" s="8"/>
      <c r="AA1119" s="8">
        <f t="shared" si="848"/>
        <v>6</v>
      </c>
      <c r="AB1119" s="384"/>
      <c r="AC1119" s="115">
        <f t="shared" si="848"/>
        <v>7</v>
      </c>
      <c r="AD1119" s="521"/>
      <c r="AE1119" s="522"/>
      <c r="AF1119" s="522"/>
      <c r="AG1119" s="523"/>
      <c r="AI1119" s="108">
        <f t="shared" si="849"/>
        <v>75</v>
      </c>
      <c r="AL1119" s="133">
        <f t="shared" si="850"/>
        <v>161</v>
      </c>
      <c r="AQ1119">
        <f t="shared" si="851"/>
        <v>135</v>
      </c>
      <c r="AR1119" s="32"/>
      <c r="AS1119">
        <f t="shared" si="852"/>
        <v>122</v>
      </c>
      <c r="AV1119">
        <f t="shared" si="853"/>
        <v>46</v>
      </c>
      <c r="AW1119">
        <f t="shared" si="765"/>
        <v>121</v>
      </c>
      <c r="AZ1119" s="150">
        <f t="shared" si="835"/>
        <v>28</v>
      </c>
      <c r="BA1119" s="150">
        <f t="shared" si="836"/>
        <v>27</v>
      </c>
      <c r="BB1119" s="150">
        <f t="shared" si="825"/>
        <v>27</v>
      </c>
      <c r="BC1119" s="150">
        <f t="shared" si="832"/>
        <v>26</v>
      </c>
      <c r="BD1119" s="2">
        <f t="shared" si="826"/>
        <v>1</v>
      </c>
      <c r="BE1119" s="151">
        <f>BD1119+30</f>
        <v>31</v>
      </c>
      <c r="BF1119" s="151">
        <f t="shared" si="845"/>
        <v>30</v>
      </c>
      <c r="BG1119" s="143">
        <f>BF1119-29</f>
        <v>1</v>
      </c>
      <c r="BH1119" s="151">
        <f>BG1119+30</f>
        <v>31</v>
      </c>
      <c r="BI1119" s="151">
        <f t="shared" si="842"/>
        <v>30</v>
      </c>
      <c r="BJ1119" s="151">
        <f t="shared" si="843"/>
        <v>30</v>
      </c>
      <c r="BK1119" s="151">
        <f t="shared" si="844"/>
        <v>29</v>
      </c>
      <c r="BL1119" s="151">
        <f t="shared" si="840"/>
        <v>29</v>
      </c>
      <c r="BM1119" s="151">
        <f t="shared" si="837"/>
        <v>28</v>
      </c>
      <c r="BN1119" s="151">
        <f t="shared" si="838"/>
        <v>27</v>
      </c>
      <c r="BO1119" s="32">
        <f t="shared" si="854"/>
        <v>350</v>
      </c>
      <c r="BQ1119" s="32">
        <f t="shared" si="811"/>
        <v>121</v>
      </c>
    </row>
    <row r="1120" spans="1:69" ht="13.5" thickBot="1">
      <c r="A1120" s="390">
        <f t="shared" si="828"/>
        <v>20</v>
      </c>
      <c r="B1120" s="391" t="str">
        <f>VLOOKUP(A1120,Sheet3!$A$2:$E$61,4,FALSE)</f>
        <v>guǐwèi (癸未)</v>
      </c>
      <c r="C1120" s="391" t="str">
        <f>VLOOKUP(A1120,Sheet3!$A$2:$E$61,5,FALSE)</f>
        <v>Water Sheep</v>
      </c>
      <c r="D1120" s="399">
        <f t="shared" si="829"/>
        <v>2203</v>
      </c>
      <c r="E1120" s="399">
        <f t="shared" si="830"/>
        <v>2142</v>
      </c>
      <c r="F1120" s="12">
        <f t="shared" si="822"/>
        <v>57.571428571428569</v>
      </c>
      <c r="G1120" s="416">
        <f t="shared" si="779"/>
        <v>3534</v>
      </c>
      <c r="H1120" s="187">
        <f t="shared" si="846"/>
        <v>398</v>
      </c>
      <c r="I1120" s="1">
        <f t="shared" si="839"/>
        <v>397</v>
      </c>
      <c r="J1120" s="187">
        <f t="shared" si="823"/>
        <v>-397</v>
      </c>
      <c r="K1120" s="1">
        <f t="shared" si="824"/>
        <v>-396</v>
      </c>
      <c r="L1120">
        <f t="shared" si="831"/>
        <v>96</v>
      </c>
      <c r="M1120" s="3">
        <f t="shared" si="847"/>
        <v>2</v>
      </c>
      <c r="N1120" s="245">
        <f t="shared" si="847"/>
        <v>3</v>
      </c>
      <c r="O1120" s="2"/>
      <c r="P1120" s="2"/>
      <c r="Q1120" s="111" t="s">
        <v>18</v>
      </c>
      <c r="R1120" s="8"/>
      <c r="S1120" s="8"/>
      <c r="AA1120" s="8">
        <f t="shared" si="848"/>
        <v>7</v>
      </c>
      <c r="AB1120" s="384"/>
      <c r="AC1120" s="115">
        <f t="shared" si="848"/>
        <v>8</v>
      </c>
      <c r="AD1120" s="524"/>
      <c r="AE1120" s="525"/>
      <c r="AF1120" s="525"/>
      <c r="AG1120" s="526"/>
      <c r="AI1120" s="108">
        <f t="shared" si="849"/>
        <v>76</v>
      </c>
      <c r="AL1120" s="133">
        <f t="shared" si="850"/>
        <v>162</v>
      </c>
      <c r="AQ1120">
        <f t="shared" si="851"/>
        <v>136</v>
      </c>
      <c r="AR1120" s="32"/>
      <c r="AS1120">
        <f t="shared" si="852"/>
        <v>123</v>
      </c>
      <c r="AV1120">
        <f t="shared" si="853"/>
        <v>47</v>
      </c>
      <c r="AW1120">
        <f t="shared" si="765"/>
        <v>122</v>
      </c>
      <c r="AZ1120" s="150">
        <f t="shared" si="835"/>
        <v>28</v>
      </c>
      <c r="BA1120" s="150">
        <f t="shared" si="836"/>
        <v>27</v>
      </c>
      <c r="BB1120" s="150">
        <f t="shared" si="825"/>
        <v>27</v>
      </c>
      <c r="BC1120" s="150">
        <f t="shared" si="832"/>
        <v>26</v>
      </c>
      <c r="BD1120" s="2">
        <f t="shared" si="826"/>
        <v>1</v>
      </c>
      <c r="BE1120" s="151">
        <f>BD1120+30</f>
        <v>31</v>
      </c>
      <c r="BF1120" s="151">
        <f t="shared" si="845"/>
        <v>30</v>
      </c>
      <c r="BG1120" s="151">
        <f t="shared" ref="BG1120:BG1151" si="855">BF1120-1</f>
        <v>29</v>
      </c>
      <c r="BH1120" s="151">
        <f>BG1120+1</f>
        <v>30</v>
      </c>
      <c r="BI1120" s="151">
        <f t="shared" si="842"/>
        <v>29</v>
      </c>
      <c r="BJ1120" s="151">
        <f t="shared" si="843"/>
        <v>29</v>
      </c>
      <c r="BK1120" s="151">
        <f t="shared" si="844"/>
        <v>28</v>
      </c>
      <c r="BL1120" s="151">
        <f t="shared" si="840"/>
        <v>28</v>
      </c>
      <c r="BM1120" s="151">
        <f t="shared" si="837"/>
        <v>27</v>
      </c>
      <c r="BN1120" s="151">
        <f t="shared" si="838"/>
        <v>26</v>
      </c>
      <c r="BO1120" s="32">
        <f t="shared" si="854"/>
        <v>351</v>
      </c>
      <c r="BQ1120" s="32">
        <f t="shared" si="811"/>
        <v>122</v>
      </c>
    </row>
    <row r="1121" spans="1:69" ht="23.25" thickBot="1">
      <c r="A1121" s="390">
        <f t="shared" si="828"/>
        <v>21</v>
      </c>
      <c r="B1121" s="391" t="str">
        <f>VLOOKUP(A1121,Sheet3!$A$2:$E$61,4,FALSE)</f>
        <v>jiǎshēn (甲申)</v>
      </c>
      <c r="C1121" s="391" t="str">
        <f>VLOOKUP(A1121,Sheet3!$A$2:$E$61,5,FALSE)</f>
        <v>Wood Monkey</v>
      </c>
      <c r="D1121" s="399">
        <f t="shared" si="829"/>
        <v>2204</v>
      </c>
      <c r="E1121" s="399">
        <f t="shared" si="830"/>
        <v>2143</v>
      </c>
      <c r="F1121" s="12">
        <f t="shared" si="822"/>
        <v>57.428571428571431</v>
      </c>
      <c r="G1121" s="416">
        <f t="shared" si="779"/>
        <v>3535</v>
      </c>
      <c r="H1121" s="187">
        <f t="shared" si="846"/>
        <v>397</v>
      </c>
      <c r="I1121" s="1">
        <f t="shared" si="839"/>
        <v>396</v>
      </c>
      <c r="J1121" s="187">
        <f t="shared" si="823"/>
        <v>-396</v>
      </c>
      <c r="K1121" s="1">
        <f t="shared" si="824"/>
        <v>-395</v>
      </c>
      <c r="L1121">
        <f t="shared" si="831"/>
        <v>96</v>
      </c>
      <c r="M1121" s="3">
        <f t="shared" si="847"/>
        <v>3</v>
      </c>
      <c r="N1121" s="245">
        <f t="shared" si="847"/>
        <v>4</v>
      </c>
      <c r="O1121" s="2"/>
      <c r="P1121" s="2"/>
      <c r="Q1121" s="184" t="s">
        <v>198</v>
      </c>
      <c r="R1121" s="8"/>
      <c r="S1121" s="8"/>
      <c r="AA1121" s="178">
        <f t="shared" si="848"/>
        <v>8</v>
      </c>
      <c r="AB1121" s="178"/>
      <c r="AC1121" s="115">
        <f t="shared" si="848"/>
        <v>9</v>
      </c>
      <c r="AD1121" s="8">
        <f t="shared" si="848"/>
        <v>1</v>
      </c>
      <c r="AE1121" s="8"/>
      <c r="AF1121" s="8"/>
      <c r="AI1121" s="130">
        <f t="shared" si="849"/>
        <v>77</v>
      </c>
      <c r="AL1121" s="133">
        <f t="shared" si="850"/>
        <v>163</v>
      </c>
      <c r="AQ1121">
        <f t="shared" si="851"/>
        <v>137</v>
      </c>
      <c r="AR1121" s="32"/>
      <c r="AS1121">
        <f t="shared" si="852"/>
        <v>124</v>
      </c>
      <c r="AV1121">
        <f t="shared" si="853"/>
        <v>48</v>
      </c>
      <c r="AW1121">
        <f t="shared" si="765"/>
        <v>123</v>
      </c>
      <c r="AZ1121" s="150">
        <f t="shared" si="835"/>
        <v>27</v>
      </c>
      <c r="BA1121" s="150">
        <f t="shared" si="836"/>
        <v>26</v>
      </c>
      <c r="BB1121" s="150">
        <f t="shared" si="825"/>
        <v>26</v>
      </c>
      <c r="BC1121" s="150">
        <f t="shared" si="832"/>
        <v>25</v>
      </c>
      <c r="BD1121" s="151">
        <f>BC1121+5</f>
        <v>30</v>
      </c>
      <c r="BE1121" s="151">
        <f>BD1121</f>
        <v>30</v>
      </c>
      <c r="BF1121" s="151">
        <f t="shared" si="845"/>
        <v>29</v>
      </c>
      <c r="BG1121" s="151">
        <f t="shared" si="855"/>
        <v>28</v>
      </c>
      <c r="BH1121" s="151">
        <f>BG1121+2</f>
        <v>30</v>
      </c>
      <c r="BI1121" s="151">
        <f t="shared" si="842"/>
        <v>29</v>
      </c>
      <c r="BJ1121" s="151">
        <f t="shared" si="843"/>
        <v>29</v>
      </c>
      <c r="BK1121" s="151">
        <f t="shared" si="844"/>
        <v>28</v>
      </c>
      <c r="BL1121" s="151">
        <f t="shared" si="840"/>
        <v>28</v>
      </c>
      <c r="BM1121" s="151">
        <f t="shared" si="837"/>
        <v>27</v>
      </c>
      <c r="BN1121" s="151">
        <f t="shared" si="838"/>
        <v>26</v>
      </c>
      <c r="BO1121" s="32">
        <f t="shared" si="854"/>
        <v>352</v>
      </c>
      <c r="BQ1121" s="32">
        <f t="shared" si="811"/>
        <v>123</v>
      </c>
    </row>
    <row r="1122" spans="1:69" ht="23.25" thickBot="1">
      <c r="A1122" s="390">
        <f t="shared" si="828"/>
        <v>22</v>
      </c>
      <c r="B1122" s="391" t="str">
        <f>VLOOKUP(A1122,Sheet3!$A$2:$E$61,4,FALSE)</f>
        <v>yǐyǒu (乙酉)</v>
      </c>
      <c r="C1122" s="391" t="str">
        <f>VLOOKUP(A1122,Sheet3!$A$2:$E$61,5,FALSE)</f>
        <v>Wood Rooster</v>
      </c>
      <c r="D1122" s="399">
        <f t="shared" si="829"/>
        <v>2205</v>
      </c>
      <c r="E1122" s="399">
        <f t="shared" si="830"/>
        <v>2144</v>
      </c>
      <c r="F1122" s="12">
        <f t="shared" si="822"/>
        <v>57.285714285714285</v>
      </c>
      <c r="G1122" s="416">
        <f t="shared" si="779"/>
        <v>3536</v>
      </c>
      <c r="H1122" s="187">
        <f t="shared" si="846"/>
        <v>396</v>
      </c>
      <c r="I1122" s="1">
        <f t="shared" si="839"/>
        <v>395</v>
      </c>
      <c r="J1122" s="187">
        <f t="shared" si="823"/>
        <v>-395</v>
      </c>
      <c r="K1122" s="1">
        <f t="shared" si="824"/>
        <v>-394</v>
      </c>
      <c r="L1122">
        <f t="shared" si="831"/>
        <v>96</v>
      </c>
      <c r="M1122" s="3">
        <f t="shared" si="847"/>
        <v>4</v>
      </c>
      <c r="N1122" s="245">
        <f t="shared" si="847"/>
        <v>1</v>
      </c>
      <c r="O1122" s="2"/>
      <c r="P1122" s="2"/>
      <c r="R1122" s="8"/>
      <c r="S1122" s="8"/>
      <c r="AA1122" s="8">
        <f t="shared" si="848"/>
        <v>9</v>
      </c>
      <c r="AB1122" s="384"/>
      <c r="AC1122" s="115">
        <f t="shared" si="848"/>
        <v>10</v>
      </c>
      <c r="AD1122" s="8">
        <f t="shared" si="848"/>
        <v>2</v>
      </c>
      <c r="AE1122" s="8"/>
      <c r="AF1122" s="8"/>
      <c r="AI1122" s="108">
        <f t="shared" si="849"/>
        <v>78</v>
      </c>
      <c r="AL1122" s="133">
        <f t="shared" si="850"/>
        <v>164</v>
      </c>
      <c r="AQ1122">
        <f t="shared" si="851"/>
        <v>138</v>
      </c>
      <c r="AR1122" s="32"/>
      <c r="AS1122">
        <f t="shared" si="852"/>
        <v>125</v>
      </c>
      <c r="AV1122">
        <f t="shared" si="853"/>
        <v>49</v>
      </c>
      <c r="AW1122">
        <f t="shared" si="765"/>
        <v>124</v>
      </c>
      <c r="AZ1122" s="150">
        <f t="shared" si="835"/>
        <v>27</v>
      </c>
      <c r="BA1122" s="150">
        <f t="shared" ref="BA1122:BA1186" si="856">AZ1122-1</f>
        <v>26</v>
      </c>
      <c r="BB1122" s="150">
        <f t="shared" ref="BB1122:BB1186" si="857">BA1122</f>
        <v>26</v>
      </c>
      <c r="BC1122" s="150">
        <f t="shared" si="832"/>
        <v>25</v>
      </c>
      <c r="BD1122" s="151">
        <f t="shared" ref="BD1122:BD1186" si="858">BC1122+5</f>
        <v>30</v>
      </c>
      <c r="BE1122" s="151">
        <f t="shared" ref="BE1122:BE1186" si="859">BD1122</f>
        <v>30</v>
      </c>
      <c r="BF1122" s="151">
        <f t="shared" si="845"/>
        <v>29</v>
      </c>
      <c r="BG1122" s="151">
        <f t="shared" si="855"/>
        <v>28</v>
      </c>
      <c r="BH1122" s="151">
        <f t="shared" ref="BH1122:BH1186" si="860">BG1122+2</f>
        <v>30</v>
      </c>
      <c r="BI1122" s="151">
        <f t="shared" ref="BI1122:BI1186" si="861">BH1122-1</f>
        <v>29</v>
      </c>
      <c r="BJ1122" s="151">
        <f t="shared" ref="BJ1122:BJ1186" si="862">BI1122</f>
        <v>29</v>
      </c>
      <c r="BK1122" s="151">
        <f t="shared" ref="BK1122:BK1186" si="863">BJ1122-1</f>
        <v>28</v>
      </c>
      <c r="BL1122" s="151">
        <f t="shared" ref="BL1122:BL1186" si="864">BK1122</f>
        <v>28</v>
      </c>
      <c r="BM1122" s="151">
        <f t="shared" si="837"/>
        <v>27</v>
      </c>
      <c r="BN1122" s="151">
        <f t="shared" si="838"/>
        <v>26</v>
      </c>
      <c r="BO1122" s="32">
        <f t="shared" si="854"/>
        <v>353</v>
      </c>
      <c r="BQ1122" s="32">
        <f t="shared" si="811"/>
        <v>124</v>
      </c>
    </row>
    <row r="1123" spans="1:69" ht="13.5" thickBot="1">
      <c r="A1123" s="390">
        <f t="shared" si="828"/>
        <v>23</v>
      </c>
      <c r="B1123" s="391" t="str">
        <f>VLOOKUP(A1123,Sheet3!$A$2:$E$61,4,FALSE)</f>
        <v>bǐngxū (丙戌)</v>
      </c>
      <c r="C1123" s="391" t="str">
        <f>VLOOKUP(A1123,Sheet3!$A$2:$E$61,5,FALSE)</f>
        <v>Fire Dog</v>
      </c>
      <c r="D1123" s="399">
        <f t="shared" si="829"/>
        <v>2206</v>
      </c>
      <c r="E1123" s="399">
        <f t="shared" si="830"/>
        <v>2145</v>
      </c>
      <c r="F1123" s="12">
        <f t="shared" si="822"/>
        <v>57.142857142857146</v>
      </c>
      <c r="G1123" s="416">
        <f t="shared" si="779"/>
        <v>3537</v>
      </c>
      <c r="H1123" s="187">
        <f t="shared" si="846"/>
        <v>395</v>
      </c>
      <c r="I1123" s="1">
        <f t="shared" si="839"/>
        <v>394</v>
      </c>
      <c r="J1123" s="187">
        <f t="shared" si="823"/>
        <v>-394</v>
      </c>
      <c r="K1123" s="1">
        <f t="shared" si="824"/>
        <v>-393</v>
      </c>
      <c r="L1123">
        <f t="shared" si="831"/>
        <v>97</v>
      </c>
      <c r="M1123" s="3">
        <f t="shared" si="847"/>
        <v>1</v>
      </c>
      <c r="N1123" s="245">
        <f t="shared" si="847"/>
        <v>2</v>
      </c>
      <c r="O1123" s="2"/>
      <c r="P1123" s="2"/>
      <c r="R1123" s="8"/>
      <c r="S1123" s="8"/>
      <c r="AA1123" s="8">
        <f t="shared" si="848"/>
        <v>10</v>
      </c>
      <c r="AB1123" s="384"/>
      <c r="AC1123" s="115">
        <f t="shared" si="848"/>
        <v>11</v>
      </c>
      <c r="AD1123" s="8">
        <f t="shared" si="848"/>
        <v>3</v>
      </c>
      <c r="AE1123" s="8"/>
      <c r="AF1123" s="8"/>
      <c r="AI1123" s="108">
        <f t="shared" si="849"/>
        <v>79</v>
      </c>
      <c r="AL1123" s="133">
        <f t="shared" si="850"/>
        <v>165</v>
      </c>
      <c r="AQ1123">
        <f t="shared" si="851"/>
        <v>139</v>
      </c>
      <c r="AR1123" s="32"/>
      <c r="AS1123">
        <f t="shared" si="852"/>
        <v>126</v>
      </c>
      <c r="AT1123" s="3">
        <f>AT1116+1</f>
        <v>18</v>
      </c>
      <c r="AU1123" s="3">
        <f>AU1116-1</f>
        <v>52</v>
      </c>
      <c r="AV1123">
        <f t="shared" si="853"/>
        <v>50</v>
      </c>
      <c r="AW1123">
        <f t="shared" si="765"/>
        <v>125</v>
      </c>
      <c r="AZ1123" s="150">
        <f t="shared" si="835"/>
        <v>27</v>
      </c>
      <c r="BA1123" s="150">
        <f t="shared" si="856"/>
        <v>26</v>
      </c>
      <c r="BB1123" s="150">
        <f t="shared" si="857"/>
        <v>26</v>
      </c>
      <c r="BC1123" s="150">
        <f t="shared" si="832"/>
        <v>25</v>
      </c>
      <c r="BD1123" s="151">
        <f t="shared" si="858"/>
        <v>30</v>
      </c>
      <c r="BE1123" s="151">
        <f t="shared" si="859"/>
        <v>30</v>
      </c>
      <c r="BF1123" s="151">
        <f t="shared" si="845"/>
        <v>29</v>
      </c>
      <c r="BG1123" s="151">
        <f t="shared" si="855"/>
        <v>28</v>
      </c>
      <c r="BH1123" s="151">
        <f t="shared" si="860"/>
        <v>30</v>
      </c>
      <c r="BI1123" s="151">
        <f t="shared" si="861"/>
        <v>29</v>
      </c>
      <c r="BJ1123" s="151">
        <f t="shared" si="862"/>
        <v>29</v>
      </c>
      <c r="BK1123" s="151">
        <f t="shared" si="863"/>
        <v>28</v>
      </c>
      <c r="BL1123" s="151">
        <f t="shared" si="864"/>
        <v>28</v>
      </c>
      <c r="BM1123" s="151">
        <f t="shared" si="837"/>
        <v>27</v>
      </c>
      <c r="BN1123" s="151">
        <f t="shared" si="838"/>
        <v>26</v>
      </c>
      <c r="BO1123" s="32">
        <f t="shared" si="854"/>
        <v>354</v>
      </c>
      <c r="BQ1123" s="32">
        <f t="shared" si="811"/>
        <v>125</v>
      </c>
    </row>
    <row r="1124" spans="1:69" ht="13.5" thickBot="1">
      <c r="A1124" s="390">
        <f t="shared" si="828"/>
        <v>24</v>
      </c>
      <c r="B1124" s="391" t="str">
        <f>VLOOKUP(A1124,Sheet3!$A$2:$E$61,4,FALSE)</f>
        <v>dīnghài (丁亥)</v>
      </c>
      <c r="C1124" s="391" t="str">
        <f>VLOOKUP(A1124,Sheet3!$A$2:$E$61,5,FALSE)</f>
        <v>Fire Pig</v>
      </c>
      <c r="D1124" s="399">
        <f t="shared" si="829"/>
        <v>2207</v>
      </c>
      <c r="E1124" s="399">
        <f t="shared" si="830"/>
        <v>2146</v>
      </c>
      <c r="F1124" s="149">
        <f t="shared" si="822"/>
        <v>57</v>
      </c>
      <c r="G1124" s="417">
        <f t="shared" si="779"/>
        <v>3538</v>
      </c>
      <c r="H1124" s="270">
        <f t="shared" si="846"/>
        <v>394</v>
      </c>
      <c r="I1124" s="16">
        <f t="shared" si="839"/>
        <v>393</v>
      </c>
      <c r="J1124" s="270">
        <f t="shared" si="823"/>
        <v>-393</v>
      </c>
      <c r="K1124" s="16">
        <f t="shared" si="824"/>
        <v>-392</v>
      </c>
      <c r="L1124" s="20">
        <f t="shared" si="831"/>
        <v>97</v>
      </c>
      <c r="M1124" s="15">
        <f t="shared" si="847"/>
        <v>2</v>
      </c>
      <c r="N1124" s="271">
        <f t="shared" si="847"/>
        <v>3</v>
      </c>
      <c r="O1124" s="17"/>
      <c r="P1124" s="17"/>
      <c r="Q1124" s="30"/>
      <c r="R1124" s="19"/>
      <c r="S1124" s="19"/>
      <c r="T1124" s="17"/>
      <c r="U1124" s="17"/>
      <c r="V1124" s="20"/>
      <c r="W1124" s="20"/>
      <c r="X1124" s="20"/>
      <c r="Y1124" s="20"/>
      <c r="Z1124" s="20"/>
      <c r="AA1124" s="19">
        <f>AA1123+1</f>
        <v>11</v>
      </c>
      <c r="AB1124" s="385"/>
      <c r="AC1124" s="116">
        <f>AC1123+1</f>
        <v>12</v>
      </c>
      <c r="AD1124" s="19">
        <f>AD1123+1</f>
        <v>4</v>
      </c>
      <c r="AE1124" s="19"/>
      <c r="AF1124" s="19"/>
      <c r="AG1124" s="20"/>
      <c r="AH1124" s="17"/>
      <c r="AI1124" s="108">
        <f t="shared" si="849"/>
        <v>80</v>
      </c>
      <c r="AK1124" s="1">
        <f>AK1117+1</f>
        <v>26</v>
      </c>
      <c r="AL1124" s="133">
        <f t="shared" si="850"/>
        <v>166</v>
      </c>
      <c r="AM1124" s="1">
        <f>AM1117+1</f>
        <v>23</v>
      </c>
      <c r="AN1124" s="1">
        <f>AN1117+1</f>
        <v>20</v>
      </c>
      <c r="AO1124" s="1">
        <f>AO1117+1</f>
        <v>18</v>
      </c>
      <c r="AP1124" s="1">
        <f>AP1117+1</f>
        <v>9</v>
      </c>
      <c r="AQ1124">
        <f t="shared" si="851"/>
        <v>140</v>
      </c>
      <c r="AR1124" s="3">
        <f>AR1117+1</f>
        <v>20</v>
      </c>
      <c r="AS1124">
        <f t="shared" si="852"/>
        <v>127</v>
      </c>
      <c r="AV1124">
        <f t="shared" si="853"/>
        <v>51</v>
      </c>
      <c r="AW1124">
        <f t="shared" si="765"/>
        <v>126</v>
      </c>
      <c r="AZ1124" s="150">
        <f t="shared" si="835"/>
        <v>27</v>
      </c>
      <c r="BA1124" s="150">
        <f t="shared" si="856"/>
        <v>26</v>
      </c>
      <c r="BB1124" s="150">
        <f t="shared" si="857"/>
        <v>26</v>
      </c>
      <c r="BC1124" s="150">
        <f t="shared" si="832"/>
        <v>25</v>
      </c>
      <c r="BD1124" s="151">
        <f t="shared" si="858"/>
        <v>30</v>
      </c>
      <c r="BE1124" s="151">
        <f t="shared" si="859"/>
        <v>30</v>
      </c>
      <c r="BF1124" s="151">
        <f t="shared" si="845"/>
        <v>29</v>
      </c>
      <c r="BG1124" s="151">
        <f t="shared" si="855"/>
        <v>28</v>
      </c>
      <c r="BH1124" s="151">
        <f>BG1124+1</f>
        <v>29</v>
      </c>
      <c r="BI1124" s="151">
        <f t="shared" si="861"/>
        <v>28</v>
      </c>
      <c r="BJ1124" s="151">
        <f t="shared" si="862"/>
        <v>28</v>
      </c>
      <c r="BK1124" s="151">
        <f t="shared" si="863"/>
        <v>27</v>
      </c>
      <c r="BL1124" s="151">
        <f t="shared" si="864"/>
        <v>27</v>
      </c>
      <c r="BM1124" s="151">
        <f t="shared" si="837"/>
        <v>26</v>
      </c>
      <c r="BN1124" s="151">
        <f t="shared" si="838"/>
        <v>25</v>
      </c>
      <c r="BO1124" s="32">
        <f t="shared" si="854"/>
        <v>355</v>
      </c>
      <c r="BQ1124" s="32">
        <f t="shared" si="811"/>
        <v>126</v>
      </c>
    </row>
    <row r="1125" spans="1:69" ht="13.5" thickBot="1">
      <c r="A1125" s="390">
        <f t="shared" si="828"/>
        <v>25</v>
      </c>
      <c r="B1125" s="391" t="str">
        <f>VLOOKUP(A1125,Sheet3!$A$2:$E$61,4,FALSE)</f>
        <v>wùzǐ (戊子)</v>
      </c>
      <c r="C1125" s="391" t="str">
        <f>VLOOKUP(A1125,Sheet3!$A$2:$E$61,5,FALSE)</f>
        <v>Earth Rat</v>
      </c>
      <c r="D1125" s="399">
        <f t="shared" si="829"/>
        <v>2208</v>
      </c>
      <c r="E1125" s="399">
        <f t="shared" si="830"/>
        <v>2147</v>
      </c>
      <c r="F1125" s="12">
        <f t="shared" si="822"/>
        <v>56.857142857142854</v>
      </c>
      <c r="G1125" s="416">
        <f t="shared" si="779"/>
        <v>3539</v>
      </c>
      <c r="H1125" s="187">
        <f t="shared" si="846"/>
        <v>393</v>
      </c>
      <c r="I1125" s="1">
        <f t="shared" si="839"/>
        <v>392</v>
      </c>
      <c r="J1125" s="187">
        <f t="shared" si="823"/>
        <v>-392</v>
      </c>
      <c r="K1125" s="1">
        <f t="shared" si="824"/>
        <v>-391</v>
      </c>
      <c r="L1125">
        <f t="shared" si="831"/>
        <v>97</v>
      </c>
      <c r="M1125" s="3">
        <f t="shared" si="847"/>
        <v>3</v>
      </c>
      <c r="N1125" s="245">
        <f t="shared" si="847"/>
        <v>4</v>
      </c>
      <c r="O1125" s="2"/>
      <c r="P1125" s="2"/>
      <c r="R1125" s="8"/>
      <c r="S1125" s="8"/>
      <c r="AA1125" s="8">
        <f t="shared" si="848"/>
        <v>12</v>
      </c>
      <c r="AB1125" s="384"/>
      <c r="AC1125" s="115">
        <f t="shared" si="848"/>
        <v>13</v>
      </c>
      <c r="AD1125" s="8">
        <f t="shared" si="848"/>
        <v>5</v>
      </c>
      <c r="AE1125" s="8"/>
      <c r="AF1125" s="8"/>
      <c r="AI1125" s="108">
        <f t="shared" si="849"/>
        <v>81</v>
      </c>
      <c r="AL1125" s="133">
        <f t="shared" si="850"/>
        <v>167</v>
      </c>
      <c r="AQ1125">
        <f t="shared" si="851"/>
        <v>141</v>
      </c>
      <c r="AR1125" s="32"/>
      <c r="AS1125">
        <f t="shared" si="852"/>
        <v>128</v>
      </c>
      <c r="AV1125">
        <f t="shared" si="853"/>
        <v>52</v>
      </c>
      <c r="AW1125">
        <f t="shared" si="765"/>
        <v>127</v>
      </c>
      <c r="AZ1125" s="150">
        <f t="shared" si="835"/>
        <v>26</v>
      </c>
      <c r="BA1125" s="150">
        <f t="shared" si="856"/>
        <v>25</v>
      </c>
      <c r="BB1125" s="150">
        <f t="shared" si="857"/>
        <v>25</v>
      </c>
      <c r="BC1125" s="150">
        <f t="shared" si="832"/>
        <v>24</v>
      </c>
      <c r="BD1125" s="151">
        <f t="shared" si="858"/>
        <v>29</v>
      </c>
      <c r="BE1125" s="151">
        <f t="shared" si="859"/>
        <v>29</v>
      </c>
      <c r="BF1125" s="151">
        <f t="shared" si="845"/>
        <v>28</v>
      </c>
      <c r="BG1125" s="151">
        <f t="shared" si="855"/>
        <v>27</v>
      </c>
      <c r="BH1125" s="151">
        <f t="shared" si="860"/>
        <v>29</v>
      </c>
      <c r="BI1125" s="151">
        <f t="shared" si="861"/>
        <v>28</v>
      </c>
      <c r="BJ1125" s="151">
        <f t="shared" si="862"/>
        <v>28</v>
      </c>
      <c r="BK1125" s="151">
        <f t="shared" si="863"/>
        <v>27</v>
      </c>
      <c r="BL1125" s="151">
        <f t="shared" si="864"/>
        <v>27</v>
      </c>
      <c r="BM1125" s="151">
        <f t="shared" si="837"/>
        <v>26</v>
      </c>
      <c r="BN1125" s="151">
        <f t="shared" si="838"/>
        <v>25</v>
      </c>
      <c r="BO1125" s="32">
        <f t="shared" si="854"/>
        <v>356</v>
      </c>
      <c r="BQ1125" s="32">
        <f t="shared" si="811"/>
        <v>127</v>
      </c>
    </row>
    <row r="1126" spans="1:69" ht="13.5" thickBot="1">
      <c r="A1126" s="390">
        <f t="shared" si="828"/>
        <v>26</v>
      </c>
      <c r="B1126" s="391" t="str">
        <f>VLOOKUP(A1126,Sheet3!$A$2:$E$61,4,FALSE)</f>
        <v>jǐchǒu (己丑)</v>
      </c>
      <c r="C1126" s="391" t="str">
        <f>VLOOKUP(A1126,Sheet3!$A$2:$E$61,5,FALSE)</f>
        <v>Earth Ox</v>
      </c>
      <c r="D1126" s="399">
        <f t="shared" si="829"/>
        <v>2209</v>
      </c>
      <c r="E1126" s="399">
        <f t="shared" si="830"/>
        <v>2148</v>
      </c>
      <c r="F1126" s="12">
        <f t="shared" si="822"/>
        <v>56.714285714285715</v>
      </c>
      <c r="G1126" s="416">
        <f t="shared" si="779"/>
        <v>3540</v>
      </c>
      <c r="H1126" s="187">
        <f t="shared" si="846"/>
        <v>392</v>
      </c>
      <c r="I1126" s="1">
        <f t="shared" si="839"/>
        <v>391</v>
      </c>
      <c r="J1126" s="187">
        <f t="shared" si="823"/>
        <v>-391</v>
      </c>
      <c r="K1126" s="1">
        <f t="shared" si="824"/>
        <v>-390</v>
      </c>
      <c r="L1126">
        <f t="shared" si="831"/>
        <v>97</v>
      </c>
      <c r="M1126" s="3">
        <f t="shared" si="847"/>
        <v>4</v>
      </c>
      <c r="N1126" s="245">
        <f t="shared" si="847"/>
        <v>1</v>
      </c>
      <c r="O1126" s="2"/>
      <c r="P1126" s="2"/>
      <c r="R1126" s="8"/>
      <c r="S1126" s="8"/>
      <c r="AA1126" s="8">
        <f t="shared" si="848"/>
        <v>13</v>
      </c>
      <c r="AB1126" s="384"/>
      <c r="AC1126" s="115">
        <f t="shared" si="848"/>
        <v>14</v>
      </c>
      <c r="AD1126" s="8">
        <f t="shared" si="848"/>
        <v>6</v>
      </c>
      <c r="AE1126" s="8"/>
      <c r="AF1126" s="8"/>
      <c r="AI1126" s="108">
        <f t="shared" si="849"/>
        <v>82</v>
      </c>
      <c r="AL1126" s="133">
        <f t="shared" si="850"/>
        <v>168</v>
      </c>
      <c r="AQ1126">
        <f t="shared" si="851"/>
        <v>142</v>
      </c>
      <c r="AR1126" s="32"/>
      <c r="AS1126">
        <f t="shared" si="852"/>
        <v>129</v>
      </c>
      <c r="AV1126">
        <f t="shared" si="853"/>
        <v>53</v>
      </c>
      <c r="AW1126">
        <f t="shared" si="765"/>
        <v>128</v>
      </c>
      <c r="AZ1126" s="150">
        <f t="shared" ref="AZ1126:AZ1189" si="865">BL1125-1</f>
        <v>26</v>
      </c>
      <c r="BA1126" s="150">
        <f t="shared" si="856"/>
        <v>25</v>
      </c>
      <c r="BB1126" s="150">
        <f t="shared" si="857"/>
        <v>25</v>
      </c>
      <c r="BC1126" s="150">
        <f t="shared" si="832"/>
        <v>24</v>
      </c>
      <c r="BD1126" s="151">
        <f t="shared" si="858"/>
        <v>29</v>
      </c>
      <c r="BE1126" s="151">
        <f t="shared" si="859"/>
        <v>29</v>
      </c>
      <c r="BF1126" s="151">
        <f t="shared" si="845"/>
        <v>28</v>
      </c>
      <c r="BG1126" s="151">
        <f t="shared" si="855"/>
        <v>27</v>
      </c>
      <c r="BH1126" s="151">
        <f t="shared" si="860"/>
        <v>29</v>
      </c>
      <c r="BI1126" s="151">
        <f t="shared" si="861"/>
        <v>28</v>
      </c>
      <c r="BJ1126" s="151">
        <f t="shared" si="862"/>
        <v>28</v>
      </c>
      <c r="BK1126" s="151">
        <f t="shared" si="863"/>
        <v>27</v>
      </c>
      <c r="BL1126" s="151">
        <f t="shared" si="864"/>
        <v>27</v>
      </c>
      <c r="BM1126" s="151">
        <f t="shared" ref="BM1126:BM1189" si="866">AZ1127</f>
        <v>26</v>
      </c>
      <c r="BN1126" s="151">
        <f t="shared" ref="BN1126:BN1189" si="867">BA1127</f>
        <v>25</v>
      </c>
      <c r="BO1126" s="32">
        <f t="shared" si="854"/>
        <v>357</v>
      </c>
      <c r="BQ1126" s="32">
        <f t="shared" si="811"/>
        <v>128</v>
      </c>
    </row>
    <row r="1127" spans="1:69" ht="13.5" thickBot="1">
      <c r="A1127" s="390">
        <f t="shared" si="828"/>
        <v>27</v>
      </c>
      <c r="B1127" s="391" t="str">
        <f>VLOOKUP(A1127,Sheet3!$A$2:$E$61,4,FALSE)</f>
        <v>gēngyín (庚寅)</v>
      </c>
      <c r="C1127" s="391" t="str">
        <f>VLOOKUP(A1127,Sheet3!$A$2:$E$61,5,FALSE)</f>
        <v>Metal Tiger</v>
      </c>
      <c r="D1127" s="399">
        <f t="shared" si="829"/>
        <v>2210</v>
      </c>
      <c r="E1127" s="399">
        <f t="shared" si="830"/>
        <v>2149</v>
      </c>
      <c r="F1127" s="12">
        <f t="shared" si="822"/>
        <v>56.571428571428569</v>
      </c>
      <c r="G1127" s="416">
        <f t="shared" si="779"/>
        <v>3541</v>
      </c>
      <c r="H1127" s="187">
        <f t="shared" si="846"/>
        <v>391</v>
      </c>
      <c r="I1127" s="1">
        <f t="shared" si="839"/>
        <v>390</v>
      </c>
      <c r="J1127" s="187">
        <f t="shared" si="823"/>
        <v>-390</v>
      </c>
      <c r="K1127" s="1">
        <f t="shared" si="824"/>
        <v>-389</v>
      </c>
      <c r="L1127">
        <f t="shared" si="831"/>
        <v>98</v>
      </c>
      <c r="M1127" s="3">
        <f t="shared" si="847"/>
        <v>1</v>
      </c>
      <c r="N1127" s="245">
        <f t="shared" si="847"/>
        <v>2</v>
      </c>
      <c r="O1127" s="2"/>
      <c r="P1127" s="2"/>
      <c r="R1127" s="8"/>
      <c r="S1127" s="8"/>
      <c r="AA1127" s="8">
        <f t="shared" si="848"/>
        <v>14</v>
      </c>
      <c r="AB1127" s="384"/>
      <c r="AC1127" s="115">
        <f t="shared" si="848"/>
        <v>15</v>
      </c>
      <c r="AD1127" s="8">
        <f t="shared" si="848"/>
        <v>7</v>
      </c>
      <c r="AE1127" s="8"/>
      <c r="AF1127" s="8"/>
      <c r="AI1127" s="108">
        <f t="shared" si="849"/>
        <v>83</v>
      </c>
      <c r="AL1127" s="133">
        <f t="shared" si="850"/>
        <v>169</v>
      </c>
      <c r="AQ1127">
        <f t="shared" si="851"/>
        <v>143</v>
      </c>
      <c r="AR1127" s="32"/>
      <c r="AS1127">
        <f t="shared" si="852"/>
        <v>130</v>
      </c>
      <c r="AV1127">
        <f t="shared" si="853"/>
        <v>54</v>
      </c>
      <c r="AW1127">
        <f t="shared" si="765"/>
        <v>129</v>
      </c>
      <c r="AZ1127" s="150">
        <f t="shared" si="865"/>
        <v>26</v>
      </c>
      <c r="BA1127" s="150">
        <f t="shared" si="856"/>
        <v>25</v>
      </c>
      <c r="BB1127" s="150">
        <f t="shared" si="857"/>
        <v>25</v>
      </c>
      <c r="BC1127" s="150">
        <f t="shared" si="832"/>
        <v>24</v>
      </c>
      <c r="BD1127" s="151">
        <f t="shared" si="858"/>
        <v>29</v>
      </c>
      <c r="BE1127" s="151">
        <f t="shared" si="859"/>
        <v>29</v>
      </c>
      <c r="BF1127" s="151">
        <f t="shared" si="845"/>
        <v>28</v>
      </c>
      <c r="BG1127" s="151">
        <f t="shared" si="855"/>
        <v>27</v>
      </c>
      <c r="BH1127" s="151">
        <f t="shared" si="860"/>
        <v>29</v>
      </c>
      <c r="BI1127" s="151">
        <f t="shared" si="861"/>
        <v>28</v>
      </c>
      <c r="BJ1127" s="151">
        <f t="shared" si="862"/>
        <v>28</v>
      </c>
      <c r="BK1127" s="151">
        <f t="shared" si="863"/>
        <v>27</v>
      </c>
      <c r="BL1127" s="151">
        <f t="shared" si="864"/>
        <v>27</v>
      </c>
      <c r="BM1127" s="151">
        <f t="shared" si="866"/>
        <v>26</v>
      </c>
      <c r="BN1127" s="151">
        <f t="shared" si="867"/>
        <v>25</v>
      </c>
      <c r="BO1127" s="32">
        <f t="shared" si="854"/>
        <v>358</v>
      </c>
      <c r="BQ1127" s="32">
        <f t="shared" si="811"/>
        <v>129</v>
      </c>
    </row>
    <row r="1128" spans="1:69" ht="13.5" thickBot="1">
      <c r="A1128" s="390">
        <f t="shared" si="828"/>
        <v>28</v>
      </c>
      <c r="B1128" s="391" t="str">
        <f>VLOOKUP(A1128,Sheet3!$A$2:$E$61,4,FALSE)</f>
        <v>xīnmǎo (辛卯)</v>
      </c>
      <c r="C1128" s="391" t="str">
        <f>VLOOKUP(A1128,Sheet3!$A$2:$E$61,5,FALSE)</f>
        <v>Metal Hare</v>
      </c>
      <c r="D1128" s="399">
        <f t="shared" si="829"/>
        <v>2211</v>
      </c>
      <c r="E1128" s="399">
        <f t="shared" si="830"/>
        <v>2150</v>
      </c>
      <c r="F1128" s="12">
        <f t="shared" si="822"/>
        <v>56.428571428571431</v>
      </c>
      <c r="G1128" s="416">
        <f t="shared" si="779"/>
        <v>3542</v>
      </c>
      <c r="H1128" s="187">
        <f t="shared" si="846"/>
        <v>390</v>
      </c>
      <c r="I1128" s="1">
        <f t="shared" si="839"/>
        <v>389</v>
      </c>
      <c r="J1128" s="187">
        <f t="shared" si="823"/>
        <v>-389</v>
      </c>
      <c r="K1128" s="1">
        <f t="shared" si="824"/>
        <v>-388</v>
      </c>
      <c r="L1128">
        <f t="shared" si="831"/>
        <v>98</v>
      </c>
      <c r="M1128" s="3">
        <f t="shared" si="847"/>
        <v>2</v>
      </c>
      <c r="N1128" s="245">
        <f t="shared" si="847"/>
        <v>3</v>
      </c>
      <c r="O1128" s="2"/>
      <c r="P1128" s="2"/>
      <c r="R1128" s="8"/>
      <c r="S1128" s="8"/>
      <c r="AA1128" s="8">
        <f t="shared" si="848"/>
        <v>15</v>
      </c>
      <c r="AB1128" s="384"/>
      <c r="AC1128" s="115">
        <f t="shared" si="848"/>
        <v>16</v>
      </c>
      <c r="AD1128" s="8">
        <f t="shared" si="848"/>
        <v>8</v>
      </c>
      <c r="AE1128" s="8"/>
      <c r="AF1128" s="8"/>
      <c r="AI1128" s="108">
        <f t="shared" si="849"/>
        <v>84</v>
      </c>
      <c r="AL1128" s="133">
        <f t="shared" si="850"/>
        <v>170</v>
      </c>
      <c r="AQ1128">
        <f t="shared" si="851"/>
        <v>144</v>
      </c>
      <c r="AR1128" s="32"/>
      <c r="AS1128">
        <f t="shared" si="852"/>
        <v>131</v>
      </c>
      <c r="AV1128">
        <f t="shared" si="853"/>
        <v>55</v>
      </c>
      <c r="AW1128">
        <f t="shared" si="765"/>
        <v>130</v>
      </c>
      <c r="AZ1128" s="150">
        <f t="shared" si="865"/>
        <v>26</v>
      </c>
      <c r="BA1128" s="150">
        <f t="shared" si="856"/>
        <v>25</v>
      </c>
      <c r="BB1128" s="150">
        <f t="shared" si="857"/>
        <v>25</v>
      </c>
      <c r="BC1128" s="150">
        <f t="shared" si="832"/>
        <v>24</v>
      </c>
      <c r="BD1128" s="151">
        <f t="shared" si="858"/>
        <v>29</v>
      </c>
      <c r="BE1128" s="151">
        <f t="shared" si="859"/>
        <v>29</v>
      </c>
      <c r="BF1128" s="151">
        <f t="shared" si="845"/>
        <v>28</v>
      </c>
      <c r="BG1128" s="151">
        <f t="shared" si="855"/>
        <v>27</v>
      </c>
      <c r="BH1128" s="151">
        <f>BG1128+1</f>
        <v>28</v>
      </c>
      <c r="BI1128" s="151">
        <f t="shared" si="861"/>
        <v>27</v>
      </c>
      <c r="BJ1128" s="151">
        <f t="shared" si="862"/>
        <v>27</v>
      </c>
      <c r="BK1128" s="151">
        <f t="shared" si="863"/>
        <v>26</v>
      </c>
      <c r="BL1128" s="151">
        <f t="shared" si="864"/>
        <v>26</v>
      </c>
      <c r="BM1128" s="151">
        <f t="shared" si="866"/>
        <v>25</v>
      </c>
      <c r="BN1128" s="151">
        <f t="shared" si="867"/>
        <v>24</v>
      </c>
      <c r="BO1128" s="32">
        <f t="shared" si="854"/>
        <v>359</v>
      </c>
      <c r="BQ1128" s="32">
        <f t="shared" si="811"/>
        <v>130</v>
      </c>
    </row>
    <row r="1129" spans="1:69" ht="13.5" thickBot="1">
      <c r="A1129" s="390">
        <f t="shared" si="828"/>
        <v>29</v>
      </c>
      <c r="B1129" s="391" t="str">
        <f>VLOOKUP(A1129,Sheet3!$A$2:$E$61,4,FALSE)</f>
        <v>rénchén (壬辰)</v>
      </c>
      <c r="C1129" s="391" t="str">
        <f>VLOOKUP(A1129,Sheet3!$A$2:$E$61,5,FALSE)</f>
        <v>Water Dragon</v>
      </c>
      <c r="D1129" s="399">
        <f t="shared" si="829"/>
        <v>2212</v>
      </c>
      <c r="E1129" s="399">
        <f t="shared" si="830"/>
        <v>2151</v>
      </c>
      <c r="F1129" s="12">
        <f t="shared" si="822"/>
        <v>56.285714285714285</v>
      </c>
      <c r="G1129" s="416">
        <f t="shared" si="779"/>
        <v>3543</v>
      </c>
      <c r="H1129" s="187">
        <f t="shared" si="846"/>
        <v>389</v>
      </c>
      <c r="I1129" s="1">
        <f t="shared" si="839"/>
        <v>388</v>
      </c>
      <c r="J1129" s="187">
        <f t="shared" si="823"/>
        <v>-388</v>
      </c>
      <c r="K1129" s="1">
        <f t="shared" si="824"/>
        <v>-387</v>
      </c>
      <c r="L1129">
        <f t="shared" si="831"/>
        <v>98</v>
      </c>
      <c r="M1129" s="3">
        <f t="shared" si="847"/>
        <v>3</v>
      </c>
      <c r="N1129" s="245">
        <f t="shared" si="847"/>
        <v>4</v>
      </c>
      <c r="O1129" s="2"/>
      <c r="P1129" s="2"/>
      <c r="R1129" s="8"/>
      <c r="S1129" s="8"/>
      <c r="AA1129" s="8">
        <f t="shared" si="848"/>
        <v>16</v>
      </c>
      <c r="AB1129" s="384"/>
      <c r="AC1129" s="115">
        <f t="shared" si="848"/>
        <v>17</v>
      </c>
      <c r="AD1129" s="8">
        <f t="shared" si="848"/>
        <v>9</v>
      </c>
      <c r="AE1129" s="8"/>
      <c r="AF1129" s="8"/>
      <c r="AI1129" s="108">
        <f t="shared" si="849"/>
        <v>85</v>
      </c>
      <c r="AL1129" s="133">
        <f t="shared" si="850"/>
        <v>171</v>
      </c>
      <c r="AQ1129">
        <f t="shared" si="851"/>
        <v>145</v>
      </c>
      <c r="AR1129" s="32"/>
      <c r="AS1129">
        <f t="shared" si="852"/>
        <v>132</v>
      </c>
      <c r="AV1129">
        <f t="shared" si="853"/>
        <v>56</v>
      </c>
      <c r="AW1129">
        <f t="shared" ref="AW1129:AW1192" si="868">AW1128+1</f>
        <v>131</v>
      </c>
      <c r="AZ1129" s="150">
        <f t="shared" si="865"/>
        <v>25</v>
      </c>
      <c r="BA1129" s="150">
        <f t="shared" si="856"/>
        <v>24</v>
      </c>
      <c r="BB1129" s="150">
        <f t="shared" si="857"/>
        <v>24</v>
      </c>
      <c r="BC1129" s="150">
        <f t="shared" si="832"/>
        <v>23</v>
      </c>
      <c r="BD1129" s="151">
        <f t="shared" si="858"/>
        <v>28</v>
      </c>
      <c r="BE1129" s="151">
        <f t="shared" si="859"/>
        <v>28</v>
      </c>
      <c r="BF1129" s="151">
        <f t="shared" si="845"/>
        <v>27</v>
      </c>
      <c r="BG1129" s="151">
        <f t="shared" si="855"/>
        <v>26</v>
      </c>
      <c r="BH1129" s="151">
        <f t="shared" si="860"/>
        <v>28</v>
      </c>
      <c r="BI1129" s="151">
        <f t="shared" si="861"/>
        <v>27</v>
      </c>
      <c r="BJ1129" s="151">
        <f t="shared" si="862"/>
        <v>27</v>
      </c>
      <c r="BK1129" s="151">
        <f t="shared" si="863"/>
        <v>26</v>
      </c>
      <c r="BL1129" s="151">
        <f t="shared" si="864"/>
        <v>26</v>
      </c>
      <c r="BM1129" s="151">
        <f t="shared" si="866"/>
        <v>25</v>
      </c>
      <c r="BN1129" s="151">
        <f t="shared" si="867"/>
        <v>24</v>
      </c>
      <c r="BO1129" s="32">
        <f t="shared" si="854"/>
        <v>360</v>
      </c>
      <c r="BQ1129" s="32">
        <f t="shared" si="811"/>
        <v>131</v>
      </c>
    </row>
    <row r="1130" spans="1:69" ht="13.5" thickBot="1">
      <c r="A1130" s="390">
        <f t="shared" si="828"/>
        <v>30</v>
      </c>
      <c r="B1130" s="391" t="str">
        <f>VLOOKUP(A1130,Sheet3!$A$2:$E$61,4,FALSE)</f>
        <v>guǐsì (癸巳)</v>
      </c>
      <c r="C1130" s="391" t="str">
        <f>VLOOKUP(A1130,Sheet3!$A$2:$E$61,5,FALSE)</f>
        <v>Water Snake</v>
      </c>
      <c r="D1130" s="399">
        <f t="shared" si="829"/>
        <v>2213</v>
      </c>
      <c r="E1130" s="399">
        <f t="shared" si="830"/>
        <v>2152</v>
      </c>
      <c r="F1130" s="12">
        <f t="shared" si="822"/>
        <v>56.142857142857146</v>
      </c>
      <c r="G1130" s="416">
        <f t="shared" si="779"/>
        <v>3544</v>
      </c>
      <c r="H1130" s="187">
        <f t="shared" si="846"/>
        <v>388</v>
      </c>
      <c r="I1130" s="1">
        <f t="shared" si="839"/>
        <v>387</v>
      </c>
      <c r="J1130" s="187">
        <f t="shared" si="823"/>
        <v>-387</v>
      </c>
      <c r="K1130" s="1">
        <f t="shared" si="824"/>
        <v>-386</v>
      </c>
      <c r="L1130">
        <f t="shared" si="831"/>
        <v>98</v>
      </c>
      <c r="M1130" s="3">
        <f t="shared" si="847"/>
        <v>4</v>
      </c>
      <c r="N1130" s="245">
        <f t="shared" si="847"/>
        <v>1</v>
      </c>
      <c r="O1130" s="2"/>
      <c r="P1130" s="2"/>
      <c r="R1130" s="8"/>
      <c r="S1130" s="8"/>
      <c r="AA1130" s="8">
        <f t="shared" si="848"/>
        <v>17</v>
      </c>
      <c r="AB1130" s="384"/>
      <c r="AC1130" s="115">
        <f t="shared" si="848"/>
        <v>18</v>
      </c>
      <c r="AD1130" s="8">
        <f t="shared" si="848"/>
        <v>10</v>
      </c>
      <c r="AE1130" s="8"/>
      <c r="AF1130" s="8"/>
      <c r="AI1130" s="108">
        <f t="shared" si="849"/>
        <v>86</v>
      </c>
      <c r="AL1130" s="133">
        <f t="shared" si="850"/>
        <v>172</v>
      </c>
      <c r="AQ1130">
        <f t="shared" si="851"/>
        <v>146</v>
      </c>
      <c r="AR1130" s="32"/>
      <c r="AS1130">
        <f t="shared" si="852"/>
        <v>133</v>
      </c>
      <c r="AT1130" s="3">
        <f>AT1123+1</f>
        <v>19</v>
      </c>
      <c r="AU1130" s="3">
        <f>AU1123-1</f>
        <v>51</v>
      </c>
      <c r="AV1130">
        <f t="shared" si="853"/>
        <v>57</v>
      </c>
      <c r="AW1130">
        <f t="shared" si="868"/>
        <v>132</v>
      </c>
      <c r="AZ1130" s="150">
        <f t="shared" si="865"/>
        <v>25</v>
      </c>
      <c r="BA1130" s="150">
        <f t="shared" si="856"/>
        <v>24</v>
      </c>
      <c r="BB1130" s="150">
        <f t="shared" si="857"/>
        <v>24</v>
      </c>
      <c r="BC1130" s="150">
        <f t="shared" si="832"/>
        <v>23</v>
      </c>
      <c r="BD1130" s="151">
        <f t="shared" si="858"/>
        <v>28</v>
      </c>
      <c r="BE1130" s="151">
        <f t="shared" si="859"/>
        <v>28</v>
      </c>
      <c r="BF1130" s="151">
        <f t="shared" si="845"/>
        <v>27</v>
      </c>
      <c r="BG1130" s="151">
        <f t="shared" si="855"/>
        <v>26</v>
      </c>
      <c r="BH1130" s="151">
        <f t="shared" si="860"/>
        <v>28</v>
      </c>
      <c r="BI1130" s="151">
        <f t="shared" si="861"/>
        <v>27</v>
      </c>
      <c r="BJ1130" s="151">
        <f t="shared" si="862"/>
        <v>27</v>
      </c>
      <c r="BK1130" s="151">
        <f t="shared" si="863"/>
        <v>26</v>
      </c>
      <c r="BL1130" s="151">
        <f t="shared" si="864"/>
        <v>26</v>
      </c>
      <c r="BM1130" s="151">
        <f t="shared" si="866"/>
        <v>25</v>
      </c>
      <c r="BN1130" s="151">
        <f t="shared" si="867"/>
        <v>24</v>
      </c>
      <c r="BO1130" s="32">
        <f t="shared" si="854"/>
        <v>361</v>
      </c>
      <c r="BQ1130" s="32">
        <f t="shared" si="811"/>
        <v>132</v>
      </c>
    </row>
    <row r="1131" spans="1:69" ht="13.5" thickBot="1">
      <c r="A1131" s="390">
        <f t="shared" si="828"/>
        <v>31</v>
      </c>
      <c r="B1131" s="391" t="str">
        <f>VLOOKUP(A1131,Sheet3!$A$2:$E$61,4,FALSE)</f>
        <v>jiǎwǔ (甲午)</v>
      </c>
      <c r="C1131" s="391" t="str">
        <f>VLOOKUP(A1131,Sheet3!$A$2:$E$61,5,FALSE)</f>
        <v>Wood Horse</v>
      </c>
      <c r="D1131" s="399">
        <f t="shared" si="829"/>
        <v>2214</v>
      </c>
      <c r="E1131" s="399">
        <f t="shared" si="830"/>
        <v>2153</v>
      </c>
      <c r="F1131" s="149">
        <f t="shared" si="822"/>
        <v>56</v>
      </c>
      <c r="G1131" s="417">
        <f t="shared" si="779"/>
        <v>3545</v>
      </c>
      <c r="H1131" s="270">
        <f t="shared" si="846"/>
        <v>387</v>
      </c>
      <c r="I1131" s="16">
        <f t="shared" si="839"/>
        <v>386</v>
      </c>
      <c r="J1131" s="270">
        <f t="shared" si="823"/>
        <v>-386</v>
      </c>
      <c r="K1131" s="16">
        <f t="shared" si="824"/>
        <v>-385</v>
      </c>
      <c r="L1131" s="20">
        <f t="shared" si="831"/>
        <v>99</v>
      </c>
      <c r="M1131" s="15">
        <f t="shared" si="847"/>
        <v>1</v>
      </c>
      <c r="N1131" s="271">
        <f t="shared" si="847"/>
        <v>2</v>
      </c>
      <c r="O1131" s="17"/>
      <c r="P1131" s="17"/>
      <c r="Q1131" s="30"/>
      <c r="R1131" s="19"/>
      <c r="S1131" s="19"/>
      <c r="T1131" s="17"/>
      <c r="U1131" s="17"/>
      <c r="V1131" s="20"/>
      <c r="W1131" s="20"/>
      <c r="X1131" s="20"/>
      <c r="Y1131" s="20"/>
      <c r="Z1131" s="20"/>
      <c r="AA1131" s="19">
        <f>AA1130+1</f>
        <v>18</v>
      </c>
      <c r="AB1131" s="385"/>
      <c r="AC1131" s="116">
        <f>AC1130+1</f>
        <v>19</v>
      </c>
      <c r="AD1131" s="19">
        <f>AD1130+1</f>
        <v>11</v>
      </c>
      <c r="AE1131" s="19"/>
      <c r="AF1131" s="19"/>
      <c r="AG1131" s="20"/>
      <c r="AH1131" s="17"/>
      <c r="AI1131" s="108">
        <f t="shared" si="849"/>
        <v>87</v>
      </c>
      <c r="AK1131" s="1">
        <f>AK1124+1</f>
        <v>27</v>
      </c>
      <c r="AL1131" s="133">
        <f>AL1130+1</f>
        <v>173</v>
      </c>
      <c r="AM1131" s="1">
        <f>AM1124+1</f>
        <v>24</v>
      </c>
      <c r="AN1131" s="1">
        <f>AN1124+1</f>
        <v>21</v>
      </c>
      <c r="AO1131" s="1">
        <f>AO1124+1</f>
        <v>19</v>
      </c>
      <c r="AP1131" s="1">
        <f>AP1124+1</f>
        <v>10</v>
      </c>
      <c r="AQ1131">
        <f>AQ1130+1</f>
        <v>147</v>
      </c>
      <c r="AR1131" s="3">
        <f>AR1124+1</f>
        <v>21</v>
      </c>
      <c r="AS1131">
        <f t="shared" si="852"/>
        <v>134</v>
      </c>
      <c r="AV1131">
        <f t="shared" si="853"/>
        <v>58</v>
      </c>
      <c r="AW1131">
        <f t="shared" si="868"/>
        <v>133</v>
      </c>
      <c r="AZ1131" s="150">
        <f t="shared" si="865"/>
        <v>25</v>
      </c>
      <c r="BA1131" s="150">
        <f t="shared" si="856"/>
        <v>24</v>
      </c>
      <c r="BB1131" s="150">
        <f t="shared" si="857"/>
        <v>24</v>
      </c>
      <c r="BC1131" s="150">
        <f t="shared" si="832"/>
        <v>23</v>
      </c>
      <c r="BD1131" s="151">
        <f t="shared" si="858"/>
        <v>28</v>
      </c>
      <c r="BE1131" s="151">
        <f t="shared" si="859"/>
        <v>28</v>
      </c>
      <c r="BF1131" s="151">
        <f t="shared" si="845"/>
        <v>27</v>
      </c>
      <c r="BG1131" s="151">
        <f t="shared" si="855"/>
        <v>26</v>
      </c>
      <c r="BH1131" s="151">
        <f t="shared" si="860"/>
        <v>28</v>
      </c>
      <c r="BI1131" s="151">
        <f t="shared" si="861"/>
        <v>27</v>
      </c>
      <c r="BJ1131" s="151">
        <f t="shared" si="862"/>
        <v>27</v>
      </c>
      <c r="BK1131" s="151">
        <f t="shared" si="863"/>
        <v>26</v>
      </c>
      <c r="BL1131" s="151">
        <f t="shared" si="864"/>
        <v>26</v>
      </c>
      <c r="BM1131" s="151">
        <f t="shared" si="866"/>
        <v>25</v>
      </c>
      <c r="BN1131" s="151">
        <f t="shared" si="867"/>
        <v>24</v>
      </c>
      <c r="BO1131" s="32">
        <f t="shared" si="854"/>
        <v>362</v>
      </c>
      <c r="BQ1131" s="32">
        <f t="shared" si="811"/>
        <v>133</v>
      </c>
    </row>
    <row r="1132" spans="1:69" ht="13.5" thickBot="1">
      <c r="A1132" s="390">
        <f t="shared" si="828"/>
        <v>32</v>
      </c>
      <c r="B1132" s="391" t="str">
        <f>VLOOKUP(A1132,Sheet3!$A$2:$E$61,4,FALSE)</f>
        <v>yǐwèi (乙未)</v>
      </c>
      <c r="C1132" s="391" t="str">
        <f>VLOOKUP(A1132,Sheet3!$A$2:$E$61,5,FALSE)</f>
        <v>Wood Sheep</v>
      </c>
      <c r="D1132" s="399">
        <f t="shared" si="829"/>
        <v>2215</v>
      </c>
      <c r="E1132" s="399">
        <f t="shared" si="830"/>
        <v>2154</v>
      </c>
      <c r="F1132" s="12">
        <f t="shared" si="822"/>
        <v>55.857142857142854</v>
      </c>
      <c r="G1132" s="416">
        <f t="shared" si="779"/>
        <v>3546</v>
      </c>
      <c r="H1132" s="187">
        <f t="shared" si="846"/>
        <v>386</v>
      </c>
      <c r="I1132" s="1">
        <f t="shared" si="839"/>
        <v>385</v>
      </c>
      <c r="J1132" s="187">
        <f t="shared" si="823"/>
        <v>-385</v>
      </c>
      <c r="K1132" s="1">
        <f t="shared" si="824"/>
        <v>-384</v>
      </c>
      <c r="L1132">
        <f t="shared" si="831"/>
        <v>99</v>
      </c>
      <c r="M1132" s="3">
        <f t="shared" si="847"/>
        <v>2</v>
      </c>
      <c r="N1132" s="245">
        <f t="shared" si="847"/>
        <v>3</v>
      </c>
      <c r="O1132" s="2"/>
      <c r="P1132" s="2"/>
      <c r="R1132" s="8"/>
      <c r="S1132" s="8"/>
      <c r="AA1132" s="8">
        <f t="shared" si="848"/>
        <v>19</v>
      </c>
      <c r="AB1132" s="384"/>
      <c r="AC1132" s="115">
        <f t="shared" si="848"/>
        <v>20</v>
      </c>
      <c r="AD1132" s="8">
        <f t="shared" si="848"/>
        <v>12</v>
      </c>
      <c r="AE1132" s="8"/>
      <c r="AF1132" s="8"/>
      <c r="AI1132" s="108">
        <f t="shared" si="849"/>
        <v>88</v>
      </c>
      <c r="AL1132" s="133">
        <f t="shared" si="850"/>
        <v>174</v>
      </c>
      <c r="AQ1132">
        <f t="shared" si="851"/>
        <v>148</v>
      </c>
      <c r="AR1132" s="32"/>
      <c r="AS1132">
        <f t="shared" si="852"/>
        <v>135</v>
      </c>
      <c r="AV1132">
        <f t="shared" si="853"/>
        <v>59</v>
      </c>
      <c r="AW1132">
        <f t="shared" si="868"/>
        <v>134</v>
      </c>
      <c r="AZ1132" s="150">
        <f t="shared" si="865"/>
        <v>25</v>
      </c>
      <c r="BA1132" s="150">
        <f t="shared" si="856"/>
        <v>24</v>
      </c>
      <c r="BB1132" s="150">
        <f t="shared" si="857"/>
        <v>24</v>
      </c>
      <c r="BC1132" s="150">
        <f t="shared" si="832"/>
        <v>23</v>
      </c>
      <c r="BD1132" s="151">
        <f t="shared" si="858"/>
        <v>28</v>
      </c>
      <c r="BE1132" s="151">
        <f t="shared" si="859"/>
        <v>28</v>
      </c>
      <c r="BF1132" s="151">
        <f t="shared" si="845"/>
        <v>27</v>
      </c>
      <c r="BG1132" s="151">
        <f t="shared" si="855"/>
        <v>26</v>
      </c>
      <c r="BH1132" s="151">
        <f>BG1132+1</f>
        <v>27</v>
      </c>
      <c r="BI1132" s="151">
        <f t="shared" si="861"/>
        <v>26</v>
      </c>
      <c r="BJ1132" s="151">
        <f t="shared" si="862"/>
        <v>26</v>
      </c>
      <c r="BK1132" s="151">
        <f t="shared" si="863"/>
        <v>25</v>
      </c>
      <c r="BL1132" s="151">
        <f t="shared" si="864"/>
        <v>25</v>
      </c>
      <c r="BM1132" s="151">
        <f t="shared" si="866"/>
        <v>24</v>
      </c>
      <c r="BN1132" s="151">
        <f t="shared" si="867"/>
        <v>23</v>
      </c>
      <c r="BO1132" s="32">
        <f t="shared" si="854"/>
        <v>363</v>
      </c>
      <c r="BQ1132" s="32">
        <f t="shared" si="811"/>
        <v>134</v>
      </c>
    </row>
    <row r="1133" spans="1:69" ht="13.5" thickBot="1">
      <c r="A1133" s="390">
        <f t="shared" si="828"/>
        <v>33</v>
      </c>
      <c r="B1133" s="391" t="str">
        <f>VLOOKUP(A1133,Sheet3!$A$2:$E$61,4,FALSE)</f>
        <v>bǐngshēn (丙申)</v>
      </c>
      <c r="C1133" s="391" t="str">
        <f>VLOOKUP(A1133,Sheet3!$A$2:$E$61,5,FALSE)</f>
        <v>Fire Monkey</v>
      </c>
      <c r="D1133" s="399">
        <f t="shared" si="829"/>
        <v>2216</v>
      </c>
      <c r="E1133" s="399">
        <f t="shared" si="830"/>
        <v>2155</v>
      </c>
      <c r="F1133" s="12">
        <f t="shared" si="822"/>
        <v>55.714285714285715</v>
      </c>
      <c r="G1133" s="416">
        <f t="shared" si="779"/>
        <v>3547</v>
      </c>
      <c r="H1133" s="187">
        <f t="shared" si="846"/>
        <v>385</v>
      </c>
      <c r="I1133" s="1">
        <f t="shared" si="839"/>
        <v>384</v>
      </c>
      <c r="J1133" s="187">
        <f t="shared" si="823"/>
        <v>-384</v>
      </c>
      <c r="K1133" s="1">
        <f t="shared" si="824"/>
        <v>-383</v>
      </c>
      <c r="L1133">
        <f t="shared" si="831"/>
        <v>99</v>
      </c>
      <c r="M1133" s="3">
        <f t="shared" si="847"/>
        <v>3</v>
      </c>
      <c r="N1133" s="245">
        <f t="shared" si="847"/>
        <v>4</v>
      </c>
      <c r="O1133" s="2"/>
      <c r="P1133" s="2"/>
      <c r="R1133" s="8"/>
      <c r="S1133" s="8"/>
      <c r="AA1133" s="8">
        <f t="shared" si="848"/>
        <v>20</v>
      </c>
      <c r="AB1133" s="384"/>
      <c r="AC1133" s="115">
        <f t="shared" si="848"/>
        <v>21</v>
      </c>
      <c r="AD1133" s="8">
        <f t="shared" si="848"/>
        <v>13</v>
      </c>
      <c r="AE1133" s="8"/>
      <c r="AF1133" s="8"/>
      <c r="AI1133" s="108">
        <f t="shared" si="849"/>
        <v>89</v>
      </c>
      <c r="AL1133" s="133">
        <f t="shared" si="850"/>
        <v>175</v>
      </c>
      <c r="AQ1133">
        <f t="shared" si="851"/>
        <v>149</v>
      </c>
      <c r="AR1133" s="32"/>
      <c r="AS1133">
        <f t="shared" si="852"/>
        <v>136</v>
      </c>
      <c r="AV1133">
        <f t="shared" si="853"/>
        <v>60</v>
      </c>
      <c r="AW1133">
        <f t="shared" si="868"/>
        <v>135</v>
      </c>
      <c r="AZ1133" s="150">
        <f t="shared" si="865"/>
        <v>24</v>
      </c>
      <c r="BA1133" s="150">
        <f t="shared" si="856"/>
        <v>23</v>
      </c>
      <c r="BB1133" s="150">
        <f t="shared" si="857"/>
        <v>23</v>
      </c>
      <c r="BC1133" s="150">
        <f t="shared" si="832"/>
        <v>22</v>
      </c>
      <c r="BD1133" s="151">
        <f t="shared" si="858"/>
        <v>27</v>
      </c>
      <c r="BE1133" s="151">
        <f t="shared" si="859"/>
        <v>27</v>
      </c>
      <c r="BF1133" s="151">
        <f t="shared" si="845"/>
        <v>26</v>
      </c>
      <c r="BG1133" s="151">
        <f t="shared" si="855"/>
        <v>25</v>
      </c>
      <c r="BH1133" s="151">
        <f t="shared" si="860"/>
        <v>27</v>
      </c>
      <c r="BI1133" s="151">
        <f t="shared" si="861"/>
        <v>26</v>
      </c>
      <c r="BJ1133" s="151">
        <f t="shared" si="862"/>
        <v>26</v>
      </c>
      <c r="BK1133" s="151">
        <f t="shared" si="863"/>
        <v>25</v>
      </c>
      <c r="BL1133" s="151">
        <f t="shared" si="864"/>
        <v>25</v>
      </c>
      <c r="BM1133" s="151">
        <f t="shared" si="866"/>
        <v>24</v>
      </c>
      <c r="BN1133" s="151">
        <f t="shared" si="867"/>
        <v>23</v>
      </c>
      <c r="BO1133" s="32">
        <f t="shared" si="854"/>
        <v>364</v>
      </c>
      <c r="BQ1133" s="32">
        <f t="shared" si="811"/>
        <v>135</v>
      </c>
    </row>
    <row r="1134" spans="1:69" ht="13.5" thickBot="1">
      <c r="A1134" s="390">
        <f t="shared" si="828"/>
        <v>34</v>
      </c>
      <c r="B1134" s="391" t="str">
        <f>VLOOKUP(A1134,Sheet3!$A$2:$E$61,4,FALSE)</f>
        <v>dīngyǒu (丁酉)</v>
      </c>
      <c r="C1134" s="391" t="str">
        <f>VLOOKUP(A1134,Sheet3!$A$2:$E$61,5,FALSE)</f>
        <v>Fire Rooster</v>
      </c>
      <c r="D1134" s="399">
        <f t="shared" si="829"/>
        <v>2217</v>
      </c>
      <c r="E1134" s="399">
        <f t="shared" si="830"/>
        <v>2156</v>
      </c>
      <c r="F1134" s="12">
        <f t="shared" si="822"/>
        <v>55.571428571428569</v>
      </c>
      <c r="G1134" s="416">
        <f t="shared" si="779"/>
        <v>3548</v>
      </c>
      <c r="H1134" s="187">
        <f t="shared" si="846"/>
        <v>384</v>
      </c>
      <c r="I1134" s="1">
        <f t="shared" si="839"/>
        <v>383</v>
      </c>
      <c r="J1134" s="187">
        <f t="shared" si="823"/>
        <v>-383</v>
      </c>
      <c r="K1134" s="1">
        <f t="shared" si="824"/>
        <v>-382</v>
      </c>
      <c r="L1134">
        <f t="shared" si="831"/>
        <v>99</v>
      </c>
      <c r="M1134" s="3">
        <f t="shared" si="847"/>
        <v>4</v>
      </c>
      <c r="N1134" s="245">
        <f t="shared" si="847"/>
        <v>1</v>
      </c>
      <c r="O1134" s="2"/>
      <c r="P1134" s="2"/>
      <c r="R1134" s="8"/>
      <c r="S1134" s="8"/>
      <c r="AA1134" s="8">
        <f t="shared" si="848"/>
        <v>21</v>
      </c>
      <c r="AB1134" s="384"/>
      <c r="AC1134" s="115">
        <f t="shared" si="848"/>
        <v>22</v>
      </c>
      <c r="AD1134" s="8">
        <f t="shared" si="848"/>
        <v>14</v>
      </c>
      <c r="AE1134" s="8"/>
      <c r="AF1134" s="8"/>
      <c r="AI1134" s="108">
        <f t="shared" si="849"/>
        <v>90</v>
      </c>
      <c r="AL1134" s="133">
        <f t="shared" si="850"/>
        <v>176</v>
      </c>
      <c r="AQ1134">
        <f t="shared" si="851"/>
        <v>150</v>
      </c>
      <c r="AR1134" s="32"/>
      <c r="AS1134">
        <f t="shared" si="852"/>
        <v>137</v>
      </c>
      <c r="AV1134">
        <f t="shared" si="853"/>
        <v>61</v>
      </c>
      <c r="AW1134">
        <f t="shared" si="868"/>
        <v>136</v>
      </c>
      <c r="AZ1134" s="150">
        <f t="shared" si="865"/>
        <v>24</v>
      </c>
      <c r="BA1134" s="150">
        <f t="shared" si="856"/>
        <v>23</v>
      </c>
      <c r="BB1134" s="150">
        <f t="shared" si="857"/>
        <v>23</v>
      </c>
      <c r="BC1134" s="150">
        <f t="shared" si="832"/>
        <v>22</v>
      </c>
      <c r="BD1134" s="151">
        <f t="shared" si="858"/>
        <v>27</v>
      </c>
      <c r="BE1134" s="151">
        <f t="shared" si="859"/>
        <v>27</v>
      </c>
      <c r="BF1134" s="151">
        <f t="shared" si="845"/>
        <v>26</v>
      </c>
      <c r="BG1134" s="151">
        <f t="shared" si="855"/>
        <v>25</v>
      </c>
      <c r="BH1134" s="151">
        <f t="shared" si="860"/>
        <v>27</v>
      </c>
      <c r="BI1134" s="151">
        <f t="shared" si="861"/>
        <v>26</v>
      </c>
      <c r="BJ1134" s="151">
        <f t="shared" si="862"/>
        <v>26</v>
      </c>
      <c r="BK1134" s="151">
        <f t="shared" si="863"/>
        <v>25</v>
      </c>
      <c r="BL1134" s="151">
        <f t="shared" si="864"/>
        <v>25</v>
      </c>
      <c r="BM1134" s="151">
        <f t="shared" si="866"/>
        <v>24</v>
      </c>
      <c r="BN1134" s="151">
        <f t="shared" si="867"/>
        <v>23</v>
      </c>
      <c r="BO1134" s="32">
        <f t="shared" si="854"/>
        <v>365</v>
      </c>
      <c r="BQ1134" s="32">
        <f t="shared" si="811"/>
        <v>136</v>
      </c>
    </row>
    <row r="1135" spans="1:69" ht="13.5" thickBot="1">
      <c r="A1135" s="390">
        <f t="shared" si="828"/>
        <v>35</v>
      </c>
      <c r="B1135" s="391" t="str">
        <f>VLOOKUP(A1135,Sheet3!$A$2:$E$61,4,FALSE)</f>
        <v>wùxū (戊戌)</v>
      </c>
      <c r="C1135" s="391" t="str">
        <f>VLOOKUP(A1135,Sheet3!$A$2:$E$61,5,FALSE)</f>
        <v>Earth Dog</v>
      </c>
      <c r="D1135" s="399">
        <f t="shared" si="829"/>
        <v>2218</v>
      </c>
      <c r="E1135" s="399">
        <f t="shared" si="830"/>
        <v>2157</v>
      </c>
      <c r="F1135" s="12">
        <f t="shared" si="822"/>
        <v>55.428571428571431</v>
      </c>
      <c r="G1135" s="416">
        <f t="shared" si="779"/>
        <v>3549</v>
      </c>
      <c r="H1135" s="187">
        <f t="shared" si="846"/>
        <v>383</v>
      </c>
      <c r="I1135" s="1">
        <f t="shared" si="839"/>
        <v>382</v>
      </c>
      <c r="J1135" s="187">
        <f t="shared" si="823"/>
        <v>-382</v>
      </c>
      <c r="K1135" s="1">
        <f t="shared" si="824"/>
        <v>-381</v>
      </c>
      <c r="L1135">
        <f t="shared" si="831"/>
        <v>100</v>
      </c>
      <c r="M1135" s="3">
        <f t="shared" si="847"/>
        <v>1</v>
      </c>
      <c r="N1135" s="245">
        <f t="shared" si="847"/>
        <v>2</v>
      </c>
      <c r="O1135" s="2"/>
      <c r="P1135" s="2"/>
      <c r="R1135" s="8"/>
      <c r="S1135" s="8"/>
      <c r="AA1135" s="8">
        <f t="shared" si="848"/>
        <v>22</v>
      </c>
      <c r="AB1135" s="384"/>
      <c r="AC1135" s="115">
        <f t="shared" si="848"/>
        <v>23</v>
      </c>
      <c r="AD1135" s="8">
        <f t="shared" si="848"/>
        <v>15</v>
      </c>
      <c r="AE1135" s="8"/>
      <c r="AF1135" s="8"/>
      <c r="AI1135" s="108">
        <f t="shared" si="849"/>
        <v>91</v>
      </c>
      <c r="AL1135" s="133">
        <f t="shared" si="850"/>
        <v>177</v>
      </c>
      <c r="AQ1135">
        <f t="shared" si="851"/>
        <v>151</v>
      </c>
      <c r="AR1135" s="32"/>
      <c r="AS1135">
        <f t="shared" si="852"/>
        <v>138</v>
      </c>
      <c r="AV1135">
        <f t="shared" si="853"/>
        <v>62</v>
      </c>
      <c r="AW1135">
        <f t="shared" si="868"/>
        <v>137</v>
      </c>
      <c r="AZ1135" s="150">
        <f t="shared" si="865"/>
        <v>24</v>
      </c>
      <c r="BA1135" s="150">
        <f t="shared" si="856"/>
        <v>23</v>
      </c>
      <c r="BB1135" s="150">
        <f t="shared" si="857"/>
        <v>23</v>
      </c>
      <c r="BC1135" s="150">
        <f t="shared" si="832"/>
        <v>22</v>
      </c>
      <c r="BD1135" s="151">
        <f t="shared" si="858"/>
        <v>27</v>
      </c>
      <c r="BE1135" s="151">
        <f t="shared" si="859"/>
        <v>27</v>
      </c>
      <c r="BF1135" s="151">
        <f t="shared" si="845"/>
        <v>26</v>
      </c>
      <c r="BG1135" s="151">
        <f t="shared" si="855"/>
        <v>25</v>
      </c>
      <c r="BH1135" s="151">
        <f t="shared" si="860"/>
        <v>27</v>
      </c>
      <c r="BI1135" s="151">
        <f t="shared" si="861"/>
        <v>26</v>
      </c>
      <c r="BJ1135" s="151">
        <f t="shared" si="862"/>
        <v>26</v>
      </c>
      <c r="BK1135" s="151">
        <f t="shared" si="863"/>
        <v>25</v>
      </c>
      <c r="BL1135" s="151">
        <f t="shared" si="864"/>
        <v>25</v>
      </c>
      <c r="BM1135" s="151">
        <f t="shared" si="866"/>
        <v>24</v>
      </c>
      <c r="BN1135" s="151">
        <f t="shared" si="867"/>
        <v>23</v>
      </c>
      <c r="BO1135" s="32">
        <f t="shared" si="854"/>
        <v>366</v>
      </c>
      <c r="BQ1135" s="32">
        <f t="shared" si="811"/>
        <v>137</v>
      </c>
    </row>
    <row r="1136" spans="1:69" ht="13.5" thickBot="1">
      <c r="A1136" s="390">
        <f t="shared" si="828"/>
        <v>36</v>
      </c>
      <c r="B1136" s="391" t="str">
        <f>VLOOKUP(A1136,Sheet3!$A$2:$E$61,4,FALSE)</f>
        <v>jǐhài (己亥)</v>
      </c>
      <c r="C1136" s="391" t="str">
        <f>VLOOKUP(A1136,Sheet3!$A$2:$E$61,5,FALSE)</f>
        <v>Earth Pig</v>
      </c>
      <c r="D1136" s="399">
        <f t="shared" si="829"/>
        <v>2219</v>
      </c>
      <c r="E1136" s="399">
        <f t="shared" si="830"/>
        <v>2158</v>
      </c>
      <c r="F1136" s="12">
        <f t="shared" si="822"/>
        <v>55.285714285714285</v>
      </c>
      <c r="G1136" s="416">
        <f t="shared" si="779"/>
        <v>3550</v>
      </c>
      <c r="H1136" s="187">
        <f t="shared" si="846"/>
        <v>382</v>
      </c>
      <c r="I1136" s="1">
        <f t="shared" si="839"/>
        <v>381</v>
      </c>
      <c r="J1136" s="187">
        <f t="shared" si="823"/>
        <v>-381</v>
      </c>
      <c r="K1136" s="1">
        <f t="shared" si="824"/>
        <v>-380</v>
      </c>
      <c r="L1136">
        <f t="shared" si="831"/>
        <v>100</v>
      </c>
      <c r="M1136" s="3">
        <f t="shared" si="847"/>
        <v>2</v>
      </c>
      <c r="N1136" s="245">
        <f t="shared" si="847"/>
        <v>3</v>
      </c>
      <c r="O1136" s="2"/>
      <c r="P1136" s="2"/>
      <c r="R1136" s="8"/>
      <c r="S1136" s="8"/>
      <c r="AA1136" s="8">
        <f t="shared" si="848"/>
        <v>23</v>
      </c>
      <c r="AB1136" s="384"/>
      <c r="AC1136" s="115">
        <f t="shared" si="848"/>
        <v>24</v>
      </c>
      <c r="AD1136" s="8">
        <f t="shared" si="848"/>
        <v>16</v>
      </c>
      <c r="AE1136" s="8"/>
      <c r="AF1136" s="8"/>
      <c r="AI1136" s="108">
        <f t="shared" si="849"/>
        <v>92</v>
      </c>
      <c r="AL1136" s="133">
        <f t="shared" si="850"/>
        <v>178</v>
      </c>
      <c r="AQ1136">
        <f t="shared" si="851"/>
        <v>152</v>
      </c>
      <c r="AR1136" s="32"/>
      <c r="AS1136">
        <f t="shared" si="852"/>
        <v>139</v>
      </c>
      <c r="AV1136">
        <f t="shared" si="853"/>
        <v>63</v>
      </c>
      <c r="AW1136">
        <f t="shared" si="868"/>
        <v>138</v>
      </c>
      <c r="AZ1136" s="150">
        <f t="shared" si="865"/>
        <v>24</v>
      </c>
      <c r="BA1136" s="150">
        <f t="shared" si="856"/>
        <v>23</v>
      </c>
      <c r="BB1136" s="150">
        <f t="shared" si="857"/>
        <v>23</v>
      </c>
      <c r="BC1136" s="150">
        <f t="shared" si="832"/>
        <v>22</v>
      </c>
      <c r="BD1136" s="151">
        <f t="shared" si="858"/>
        <v>27</v>
      </c>
      <c r="BE1136" s="151">
        <f t="shared" si="859"/>
        <v>27</v>
      </c>
      <c r="BF1136" s="151">
        <f t="shared" si="845"/>
        <v>26</v>
      </c>
      <c r="BG1136" s="151">
        <f t="shared" si="855"/>
        <v>25</v>
      </c>
      <c r="BH1136" s="151">
        <f>BG1136+1</f>
        <v>26</v>
      </c>
      <c r="BI1136" s="151">
        <f t="shared" si="861"/>
        <v>25</v>
      </c>
      <c r="BJ1136" s="151">
        <f t="shared" si="862"/>
        <v>25</v>
      </c>
      <c r="BK1136" s="151">
        <f t="shared" si="863"/>
        <v>24</v>
      </c>
      <c r="BL1136" s="151">
        <f t="shared" si="864"/>
        <v>24</v>
      </c>
      <c r="BM1136" s="151">
        <f t="shared" si="866"/>
        <v>23</v>
      </c>
      <c r="BN1136" s="151">
        <f t="shared" si="867"/>
        <v>22</v>
      </c>
      <c r="BO1136" s="32">
        <f t="shared" si="854"/>
        <v>367</v>
      </c>
      <c r="BQ1136" s="32">
        <f t="shared" si="811"/>
        <v>138</v>
      </c>
    </row>
    <row r="1137" spans="1:69" ht="13.5" thickBot="1">
      <c r="A1137" s="390">
        <f t="shared" si="828"/>
        <v>37</v>
      </c>
      <c r="B1137" s="391" t="str">
        <f>VLOOKUP(A1137,Sheet3!$A$2:$E$61,4,FALSE)</f>
        <v>gēngzǐ (庚子)</v>
      </c>
      <c r="C1137" s="391" t="str">
        <f>VLOOKUP(A1137,Sheet3!$A$2:$E$61,5,FALSE)</f>
        <v>Metal Rat</v>
      </c>
      <c r="D1137" s="399">
        <f t="shared" si="829"/>
        <v>2220</v>
      </c>
      <c r="E1137" s="399">
        <f t="shared" si="830"/>
        <v>2159</v>
      </c>
      <c r="F1137" s="12">
        <f t="shared" si="822"/>
        <v>55.142857142857146</v>
      </c>
      <c r="G1137" s="416">
        <f t="shared" si="779"/>
        <v>3551</v>
      </c>
      <c r="H1137" s="187">
        <f t="shared" si="846"/>
        <v>381</v>
      </c>
      <c r="I1137" s="1">
        <f t="shared" si="839"/>
        <v>380</v>
      </c>
      <c r="J1137" s="187">
        <f t="shared" si="823"/>
        <v>-380</v>
      </c>
      <c r="K1137" s="1">
        <f t="shared" si="824"/>
        <v>-379</v>
      </c>
      <c r="L1137">
        <f t="shared" si="831"/>
        <v>100</v>
      </c>
      <c r="M1137" s="3">
        <f t="shared" si="847"/>
        <v>3</v>
      </c>
      <c r="N1137" s="245">
        <f t="shared" si="847"/>
        <v>4</v>
      </c>
      <c r="O1137" s="2"/>
      <c r="P1137" s="2"/>
      <c r="R1137" s="8"/>
      <c r="S1137" s="8"/>
      <c r="AA1137" s="8">
        <f t="shared" si="848"/>
        <v>24</v>
      </c>
      <c r="AB1137" s="384"/>
      <c r="AC1137" s="115">
        <f t="shared" si="848"/>
        <v>25</v>
      </c>
      <c r="AD1137" s="8">
        <f t="shared" si="848"/>
        <v>17</v>
      </c>
      <c r="AE1137" s="8"/>
      <c r="AF1137" s="8"/>
      <c r="AI1137" s="108">
        <f t="shared" si="849"/>
        <v>93</v>
      </c>
      <c r="AL1137" s="133">
        <f t="shared" si="850"/>
        <v>179</v>
      </c>
      <c r="AQ1137">
        <f t="shared" si="851"/>
        <v>153</v>
      </c>
      <c r="AR1137" s="32"/>
      <c r="AS1137">
        <f t="shared" si="852"/>
        <v>140</v>
      </c>
      <c r="AT1137" s="3">
        <f>AT1130+1</f>
        <v>20</v>
      </c>
      <c r="AU1137" s="3">
        <f>AU1130-1</f>
        <v>50</v>
      </c>
      <c r="AV1137">
        <f t="shared" si="853"/>
        <v>64</v>
      </c>
      <c r="AW1137">
        <f t="shared" si="868"/>
        <v>139</v>
      </c>
      <c r="AZ1137" s="150">
        <f t="shared" si="865"/>
        <v>23</v>
      </c>
      <c r="BA1137" s="150">
        <f t="shared" si="856"/>
        <v>22</v>
      </c>
      <c r="BB1137" s="150">
        <f t="shared" si="857"/>
        <v>22</v>
      </c>
      <c r="BC1137" s="150">
        <f t="shared" si="832"/>
        <v>21</v>
      </c>
      <c r="BD1137" s="151">
        <f t="shared" si="858"/>
        <v>26</v>
      </c>
      <c r="BE1137" s="151">
        <f t="shared" si="859"/>
        <v>26</v>
      </c>
      <c r="BF1137" s="151">
        <f t="shared" si="845"/>
        <v>25</v>
      </c>
      <c r="BG1137" s="151">
        <f t="shared" si="855"/>
        <v>24</v>
      </c>
      <c r="BH1137" s="151">
        <f t="shared" si="860"/>
        <v>26</v>
      </c>
      <c r="BI1137" s="151">
        <f t="shared" si="861"/>
        <v>25</v>
      </c>
      <c r="BJ1137" s="151">
        <f t="shared" si="862"/>
        <v>25</v>
      </c>
      <c r="BK1137" s="151">
        <f t="shared" si="863"/>
        <v>24</v>
      </c>
      <c r="BL1137" s="151">
        <f t="shared" si="864"/>
        <v>24</v>
      </c>
      <c r="BM1137" s="151">
        <f t="shared" si="866"/>
        <v>23</v>
      </c>
      <c r="BN1137" s="151">
        <f t="shared" si="867"/>
        <v>22</v>
      </c>
      <c r="BO1137" s="32">
        <f t="shared" si="854"/>
        <v>368</v>
      </c>
      <c r="BQ1137" s="32">
        <f t="shared" si="811"/>
        <v>139</v>
      </c>
    </row>
    <row r="1138" spans="1:69" ht="13.5" thickBot="1">
      <c r="A1138" s="390">
        <f t="shared" si="828"/>
        <v>38</v>
      </c>
      <c r="B1138" s="391" t="str">
        <f>VLOOKUP(A1138,Sheet3!$A$2:$E$61,4,FALSE)</f>
        <v>xīnchǒu (辛丑)</v>
      </c>
      <c r="C1138" s="391" t="str">
        <f>VLOOKUP(A1138,Sheet3!$A$2:$E$61,5,FALSE)</f>
        <v>Metal Ox</v>
      </c>
      <c r="D1138" s="399">
        <f t="shared" si="829"/>
        <v>2221</v>
      </c>
      <c r="E1138" s="399">
        <f t="shared" si="830"/>
        <v>2160</v>
      </c>
      <c r="F1138" s="149">
        <f t="shared" si="822"/>
        <v>55</v>
      </c>
      <c r="G1138" s="417">
        <f t="shared" si="779"/>
        <v>3552</v>
      </c>
      <c r="H1138" s="270">
        <f t="shared" si="846"/>
        <v>380</v>
      </c>
      <c r="I1138" s="16">
        <f t="shared" si="839"/>
        <v>379</v>
      </c>
      <c r="J1138" s="270">
        <f t="shared" si="823"/>
        <v>-379</v>
      </c>
      <c r="K1138" s="16">
        <f t="shared" si="824"/>
        <v>-378</v>
      </c>
      <c r="L1138" s="20">
        <f t="shared" si="831"/>
        <v>100</v>
      </c>
      <c r="M1138" s="15">
        <f t="shared" ref="M1138:N1157" si="869">M1142</f>
        <v>4</v>
      </c>
      <c r="N1138" s="271">
        <f t="shared" si="869"/>
        <v>1</v>
      </c>
      <c r="O1138" s="17"/>
      <c r="P1138" s="17"/>
      <c r="Q1138" s="30"/>
      <c r="R1138" s="19"/>
      <c r="S1138" s="19"/>
      <c r="T1138" s="17"/>
      <c r="U1138" s="17"/>
      <c r="V1138" s="20"/>
      <c r="W1138" s="20"/>
      <c r="X1138" s="20"/>
      <c r="Y1138" s="20"/>
      <c r="Z1138" s="20"/>
      <c r="AA1138" s="19">
        <f>AA1137+1</f>
        <v>25</v>
      </c>
      <c r="AB1138" s="385"/>
      <c r="AC1138" s="116">
        <f>AC1137+1</f>
        <v>26</v>
      </c>
      <c r="AD1138" s="19">
        <f>AD1137+1</f>
        <v>18</v>
      </c>
      <c r="AE1138" s="19"/>
      <c r="AF1138" s="19"/>
      <c r="AG1138" s="20"/>
      <c r="AH1138" s="17"/>
      <c r="AI1138" s="108">
        <f t="shared" si="849"/>
        <v>94</v>
      </c>
      <c r="AK1138" s="1">
        <f>AK1131+1</f>
        <v>28</v>
      </c>
      <c r="AL1138" s="133">
        <f>AL1137+1</f>
        <v>180</v>
      </c>
      <c r="AM1138" s="1">
        <f>AM1131+1</f>
        <v>25</v>
      </c>
      <c r="AN1138" s="1">
        <f>AN1131+1</f>
        <v>22</v>
      </c>
      <c r="AO1138" s="1">
        <f>AO1131+1</f>
        <v>20</v>
      </c>
      <c r="AP1138" s="1">
        <f>AP1131+1</f>
        <v>11</v>
      </c>
      <c r="AQ1138">
        <f>AQ1137+1</f>
        <v>154</v>
      </c>
      <c r="AR1138" s="3">
        <f>AR1131+1</f>
        <v>22</v>
      </c>
      <c r="AS1138">
        <f t="shared" si="852"/>
        <v>141</v>
      </c>
      <c r="AV1138">
        <f t="shared" si="853"/>
        <v>65</v>
      </c>
      <c r="AW1138">
        <f t="shared" si="868"/>
        <v>140</v>
      </c>
      <c r="AZ1138" s="150">
        <f t="shared" si="865"/>
        <v>23</v>
      </c>
      <c r="BA1138" s="150">
        <f t="shared" si="856"/>
        <v>22</v>
      </c>
      <c r="BB1138" s="150">
        <f t="shared" si="857"/>
        <v>22</v>
      </c>
      <c r="BC1138" s="150">
        <f t="shared" si="832"/>
        <v>21</v>
      </c>
      <c r="BD1138" s="151">
        <f t="shared" si="858"/>
        <v>26</v>
      </c>
      <c r="BE1138" s="151">
        <f t="shared" si="859"/>
        <v>26</v>
      </c>
      <c r="BF1138" s="151">
        <f t="shared" si="845"/>
        <v>25</v>
      </c>
      <c r="BG1138" s="151">
        <f t="shared" si="855"/>
        <v>24</v>
      </c>
      <c r="BH1138" s="151">
        <f t="shared" si="860"/>
        <v>26</v>
      </c>
      <c r="BI1138" s="151">
        <f t="shared" si="861"/>
        <v>25</v>
      </c>
      <c r="BJ1138" s="151">
        <f t="shared" si="862"/>
        <v>25</v>
      </c>
      <c r="BK1138" s="151">
        <f t="shared" si="863"/>
        <v>24</v>
      </c>
      <c r="BL1138" s="151">
        <f t="shared" si="864"/>
        <v>24</v>
      </c>
      <c r="BM1138" s="151">
        <f t="shared" si="866"/>
        <v>23</v>
      </c>
      <c r="BN1138" s="151">
        <f t="shared" si="867"/>
        <v>22</v>
      </c>
      <c r="BO1138" s="32">
        <f t="shared" si="854"/>
        <v>369</v>
      </c>
      <c r="BQ1138" s="32">
        <f t="shared" si="811"/>
        <v>140</v>
      </c>
    </row>
    <row r="1139" spans="1:69" ht="13.5" thickBot="1">
      <c r="A1139" s="390">
        <f t="shared" si="828"/>
        <v>39</v>
      </c>
      <c r="B1139" s="391" t="str">
        <f>VLOOKUP(A1139,Sheet3!$A$2:$E$61,4,FALSE)</f>
        <v>rényín (壬寅)</v>
      </c>
      <c r="C1139" s="391" t="str">
        <f>VLOOKUP(A1139,Sheet3!$A$2:$E$61,5,FALSE)</f>
        <v>Water Tiger</v>
      </c>
      <c r="D1139" s="399">
        <f t="shared" si="829"/>
        <v>2222</v>
      </c>
      <c r="E1139" s="399">
        <f t="shared" si="830"/>
        <v>2161</v>
      </c>
      <c r="F1139" s="12">
        <f t="shared" si="822"/>
        <v>54.857142857142854</v>
      </c>
      <c r="G1139" s="416">
        <f t="shared" si="779"/>
        <v>3553</v>
      </c>
      <c r="H1139" s="187">
        <f t="shared" si="846"/>
        <v>379</v>
      </c>
      <c r="I1139" s="1">
        <f t="shared" si="839"/>
        <v>378</v>
      </c>
      <c r="J1139" s="187">
        <f t="shared" si="823"/>
        <v>-378</v>
      </c>
      <c r="K1139" s="1">
        <f t="shared" si="824"/>
        <v>-377</v>
      </c>
      <c r="L1139">
        <f t="shared" si="831"/>
        <v>101</v>
      </c>
      <c r="M1139" s="3">
        <f t="shared" si="869"/>
        <v>1</v>
      </c>
      <c r="N1139" s="245">
        <f t="shared" si="869"/>
        <v>2</v>
      </c>
      <c r="O1139" s="2"/>
      <c r="P1139" s="2"/>
      <c r="R1139" s="8"/>
      <c r="S1139" s="8"/>
      <c r="AA1139" s="8">
        <f t="shared" si="848"/>
        <v>26</v>
      </c>
      <c r="AB1139" s="384"/>
      <c r="AC1139" s="115">
        <f t="shared" si="848"/>
        <v>27</v>
      </c>
      <c r="AD1139" s="8">
        <f t="shared" si="848"/>
        <v>19</v>
      </c>
      <c r="AE1139" s="8"/>
      <c r="AF1139" s="8"/>
      <c r="AI1139" s="108">
        <f t="shared" si="849"/>
        <v>95</v>
      </c>
      <c r="AL1139" s="133">
        <f t="shared" si="850"/>
        <v>181</v>
      </c>
      <c r="AQ1139">
        <f t="shared" si="851"/>
        <v>155</v>
      </c>
      <c r="AR1139" s="32"/>
      <c r="AS1139">
        <f t="shared" si="852"/>
        <v>142</v>
      </c>
      <c r="AV1139">
        <f t="shared" si="853"/>
        <v>66</v>
      </c>
      <c r="AW1139">
        <f t="shared" si="868"/>
        <v>141</v>
      </c>
      <c r="AZ1139" s="150">
        <f t="shared" si="865"/>
        <v>23</v>
      </c>
      <c r="BA1139" s="150">
        <f t="shared" si="856"/>
        <v>22</v>
      </c>
      <c r="BB1139" s="150">
        <f t="shared" si="857"/>
        <v>22</v>
      </c>
      <c r="BC1139" s="150">
        <f t="shared" si="832"/>
        <v>21</v>
      </c>
      <c r="BD1139" s="151">
        <f t="shared" si="858"/>
        <v>26</v>
      </c>
      <c r="BE1139" s="151">
        <f t="shared" si="859"/>
        <v>26</v>
      </c>
      <c r="BF1139" s="151">
        <f t="shared" si="845"/>
        <v>25</v>
      </c>
      <c r="BG1139" s="151">
        <f t="shared" si="855"/>
        <v>24</v>
      </c>
      <c r="BH1139" s="151">
        <f t="shared" si="860"/>
        <v>26</v>
      </c>
      <c r="BI1139" s="151">
        <f t="shared" si="861"/>
        <v>25</v>
      </c>
      <c r="BJ1139" s="151">
        <f t="shared" si="862"/>
        <v>25</v>
      </c>
      <c r="BK1139" s="151">
        <f t="shared" si="863"/>
        <v>24</v>
      </c>
      <c r="BL1139" s="151">
        <f t="shared" si="864"/>
        <v>24</v>
      </c>
      <c r="BM1139" s="151">
        <f t="shared" si="866"/>
        <v>23</v>
      </c>
      <c r="BN1139" s="151">
        <f t="shared" si="867"/>
        <v>22</v>
      </c>
      <c r="BO1139" s="32">
        <f t="shared" si="854"/>
        <v>370</v>
      </c>
      <c r="BQ1139" s="32">
        <f t="shared" si="811"/>
        <v>141</v>
      </c>
    </row>
    <row r="1140" spans="1:69" ht="13.5" thickBot="1">
      <c r="A1140" s="390">
        <f t="shared" si="828"/>
        <v>40</v>
      </c>
      <c r="B1140" s="391" t="str">
        <f>VLOOKUP(A1140,Sheet3!$A$2:$E$61,4,FALSE)</f>
        <v>guǐmǎo (癸卯)</v>
      </c>
      <c r="C1140" s="391" t="str">
        <f>VLOOKUP(A1140,Sheet3!$A$2:$E$61,5,FALSE)</f>
        <v>Water Hare</v>
      </c>
      <c r="D1140" s="399">
        <f t="shared" si="829"/>
        <v>2223</v>
      </c>
      <c r="E1140" s="399">
        <f t="shared" si="830"/>
        <v>2162</v>
      </c>
      <c r="F1140" s="12">
        <f t="shared" si="822"/>
        <v>54.714285714285715</v>
      </c>
      <c r="G1140" s="416">
        <f t="shared" si="779"/>
        <v>3554</v>
      </c>
      <c r="H1140" s="187">
        <f t="shared" si="846"/>
        <v>378</v>
      </c>
      <c r="I1140" s="1">
        <f t="shared" si="839"/>
        <v>377</v>
      </c>
      <c r="J1140" s="187">
        <f t="shared" si="823"/>
        <v>-377</v>
      </c>
      <c r="K1140" s="1">
        <f t="shared" si="824"/>
        <v>-376</v>
      </c>
      <c r="L1140">
        <f t="shared" si="831"/>
        <v>101</v>
      </c>
      <c r="M1140" s="3">
        <f t="shared" si="869"/>
        <v>2</v>
      </c>
      <c r="N1140" s="245">
        <f t="shared" si="869"/>
        <v>3</v>
      </c>
      <c r="O1140" s="2"/>
      <c r="P1140" s="2"/>
      <c r="R1140" s="8"/>
      <c r="S1140" s="8"/>
      <c r="AA1140" s="8">
        <f t="shared" si="848"/>
        <v>27</v>
      </c>
      <c r="AB1140" s="384"/>
      <c r="AC1140" s="115">
        <f t="shared" si="848"/>
        <v>28</v>
      </c>
      <c r="AD1140" s="8">
        <f t="shared" si="848"/>
        <v>20</v>
      </c>
      <c r="AE1140" s="8"/>
      <c r="AF1140" s="8"/>
      <c r="AI1140" s="108">
        <f t="shared" si="849"/>
        <v>96</v>
      </c>
      <c r="AL1140" s="133">
        <f t="shared" si="850"/>
        <v>182</v>
      </c>
      <c r="AQ1140">
        <f t="shared" si="851"/>
        <v>156</v>
      </c>
      <c r="AR1140" s="32"/>
      <c r="AS1140">
        <f t="shared" si="852"/>
        <v>143</v>
      </c>
      <c r="AV1140">
        <f t="shared" si="853"/>
        <v>67</v>
      </c>
      <c r="AW1140">
        <f t="shared" si="868"/>
        <v>142</v>
      </c>
      <c r="AZ1140" s="150">
        <f t="shared" si="865"/>
        <v>23</v>
      </c>
      <c r="BA1140" s="150">
        <f t="shared" si="856"/>
        <v>22</v>
      </c>
      <c r="BB1140" s="150">
        <f t="shared" si="857"/>
        <v>22</v>
      </c>
      <c r="BC1140" s="150">
        <f t="shared" si="832"/>
        <v>21</v>
      </c>
      <c r="BD1140" s="151">
        <f t="shared" si="858"/>
        <v>26</v>
      </c>
      <c r="BE1140" s="151">
        <f t="shared" si="859"/>
        <v>26</v>
      </c>
      <c r="BF1140" s="151">
        <f t="shared" si="845"/>
        <v>25</v>
      </c>
      <c r="BG1140" s="151">
        <f t="shared" si="855"/>
        <v>24</v>
      </c>
      <c r="BH1140" s="151">
        <f>BG1140+1</f>
        <v>25</v>
      </c>
      <c r="BI1140" s="151">
        <f t="shared" si="861"/>
        <v>24</v>
      </c>
      <c r="BJ1140" s="151">
        <f t="shared" si="862"/>
        <v>24</v>
      </c>
      <c r="BK1140" s="151">
        <f t="shared" si="863"/>
        <v>23</v>
      </c>
      <c r="BL1140" s="151">
        <f t="shared" si="864"/>
        <v>23</v>
      </c>
      <c r="BM1140" s="151">
        <f t="shared" si="866"/>
        <v>22</v>
      </c>
      <c r="BN1140" s="151">
        <f t="shared" si="867"/>
        <v>21</v>
      </c>
      <c r="BO1140" s="32">
        <f t="shared" si="854"/>
        <v>371</v>
      </c>
      <c r="BQ1140" s="32">
        <f t="shared" si="811"/>
        <v>142</v>
      </c>
    </row>
    <row r="1141" spans="1:69" ht="13.5" thickBot="1">
      <c r="A1141" s="390">
        <f t="shared" si="828"/>
        <v>41</v>
      </c>
      <c r="B1141" s="391" t="str">
        <f>VLOOKUP(A1141,Sheet3!$A$2:$E$61,4,FALSE)</f>
        <v>jiǎchén (甲辰)</v>
      </c>
      <c r="C1141" s="391" t="str">
        <f>VLOOKUP(A1141,Sheet3!$A$2:$E$61,5,FALSE)</f>
        <v>Wood Dragon</v>
      </c>
      <c r="D1141" s="399">
        <f t="shared" si="829"/>
        <v>2224</v>
      </c>
      <c r="E1141" s="399">
        <f t="shared" si="830"/>
        <v>2163</v>
      </c>
      <c r="F1141" s="12">
        <f t="shared" si="822"/>
        <v>54.571428571428569</v>
      </c>
      <c r="G1141" s="416">
        <f t="shared" si="779"/>
        <v>3555</v>
      </c>
      <c r="H1141" s="187">
        <f t="shared" si="846"/>
        <v>377</v>
      </c>
      <c r="I1141" s="1">
        <f t="shared" si="839"/>
        <v>376</v>
      </c>
      <c r="J1141" s="187">
        <f t="shared" si="823"/>
        <v>-376</v>
      </c>
      <c r="K1141" s="1">
        <f t="shared" si="824"/>
        <v>-375</v>
      </c>
      <c r="L1141">
        <f t="shared" si="831"/>
        <v>101</v>
      </c>
      <c r="M1141" s="3">
        <f t="shared" si="869"/>
        <v>3</v>
      </c>
      <c r="N1141" s="245">
        <f t="shared" si="869"/>
        <v>4</v>
      </c>
      <c r="O1141" s="2"/>
      <c r="P1141" s="2"/>
      <c r="R1141" s="8"/>
      <c r="S1141" s="8"/>
      <c r="AA1141" s="8">
        <f t="shared" si="848"/>
        <v>28</v>
      </c>
      <c r="AB1141" s="384"/>
      <c r="AC1141" s="115">
        <f t="shared" si="848"/>
        <v>29</v>
      </c>
      <c r="AD1141" s="8">
        <f t="shared" si="848"/>
        <v>21</v>
      </c>
      <c r="AE1141" s="8"/>
      <c r="AF1141" s="8"/>
      <c r="AI1141" s="108">
        <f t="shared" si="849"/>
        <v>97</v>
      </c>
      <c r="AL1141" s="133">
        <f t="shared" si="850"/>
        <v>183</v>
      </c>
      <c r="AQ1141">
        <f t="shared" si="851"/>
        <v>157</v>
      </c>
      <c r="AR1141" s="32"/>
      <c r="AS1141">
        <f t="shared" si="852"/>
        <v>144</v>
      </c>
      <c r="AV1141">
        <f t="shared" si="853"/>
        <v>68</v>
      </c>
      <c r="AW1141">
        <f t="shared" si="868"/>
        <v>143</v>
      </c>
      <c r="AZ1141" s="150">
        <f t="shared" si="865"/>
        <v>22</v>
      </c>
      <c r="BA1141" s="150">
        <f t="shared" si="856"/>
        <v>21</v>
      </c>
      <c r="BB1141" s="150">
        <f t="shared" si="857"/>
        <v>21</v>
      </c>
      <c r="BC1141" s="150">
        <f t="shared" si="832"/>
        <v>20</v>
      </c>
      <c r="BD1141" s="151">
        <f t="shared" si="858"/>
        <v>25</v>
      </c>
      <c r="BE1141" s="151">
        <f t="shared" si="859"/>
        <v>25</v>
      </c>
      <c r="BF1141" s="151">
        <f t="shared" si="845"/>
        <v>24</v>
      </c>
      <c r="BG1141" s="151">
        <f t="shared" si="855"/>
        <v>23</v>
      </c>
      <c r="BH1141" s="151">
        <f t="shared" si="860"/>
        <v>25</v>
      </c>
      <c r="BI1141" s="151">
        <f t="shared" si="861"/>
        <v>24</v>
      </c>
      <c r="BJ1141" s="151">
        <f t="shared" si="862"/>
        <v>24</v>
      </c>
      <c r="BK1141" s="151">
        <f t="shared" si="863"/>
        <v>23</v>
      </c>
      <c r="BL1141" s="151">
        <f t="shared" si="864"/>
        <v>23</v>
      </c>
      <c r="BM1141" s="151">
        <f t="shared" si="866"/>
        <v>22</v>
      </c>
      <c r="BN1141" s="151">
        <f t="shared" si="867"/>
        <v>21</v>
      </c>
      <c r="BO1141" s="32">
        <f t="shared" si="854"/>
        <v>372</v>
      </c>
      <c r="BQ1141" s="32">
        <f t="shared" si="811"/>
        <v>143</v>
      </c>
    </row>
    <row r="1142" spans="1:69" ht="13.5" thickBot="1">
      <c r="A1142" s="390">
        <f t="shared" si="828"/>
        <v>42</v>
      </c>
      <c r="B1142" s="391" t="str">
        <f>VLOOKUP(A1142,Sheet3!$A$2:$E$61,4,FALSE)</f>
        <v>yǐsì (乙巳)</v>
      </c>
      <c r="C1142" s="391" t="str">
        <f>VLOOKUP(A1142,Sheet3!$A$2:$E$61,5,FALSE)</f>
        <v>Wood Snake</v>
      </c>
      <c r="D1142" s="399">
        <f t="shared" si="829"/>
        <v>2225</v>
      </c>
      <c r="E1142" s="399">
        <f t="shared" si="830"/>
        <v>2164</v>
      </c>
      <c r="F1142" s="12">
        <f t="shared" si="822"/>
        <v>54.428571428571431</v>
      </c>
      <c r="G1142" s="416">
        <f t="shared" si="779"/>
        <v>3556</v>
      </c>
      <c r="H1142" s="187">
        <f t="shared" si="846"/>
        <v>376</v>
      </c>
      <c r="I1142" s="1">
        <f t="shared" si="839"/>
        <v>375</v>
      </c>
      <c r="J1142" s="187">
        <f t="shared" si="823"/>
        <v>-375</v>
      </c>
      <c r="K1142" s="1">
        <f t="shared" si="824"/>
        <v>-374</v>
      </c>
      <c r="L1142">
        <f t="shared" si="831"/>
        <v>101</v>
      </c>
      <c r="M1142" s="3">
        <f t="shared" si="869"/>
        <v>4</v>
      </c>
      <c r="N1142" s="245">
        <f t="shared" si="869"/>
        <v>1</v>
      </c>
      <c r="O1142" s="2"/>
      <c r="P1142" s="2"/>
      <c r="R1142" s="8"/>
      <c r="S1142" s="8"/>
      <c r="AA1142" s="8">
        <f t="shared" si="848"/>
        <v>29</v>
      </c>
      <c r="AB1142" s="384"/>
      <c r="AC1142" s="115">
        <f t="shared" si="848"/>
        <v>30</v>
      </c>
      <c r="AD1142" s="8">
        <f t="shared" si="848"/>
        <v>22</v>
      </c>
      <c r="AE1142" s="8"/>
      <c r="AF1142" s="8"/>
      <c r="AI1142" s="108">
        <f t="shared" si="849"/>
        <v>98</v>
      </c>
      <c r="AL1142" s="133">
        <f t="shared" si="850"/>
        <v>184</v>
      </c>
      <c r="AQ1142">
        <f t="shared" si="851"/>
        <v>158</v>
      </c>
      <c r="AR1142" s="32"/>
      <c r="AS1142">
        <f t="shared" si="852"/>
        <v>145</v>
      </c>
      <c r="AV1142">
        <f t="shared" si="853"/>
        <v>69</v>
      </c>
      <c r="AW1142">
        <f t="shared" si="868"/>
        <v>144</v>
      </c>
      <c r="AZ1142" s="150">
        <f t="shared" si="865"/>
        <v>22</v>
      </c>
      <c r="BA1142" s="150">
        <f t="shared" si="856"/>
        <v>21</v>
      </c>
      <c r="BB1142" s="150">
        <f t="shared" si="857"/>
        <v>21</v>
      </c>
      <c r="BC1142" s="150">
        <f t="shared" si="832"/>
        <v>20</v>
      </c>
      <c r="BD1142" s="151">
        <f t="shared" si="858"/>
        <v>25</v>
      </c>
      <c r="BE1142" s="151">
        <f t="shared" si="859"/>
        <v>25</v>
      </c>
      <c r="BF1142" s="151">
        <f t="shared" si="845"/>
        <v>24</v>
      </c>
      <c r="BG1142" s="151">
        <f t="shared" si="855"/>
        <v>23</v>
      </c>
      <c r="BH1142" s="151">
        <f t="shared" si="860"/>
        <v>25</v>
      </c>
      <c r="BI1142" s="151">
        <f t="shared" si="861"/>
        <v>24</v>
      </c>
      <c r="BJ1142" s="151">
        <f t="shared" si="862"/>
        <v>24</v>
      </c>
      <c r="BK1142" s="151">
        <f t="shared" si="863"/>
        <v>23</v>
      </c>
      <c r="BL1142" s="151">
        <f t="shared" si="864"/>
        <v>23</v>
      </c>
      <c r="BM1142" s="151">
        <f t="shared" si="866"/>
        <v>22</v>
      </c>
      <c r="BN1142" s="151">
        <f t="shared" si="867"/>
        <v>21</v>
      </c>
      <c r="BO1142" s="32">
        <f t="shared" si="854"/>
        <v>373</v>
      </c>
      <c r="BQ1142" s="32">
        <f t="shared" si="811"/>
        <v>144</v>
      </c>
    </row>
    <row r="1143" spans="1:69" ht="13.5" thickBot="1">
      <c r="A1143" s="390">
        <f t="shared" si="828"/>
        <v>43</v>
      </c>
      <c r="B1143" s="391" t="str">
        <f>VLOOKUP(A1143,Sheet3!$A$2:$E$61,4,FALSE)</f>
        <v>bǐngwǔ (丙午)</v>
      </c>
      <c r="C1143" s="391" t="str">
        <f>VLOOKUP(A1143,Sheet3!$A$2:$E$61,5,FALSE)</f>
        <v>Fire Horse</v>
      </c>
      <c r="D1143" s="399">
        <f t="shared" si="829"/>
        <v>2226</v>
      </c>
      <c r="E1143" s="399">
        <f t="shared" si="830"/>
        <v>2165</v>
      </c>
      <c r="F1143" s="12">
        <f t="shared" si="822"/>
        <v>54.285714285714285</v>
      </c>
      <c r="G1143" s="416">
        <f t="shared" ref="G1143:G1206" si="870">G1142+1</f>
        <v>3557</v>
      </c>
      <c r="H1143" s="187">
        <f t="shared" si="846"/>
        <v>375</v>
      </c>
      <c r="I1143" s="1">
        <f t="shared" si="839"/>
        <v>374</v>
      </c>
      <c r="J1143" s="187">
        <f t="shared" si="823"/>
        <v>-374</v>
      </c>
      <c r="K1143" s="1">
        <f t="shared" si="824"/>
        <v>-373</v>
      </c>
      <c r="L1143">
        <f t="shared" si="831"/>
        <v>102</v>
      </c>
      <c r="M1143" s="3">
        <f t="shared" si="869"/>
        <v>1</v>
      </c>
      <c r="N1143" s="245">
        <f t="shared" si="869"/>
        <v>2</v>
      </c>
      <c r="O1143" s="2"/>
      <c r="P1143" s="2"/>
      <c r="R1143" s="8"/>
      <c r="S1143" s="8"/>
      <c r="AA1143" s="8">
        <f t="shared" si="848"/>
        <v>30</v>
      </c>
      <c r="AB1143" s="384"/>
      <c r="AC1143" s="115">
        <f t="shared" si="848"/>
        <v>31</v>
      </c>
      <c r="AD1143" s="8">
        <f t="shared" si="848"/>
        <v>23</v>
      </c>
      <c r="AE1143" s="8"/>
      <c r="AF1143" s="8"/>
      <c r="AI1143" s="108">
        <f t="shared" si="849"/>
        <v>99</v>
      </c>
      <c r="AL1143" s="133">
        <f t="shared" si="850"/>
        <v>185</v>
      </c>
      <c r="AQ1143">
        <f t="shared" si="851"/>
        <v>159</v>
      </c>
      <c r="AR1143" s="32"/>
      <c r="AS1143">
        <f t="shared" si="852"/>
        <v>146</v>
      </c>
      <c r="AV1143">
        <f t="shared" si="853"/>
        <v>70</v>
      </c>
      <c r="AW1143">
        <f t="shared" si="868"/>
        <v>145</v>
      </c>
      <c r="AZ1143" s="150">
        <f t="shared" si="865"/>
        <v>22</v>
      </c>
      <c r="BA1143" s="150">
        <f t="shared" si="856"/>
        <v>21</v>
      </c>
      <c r="BB1143" s="150">
        <f t="shared" si="857"/>
        <v>21</v>
      </c>
      <c r="BC1143" s="150">
        <f t="shared" si="832"/>
        <v>20</v>
      </c>
      <c r="BD1143" s="151">
        <f t="shared" si="858"/>
        <v>25</v>
      </c>
      <c r="BE1143" s="151">
        <f t="shared" si="859"/>
        <v>25</v>
      </c>
      <c r="BF1143" s="151">
        <f t="shared" si="845"/>
        <v>24</v>
      </c>
      <c r="BG1143" s="151">
        <f t="shared" si="855"/>
        <v>23</v>
      </c>
      <c r="BH1143" s="151">
        <f t="shared" si="860"/>
        <v>25</v>
      </c>
      <c r="BI1143" s="151">
        <f t="shared" si="861"/>
        <v>24</v>
      </c>
      <c r="BJ1143" s="151">
        <f t="shared" si="862"/>
        <v>24</v>
      </c>
      <c r="BK1143" s="151">
        <f t="shared" si="863"/>
        <v>23</v>
      </c>
      <c r="BL1143" s="151">
        <f t="shared" si="864"/>
        <v>23</v>
      </c>
      <c r="BM1143" s="151">
        <f t="shared" si="866"/>
        <v>22</v>
      </c>
      <c r="BN1143" s="151">
        <f t="shared" si="867"/>
        <v>21</v>
      </c>
      <c r="BO1143" s="32">
        <f t="shared" si="854"/>
        <v>374</v>
      </c>
      <c r="BQ1143" s="32">
        <f t="shared" si="811"/>
        <v>145</v>
      </c>
    </row>
    <row r="1144" spans="1:69" ht="13.5" thickBot="1">
      <c r="A1144" s="390">
        <f t="shared" si="828"/>
        <v>44</v>
      </c>
      <c r="B1144" s="391" t="str">
        <f>VLOOKUP(A1144,Sheet3!$A$2:$E$61,4,FALSE)</f>
        <v>dīngwèi (丁未)</v>
      </c>
      <c r="C1144" s="391" t="str">
        <f>VLOOKUP(A1144,Sheet3!$A$2:$E$61,5,FALSE)</f>
        <v>Fire Sheep</v>
      </c>
      <c r="D1144" s="399">
        <f t="shared" si="829"/>
        <v>2227</v>
      </c>
      <c r="E1144" s="399">
        <f t="shared" si="830"/>
        <v>2166</v>
      </c>
      <c r="F1144" s="12">
        <f t="shared" si="822"/>
        <v>54.142857142857146</v>
      </c>
      <c r="G1144" s="416">
        <f t="shared" si="870"/>
        <v>3558</v>
      </c>
      <c r="H1144" s="187">
        <f t="shared" si="846"/>
        <v>374</v>
      </c>
      <c r="I1144" s="1">
        <f t="shared" si="839"/>
        <v>373</v>
      </c>
      <c r="J1144" s="187">
        <f t="shared" si="823"/>
        <v>-373</v>
      </c>
      <c r="K1144" s="1">
        <f t="shared" si="824"/>
        <v>-372</v>
      </c>
      <c r="L1144">
        <f t="shared" si="831"/>
        <v>102</v>
      </c>
      <c r="M1144" s="3">
        <f t="shared" si="869"/>
        <v>2</v>
      </c>
      <c r="N1144" s="245">
        <f t="shared" si="869"/>
        <v>3</v>
      </c>
      <c r="O1144" s="2"/>
      <c r="P1144" s="2"/>
      <c r="R1144" s="8"/>
      <c r="S1144" s="8"/>
      <c r="AA1144" s="8">
        <f t="shared" si="848"/>
        <v>31</v>
      </c>
      <c r="AB1144" s="384"/>
      <c r="AC1144" s="115">
        <f t="shared" si="848"/>
        <v>32</v>
      </c>
      <c r="AD1144" s="8">
        <f t="shared" si="848"/>
        <v>24</v>
      </c>
      <c r="AE1144" s="8"/>
      <c r="AF1144" s="8"/>
      <c r="AI1144" s="108">
        <f t="shared" si="849"/>
        <v>100</v>
      </c>
      <c r="AL1144" s="133">
        <f t="shared" si="850"/>
        <v>186</v>
      </c>
      <c r="AQ1144">
        <f t="shared" si="851"/>
        <v>160</v>
      </c>
      <c r="AR1144" s="32"/>
      <c r="AS1144">
        <f t="shared" si="852"/>
        <v>147</v>
      </c>
      <c r="AT1144" s="3">
        <f>AT1137+1</f>
        <v>21</v>
      </c>
      <c r="AU1144" s="3">
        <f>AU1137-1</f>
        <v>49</v>
      </c>
      <c r="AV1144">
        <f t="shared" si="853"/>
        <v>71</v>
      </c>
      <c r="AW1144">
        <f t="shared" si="868"/>
        <v>146</v>
      </c>
      <c r="AZ1144" s="150">
        <f t="shared" si="865"/>
        <v>22</v>
      </c>
      <c r="BA1144" s="150">
        <f t="shared" si="856"/>
        <v>21</v>
      </c>
      <c r="BB1144" s="150">
        <f t="shared" si="857"/>
        <v>21</v>
      </c>
      <c r="BC1144" s="150">
        <f t="shared" si="832"/>
        <v>20</v>
      </c>
      <c r="BD1144" s="151">
        <f t="shared" si="858"/>
        <v>25</v>
      </c>
      <c r="BE1144" s="151">
        <f t="shared" si="859"/>
        <v>25</v>
      </c>
      <c r="BF1144" s="151">
        <f t="shared" si="845"/>
        <v>24</v>
      </c>
      <c r="BG1144" s="151">
        <f t="shared" si="855"/>
        <v>23</v>
      </c>
      <c r="BH1144" s="151">
        <f>BG1144+1</f>
        <v>24</v>
      </c>
      <c r="BI1144" s="151">
        <f t="shared" si="861"/>
        <v>23</v>
      </c>
      <c r="BJ1144" s="151">
        <f t="shared" si="862"/>
        <v>23</v>
      </c>
      <c r="BK1144" s="151">
        <f t="shared" si="863"/>
        <v>22</v>
      </c>
      <c r="BL1144" s="151">
        <f t="shared" si="864"/>
        <v>22</v>
      </c>
      <c r="BM1144" s="151">
        <f t="shared" si="866"/>
        <v>21</v>
      </c>
      <c r="BN1144" s="151">
        <f t="shared" si="867"/>
        <v>20</v>
      </c>
      <c r="BO1144" s="32">
        <f t="shared" si="854"/>
        <v>375</v>
      </c>
      <c r="BQ1144" s="32">
        <f t="shared" si="811"/>
        <v>146</v>
      </c>
    </row>
    <row r="1145" spans="1:69" ht="13.5" thickBot="1">
      <c r="A1145" s="390">
        <f t="shared" si="828"/>
        <v>45</v>
      </c>
      <c r="B1145" s="391" t="str">
        <f>VLOOKUP(A1145,Sheet3!$A$2:$E$61,4,FALSE)</f>
        <v>wùshēn (戊申)</v>
      </c>
      <c r="C1145" s="391" t="str">
        <f>VLOOKUP(A1145,Sheet3!$A$2:$E$61,5,FALSE)</f>
        <v>Earth Monkey</v>
      </c>
      <c r="D1145" s="399">
        <f t="shared" si="829"/>
        <v>2228</v>
      </c>
      <c r="E1145" s="399">
        <f t="shared" si="830"/>
        <v>2167</v>
      </c>
      <c r="F1145" s="149">
        <f t="shared" si="822"/>
        <v>54</v>
      </c>
      <c r="G1145" s="417">
        <f t="shared" si="870"/>
        <v>3559</v>
      </c>
      <c r="H1145" s="270">
        <f t="shared" si="846"/>
        <v>373</v>
      </c>
      <c r="I1145" s="16">
        <f t="shared" si="839"/>
        <v>372</v>
      </c>
      <c r="J1145" s="270">
        <f t="shared" si="823"/>
        <v>-372</v>
      </c>
      <c r="K1145" s="16">
        <f t="shared" si="824"/>
        <v>-371</v>
      </c>
      <c r="L1145" s="20">
        <f t="shared" si="831"/>
        <v>102</v>
      </c>
      <c r="M1145" s="15">
        <f t="shared" si="869"/>
        <v>3</v>
      </c>
      <c r="N1145" s="271">
        <f t="shared" si="869"/>
        <v>4</v>
      </c>
      <c r="O1145" s="17"/>
      <c r="P1145" s="17"/>
      <c r="Q1145" s="30"/>
      <c r="R1145" s="19"/>
      <c r="S1145" s="19"/>
      <c r="T1145" s="17"/>
      <c r="U1145" s="17"/>
      <c r="V1145" s="20"/>
      <c r="W1145" s="20"/>
      <c r="X1145" s="20"/>
      <c r="Y1145" s="20"/>
      <c r="Z1145" s="20"/>
      <c r="AA1145" s="19">
        <f>AA1144+1</f>
        <v>32</v>
      </c>
      <c r="AB1145" s="385"/>
      <c r="AC1145" s="116">
        <f>AC1144+1</f>
        <v>33</v>
      </c>
      <c r="AD1145" s="19">
        <f>AD1144+1</f>
        <v>25</v>
      </c>
      <c r="AE1145" s="19"/>
      <c r="AF1145" s="19"/>
      <c r="AG1145" s="20"/>
      <c r="AH1145" s="17"/>
      <c r="AI1145" s="108">
        <f t="shared" si="849"/>
        <v>101</v>
      </c>
      <c r="AK1145" s="1">
        <f>AK1138+1</f>
        <v>29</v>
      </c>
      <c r="AL1145" s="133">
        <f>AL1144+1</f>
        <v>187</v>
      </c>
      <c r="AM1145" s="1">
        <f>AM1138+1</f>
        <v>26</v>
      </c>
      <c r="AN1145" s="1">
        <f>AN1138+1</f>
        <v>23</v>
      </c>
      <c r="AO1145" s="1">
        <f>AO1138+1</f>
        <v>21</v>
      </c>
      <c r="AP1145" s="1">
        <f>AP1138+1</f>
        <v>12</v>
      </c>
      <c r="AQ1145">
        <f>AQ1144+1</f>
        <v>161</v>
      </c>
      <c r="AR1145" s="3">
        <f>AR1138+1</f>
        <v>23</v>
      </c>
      <c r="AS1145">
        <f t="shared" si="852"/>
        <v>148</v>
      </c>
      <c r="AV1145">
        <f t="shared" si="853"/>
        <v>72</v>
      </c>
      <c r="AW1145">
        <f t="shared" si="868"/>
        <v>147</v>
      </c>
      <c r="AZ1145" s="150">
        <f t="shared" si="865"/>
        <v>21</v>
      </c>
      <c r="BA1145" s="150">
        <f t="shared" si="856"/>
        <v>20</v>
      </c>
      <c r="BB1145" s="150">
        <f t="shared" si="857"/>
        <v>20</v>
      </c>
      <c r="BC1145" s="150">
        <f t="shared" si="832"/>
        <v>19</v>
      </c>
      <c r="BD1145" s="151">
        <f t="shared" si="858"/>
        <v>24</v>
      </c>
      <c r="BE1145" s="151">
        <f t="shared" si="859"/>
        <v>24</v>
      </c>
      <c r="BF1145" s="151">
        <f t="shared" si="845"/>
        <v>23</v>
      </c>
      <c r="BG1145" s="151">
        <f t="shared" si="855"/>
        <v>22</v>
      </c>
      <c r="BH1145" s="151">
        <f t="shared" si="860"/>
        <v>24</v>
      </c>
      <c r="BI1145" s="151">
        <f t="shared" si="861"/>
        <v>23</v>
      </c>
      <c r="BJ1145" s="151">
        <f t="shared" si="862"/>
        <v>23</v>
      </c>
      <c r="BK1145" s="151">
        <f t="shared" si="863"/>
        <v>22</v>
      </c>
      <c r="BL1145" s="151">
        <f t="shared" si="864"/>
        <v>22</v>
      </c>
      <c r="BM1145" s="151">
        <f t="shared" si="866"/>
        <v>21</v>
      </c>
      <c r="BN1145" s="151">
        <f t="shared" si="867"/>
        <v>20</v>
      </c>
      <c r="BO1145" s="32">
        <f t="shared" si="854"/>
        <v>376</v>
      </c>
      <c r="BQ1145" s="32">
        <f t="shared" si="811"/>
        <v>147</v>
      </c>
    </row>
    <row r="1146" spans="1:69" ht="13.5" thickBot="1">
      <c r="A1146" s="390">
        <f t="shared" si="828"/>
        <v>46</v>
      </c>
      <c r="B1146" s="391" t="str">
        <f>VLOOKUP(A1146,Sheet3!$A$2:$E$61,4,FALSE)</f>
        <v>jǐyǒu (己酉)</v>
      </c>
      <c r="C1146" s="391" t="str">
        <f>VLOOKUP(A1146,Sheet3!$A$2:$E$61,5,FALSE)</f>
        <v>Earth Rooster</v>
      </c>
      <c r="D1146" s="399">
        <f t="shared" si="829"/>
        <v>2229</v>
      </c>
      <c r="E1146" s="399">
        <f t="shared" si="830"/>
        <v>2168</v>
      </c>
      <c r="F1146" s="12">
        <f t="shared" si="822"/>
        <v>53.857142857142854</v>
      </c>
      <c r="G1146" s="416">
        <f t="shared" si="870"/>
        <v>3560</v>
      </c>
      <c r="H1146" s="187">
        <f t="shared" si="846"/>
        <v>372</v>
      </c>
      <c r="I1146" s="1">
        <f t="shared" si="839"/>
        <v>371</v>
      </c>
      <c r="J1146" s="187">
        <f t="shared" si="823"/>
        <v>-371</v>
      </c>
      <c r="K1146" s="1">
        <f t="shared" si="824"/>
        <v>-370</v>
      </c>
      <c r="L1146">
        <f t="shared" si="831"/>
        <v>102</v>
      </c>
      <c r="M1146" s="3">
        <f t="shared" si="869"/>
        <v>4</v>
      </c>
      <c r="N1146" s="245">
        <f t="shared" si="869"/>
        <v>1</v>
      </c>
      <c r="O1146" s="2"/>
      <c r="P1146" s="2"/>
      <c r="R1146" s="8"/>
      <c r="S1146" s="8"/>
      <c r="AA1146" s="8">
        <f t="shared" si="848"/>
        <v>33</v>
      </c>
      <c r="AB1146" s="384"/>
      <c r="AC1146" s="115">
        <f t="shared" si="848"/>
        <v>34</v>
      </c>
      <c r="AD1146" s="8">
        <f t="shared" si="848"/>
        <v>26</v>
      </c>
      <c r="AE1146" s="8"/>
      <c r="AF1146" s="8"/>
      <c r="AI1146" s="108">
        <f t="shared" si="849"/>
        <v>102</v>
      </c>
      <c r="AL1146" s="133">
        <f t="shared" si="850"/>
        <v>188</v>
      </c>
      <c r="AQ1146">
        <f t="shared" si="851"/>
        <v>162</v>
      </c>
      <c r="AR1146" s="32"/>
      <c r="AS1146">
        <f t="shared" si="852"/>
        <v>149</v>
      </c>
      <c r="AV1146">
        <f t="shared" si="853"/>
        <v>73</v>
      </c>
      <c r="AW1146">
        <f t="shared" si="868"/>
        <v>148</v>
      </c>
      <c r="AZ1146" s="150">
        <f t="shared" si="865"/>
        <v>21</v>
      </c>
      <c r="BA1146" s="150">
        <f t="shared" si="856"/>
        <v>20</v>
      </c>
      <c r="BB1146" s="150">
        <f t="shared" si="857"/>
        <v>20</v>
      </c>
      <c r="BC1146" s="150">
        <f t="shared" si="832"/>
        <v>19</v>
      </c>
      <c r="BD1146" s="151">
        <f t="shared" si="858"/>
        <v>24</v>
      </c>
      <c r="BE1146" s="151">
        <f t="shared" si="859"/>
        <v>24</v>
      </c>
      <c r="BF1146" s="151">
        <f t="shared" si="845"/>
        <v>23</v>
      </c>
      <c r="BG1146" s="151">
        <f t="shared" si="855"/>
        <v>22</v>
      </c>
      <c r="BH1146" s="151">
        <f t="shared" si="860"/>
        <v>24</v>
      </c>
      <c r="BI1146" s="151">
        <f t="shared" si="861"/>
        <v>23</v>
      </c>
      <c r="BJ1146" s="151">
        <f t="shared" si="862"/>
        <v>23</v>
      </c>
      <c r="BK1146" s="151">
        <f t="shared" si="863"/>
        <v>22</v>
      </c>
      <c r="BL1146" s="151">
        <f t="shared" si="864"/>
        <v>22</v>
      </c>
      <c r="BM1146" s="151">
        <f t="shared" si="866"/>
        <v>21</v>
      </c>
      <c r="BN1146" s="151">
        <f t="shared" si="867"/>
        <v>20</v>
      </c>
      <c r="BO1146" s="32">
        <f t="shared" si="854"/>
        <v>377</v>
      </c>
      <c r="BQ1146" s="32">
        <f t="shared" si="811"/>
        <v>148</v>
      </c>
    </row>
    <row r="1147" spans="1:69" ht="13.5" thickBot="1">
      <c r="A1147" s="390">
        <f t="shared" si="828"/>
        <v>47</v>
      </c>
      <c r="B1147" s="391" t="str">
        <f>VLOOKUP(A1147,Sheet3!$A$2:$E$61,4,FALSE)</f>
        <v>gēngxū (庚戌)</v>
      </c>
      <c r="C1147" s="391" t="str">
        <f>VLOOKUP(A1147,Sheet3!$A$2:$E$61,5,FALSE)</f>
        <v>Metal Dog</v>
      </c>
      <c r="D1147" s="399">
        <f t="shared" si="829"/>
        <v>2230</v>
      </c>
      <c r="E1147" s="399">
        <f t="shared" si="830"/>
        <v>2169</v>
      </c>
      <c r="F1147" s="12">
        <f t="shared" si="822"/>
        <v>53.714285714285715</v>
      </c>
      <c r="G1147" s="416">
        <f t="shared" si="870"/>
        <v>3561</v>
      </c>
      <c r="H1147" s="187">
        <f t="shared" si="846"/>
        <v>371</v>
      </c>
      <c r="I1147" s="1">
        <f t="shared" si="839"/>
        <v>370</v>
      </c>
      <c r="J1147" s="187">
        <f t="shared" si="823"/>
        <v>-370</v>
      </c>
      <c r="K1147" s="1">
        <f t="shared" si="824"/>
        <v>-369</v>
      </c>
      <c r="L1147">
        <f t="shared" si="831"/>
        <v>103</v>
      </c>
      <c r="M1147" s="3">
        <f t="shared" si="869"/>
        <v>1</v>
      </c>
      <c r="N1147" s="245">
        <f t="shared" si="869"/>
        <v>2</v>
      </c>
      <c r="O1147" s="2"/>
      <c r="P1147" s="2"/>
      <c r="R1147" s="8"/>
      <c r="S1147" s="8"/>
      <c r="AA1147" s="8">
        <f t="shared" si="848"/>
        <v>34</v>
      </c>
      <c r="AB1147" s="384"/>
      <c r="AC1147" s="115">
        <f t="shared" si="848"/>
        <v>35</v>
      </c>
      <c r="AD1147" s="8">
        <f t="shared" si="848"/>
        <v>27</v>
      </c>
      <c r="AE1147" s="8"/>
      <c r="AF1147" s="8"/>
      <c r="AI1147" s="108">
        <f t="shared" si="849"/>
        <v>103</v>
      </c>
      <c r="AL1147" s="133">
        <f t="shared" si="850"/>
        <v>189</v>
      </c>
      <c r="AQ1147">
        <f t="shared" si="851"/>
        <v>163</v>
      </c>
      <c r="AR1147" s="32"/>
      <c r="AS1147">
        <f t="shared" si="852"/>
        <v>150</v>
      </c>
      <c r="AV1147">
        <f t="shared" si="853"/>
        <v>74</v>
      </c>
      <c r="AW1147">
        <f t="shared" si="868"/>
        <v>149</v>
      </c>
      <c r="AZ1147" s="150">
        <f t="shared" si="865"/>
        <v>21</v>
      </c>
      <c r="BA1147" s="150">
        <f t="shared" si="856"/>
        <v>20</v>
      </c>
      <c r="BB1147" s="150">
        <f t="shared" si="857"/>
        <v>20</v>
      </c>
      <c r="BC1147" s="150">
        <f t="shared" si="832"/>
        <v>19</v>
      </c>
      <c r="BD1147" s="151">
        <f t="shared" si="858"/>
        <v>24</v>
      </c>
      <c r="BE1147" s="151">
        <f t="shared" si="859"/>
        <v>24</v>
      </c>
      <c r="BF1147" s="151">
        <f t="shared" si="845"/>
        <v>23</v>
      </c>
      <c r="BG1147" s="151">
        <f t="shared" si="855"/>
        <v>22</v>
      </c>
      <c r="BH1147" s="151">
        <f t="shared" si="860"/>
        <v>24</v>
      </c>
      <c r="BI1147" s="151">
        <f t="shared" si="861"/>
        <v>23</v>
      </c>
      <c r="BJ1147" s="151">
        <f t="shared" si="862"/>
        <v>23</v>
      </c>
      <c r="BK1147" s="151">
        <f t="shared" si="863"/>
        <v>22</v>
      </c>
      <c r="BL1147" s="151">
        <f t="shared" si="864"/>
        <v>22</v>
      </c>
      <c r="BM1147" s="151">
        <f t="shared" si="866"/>
        <v>21</v>
      </c>
      <c r="BN1147" s="151">
        <f t="shared" si="867"/>
        <v>20</v>
      </c>
      <c r="BO1147" s="32">
        <f t="shared" si="854"/>
        <v>378</v>
      </c>
      <c r="BQ1147" s="32">
        <f t="shared" si="811"/>
        <v>149</v>
      </c>
    </row>
    <row r="1148" spans="1:69" ht="13.5" thickBot="1">
      <c r="A1148" s="390">
        <f t="shared" si="828"/>
        <v>48</v>
      </c>
      <c r="B1148" s="391" t="str">
        <f>VLOOKUP(A1148,Sheet3!$A$2:$E$61,4,FALSE)</f>
        <v>xīnhài (辛亥)</v>
      </c>
      <c r="C1148" s="391" t="str">
        <f>VLOOKUP(A1148,Sheet3!$A$2:$E$61,5,FALSE)</f>
        <v>Metal Pig</v>
      </c>
      <c r="D1148" s="399">
        <f t="shared" si="829"/>
        <v>2231</v>
      </c>
      <c r="E1148" s="399">
        <f t="shared" si="830"/>
        <v>2170</v>
      </c>
      <c r="F1148" s="12">
        <f t="shared" si="822"/>
        <v>53.571428571428569</v>
      </c>
      <c r="G1148" s="416">
        <f t="shared" si="870"/>
        <v>3562</v>
      </c>
      <c r="H1148" s="187">
        <f t="shared" si="846"/>
        <v>370</v>
      </c>
      <c r="I1148" s="1">
        <f t="shared" si="839"/>
        <v>369</v>
      </c>
      <c r="J1148" s="187">
        <f t="shared" si="823"/>
        <v>-369</v>
      </c>
      <c r="K1148" s="1">
        <f t="shared" si="824"/>
        <v>-368</v>
      </c>
      <c r="L1148">
        <f t="shared" si="831"/>
        <v>103</v>
      </c>
      <c r="M1148" s="3">
        <f t="shared" si="869"/>
        <v>2</v>
      </c>
      <c r="N1148" s="245">
        <f t="shared" si="869"/>
        <v>3</v>
      </c>
      <c r="O1148" s="2"/>
      <c r="P1148" s="2"/>
      <c r="R1148" s="8"/>
      <c r="S1148" s="8"/>
      <c r="AA1148" s="8">
        <f t="shared" si="848"/>
        <v>35</v>
      </c>
      <c r="AB1148" s="384"/>
      <c r="AC1148" s="115">
        <f t="shared" si="848"/>
        <v>36</v>
      </c>
      <c r="AD1148" s="8">
        <f t="shared" si="848"/>
        <v>28</v>
      </c>
      <c r="AE1148" s="8"/>
      <c r="AF1148" s="8"/>
      <c r="AI1148" s="108">
        <f t="shared" si="849"/>
        <v>104</v>
      </c>
      <c r="AL1148" s="133">
        <f t="shared" si="850"/>
        <v>190</v>
      </c>
      <c r="AQ1148">
        <f t="shared" si="851"/>
        <v>164</v>
      </c>
      <c r="AR1148" s="32"/>
      <c r="AS1148">
        <f t="shared" si="852"/>
        <v>151</v>
      </c>
      <c r="AV1148">
        <f t="shared" si="853"/>
        <v>75</v>
      </c>
      <c r="AW1148">
        <f t="shared" si="868"/>
        <v>150</v>
      </c>
      <c r="AZ1148" s="150">
        <f t="shared" si="865"/>
        <v>21</v>
      </c>
      <c r="BA1148" s="150">
        <f t="shared" si="856"/>
        <v>20</v>
      </c>
      <c r="BB1148" s="150">
        <f t="shared" si="857"/>
        <v>20</v>
      </c>
      <c r="BC1148" s="150">
        <f t="shared" si="832"/>
        <v>19</v>
      </c>
      <c r="BD1148" s="151">
        <f t="shared" si="858"/>
        <v>24</v>
      </c>
      <c r="BE1148" s="151">
        <f t="shared" si="859"/>
        <v>24</v>
      </c>
      <c r="BF1148" s="151">
        <f t="shared" si="845"/>
        <v>23</v>
      </c>
      <c r="BG1148" s="151">
        <f t="shared" si="855"/>
        <v>22</v>
      </c>
      <c r="BH1148" s="151">
        <f>BG1148+1</f>
        <v>23</v>
      </c>
      <c r="BI1148" s="151">
        <f t="shared" si="861"/>
        <v>22</v>
      </c>
      <c r="BJ1148" s="151">
        <f t="shared" si="862"/>
        <v>22</v>
      </c>
      <c r="BK1148" s="151">
        <f t="shared" si="863"/>
        <v>21</v>
      </c>
      <c r="BL1148" s="151">
        <f t="shared" si="864"/>
        <v>21</v>
      </c>
      <c r="BM1148" s="151">
        <f t="shared" si="866"/>
        <v>20</v>
      </c>
      <c r="BN1148" s="151">
        <f t="shared" si="867"/>
        <v>19</v>
      </c>
      <c r="BO1148" s="32">
        <f t="shared" si="854"/>
        <v>379</v>
      </c>
      <c r="BQ1148" s="32">
        <f t="shared" si="811"/>
        <v>150</v>
      </c>
    </row>
    <row r="1149" spans="1:69" ht="13.5" thickBot="1">
      <c r="A1149" s="390">
        <f t="shared" si="828"/>
        <v>49</v>
      </c>
      <c r="B1149" s="391" t="str">
        <f>VLOOKUP(A1149,Sheet3!$A$2:$E$61,4,FALSE)</f>
        <v>rénzǐ (壬子)</v>
      </c>
      <c r="C1149" s="391" t="str">
        <f>VLOOKUP(A1149,Sheet3!$A$2:$E$61,5,FALSE)</f>
        <v>Water Rat</v>
      </c>
      <c r="D1149" s="399">
        <f t="shared" si="829"/>
        <v>2232</v>
      </c>
      <c r="E1149" s="399">
        <f t="shared" si="830"/>
        <v>2171</v>
      </c>
      <c r="F1149" s="12">
        <f t="shared" si="822"/>
        <v>53.428571428571431</v>
      </c>
      <c r="G1149" s="416">
        <f t="shared" si="870"/>
        <v>3563</v>
      </c>
      <c r="H1149" s="187">
        <f t="shared" si="846"/>
        <v>369</v>
      </c>
      <c r="I1149" s="1">
        <f t="shared" si="839"/>
        <v>368</v>
      </c>
      <c r="J1149" s="187">
        <f t="shared" si="823"/>
        <v>-368</v>
      </c>
      <c r="K1149" s="1">
        <f t="shared" si="824"/>
        <v>-367</v>
      </c>
      <c r="L1149">
        <f t="shared" si="831"/>
        <v>103</v>
      </c>
      <c r="M1149" s="3">
        <f t="shared" si="869"/>
        <v>3</v>
      </c>
      <c r="N1149" s="245">
        <f t="shared" si="869"/>
        <v>4</v>
      </c>
      <c r="O1149" s="2"/>
      <c r="P1149" s="2"/>
      <c r="R1149" s="8"/>
      <c r="S1149" s="8"/>
      <c r="AA1149" s="8">
        <f t="shared" si="848"/>
        <v>36</v>
      </c>
      <c r="AB1149" s="384"/>
      <c r="AC1149" s="115">
        <f t="shared" si="848"/>
        <v>37</v>
      </c>
      <c r="AD1149" s="8">
        <f t="shared" si="848"/>
        <v>29</v>
      </c>
      <c r="AE1149" s="8"/>
      <c r="AF1149" s="8"/>
      <c r="AI1149" s="108">
        <f t="shared" si="849"/>
        <v>105</v>
      </c>
      <c r="AL1149" s="133">
        <f t="shared" si="850"/>
        <v>191</v>
      </c>
      <c r="AQ1149">
        <f t="shared" si="851"/>
        <v>165</v>
      </c>
      <c r="AR1149" s="32"/>
      <c r="AS1149">
        <f t="shared" si="852"/>
        <v>152</v>
      </c>
      <c r="AV1149">
        <f t="shared" si="853"/>
        <v>76</v>
      </c>
      <c r="AW1149">
        <f t="shared" si="868"/>
        <v>151</v>
      </c>
      <c r="AZ1149" s="150">
        <f t="shared" si="865"/>
        <v>20</v>
      </c>
      <c r="BA1149" s="150">
        <f t="shared" si="856"/>
        <v>19</v>
      </c>
      <c r="BB1149" s="150">
        <f t="shared" si="857"/>
        <v>19</v>
      </c>
      <c r="BC1149" s="150">
        <f t="shared" si="832"/>
        <v>18</v>
      </c>
      <c r="BD1149" s="151">
        <f t="shared" si="858"/>
        <v>23</v>
      </c>
      <c r="BE1149" s="151">
        <f t="shared" si="859"/>
        <v>23</v>
      </c>
      <c r="BF1149" s="151">
        <f t="shared" ref="BF1149:BF1180" si="871">BE1149-1</f>
        <v>22</v>
      </c>
      <c r="BG1149" s="151">
        <f t="shared" si="855"/>
        <v>21</v>
      </c>
      <c r="BH1149" s="151">
        <f t="shared" si="860"/>
        <v>23</v>
      </c>
      <c r="BI1149" s="151">
        <f t="shared" si="861"/>
        <v>22</v>
      </c>
      <c r="BJ1149" s="151">
        <f t="shared" si="862"/>
        <v>22</v>
      </c>
      <c r="BK1149" s="151">
        <f t="shared" si="863"/>
        <v>21</v>
      </c>
      <c r="BL1149" s="151">
        <f t="shared" si="864"/>
        <v>21</v>
      </c>
      <c r="BM1149" s="151">
        <f t="shared" si="866"/>
        <v>20</v>
      </c>
      <c r="BN1149" s="151">
        <f t="shared" si="867"/>
        <v>19</v>
      </c>
      <c r="BO1149" s="32">
        <f t="shared" si="854"/>
        <v>380</v>
      </c>
      <c r="BQ1149" s="32">
        <f t="shared" si="811"/>
        <v>151</v>
      </c>
    </row>
    <row r="1150" spans="1:69" ht="13.5" thickBot="1">
      <c r="A1150" s="390">
        <f t="shared" si="828"/>
        <v>50</v>
      </c>
      <c r="B1150" s="391" t="str">
        <f>VLOOKUP(A1150,Sheet3!$A$2:$E$61,4,FALSE)</f>
        <v>guǐchǒu (癸丑)</v>
      </c>
      <c r="C1150" s="391" t="str">
        <f>VLOOKUP(A1150,Sheet3!$A$2:$E$61,5,FALSE)</f>
        <v>Water Ox</v>
      </c>
      <c r="D1150" s="399">
        <f t="shared" si="829"/>
        <v>2233</v>
      </c>
      <c r="E1150" s="399">
        <f t="shared" si="830"/>
        <v>2172</v>
      </c>
      <c r="F1150" s="12">
        <f t="shared" si="822"/>
        <v>53.285714285714285</v>
      </c>
      <c r="G1150" s="416">
        <f t="shared" si="870"/>
        <v>3564</v>
      </c>
      <c r="H1150" s="187">
        <f t="shared" si="846"/>
        <v>368</v>
      </c>
      <c r="I1150" s="1">
        <f t="shared" si="839"/>
        <v>367</v>
      </c>
      <c r="J1150" s="187">
        <f t="shared" si="823"/>
        <v>-367</v>
      </c>
      <c r="K1150" s="1">
        <f t="shared" si="824"/>
        <v>-366</v>
      </c>
      <c r="L1150">
        <f t="shared" si="831"/>
        <v>103</v>
      </c>
      <c r="M1150" s="3">
        <f t="shared" si="869"/>
        <v>4</v>
      </c>
      <c r="N1150" s="245">
        <f t="shared" si="869"/>
        <v>1</v>
      </c>
      <c r="O1150" s="2"/>
      <c r="P1150" s="2"/>
      <c r="R1150" s="8"/>
      <c r="S1150" s="8"/>
      <c r="AA1150" s="8">
        <f t="shared" si="848"/>
        <v>37</v>
      </c>
      <c r="AB1150" s="384"/>
      <c r="AC1150" s="115">
        <f t="shared" si="848"/>
        <v>38</v>
      </c>
      <c r="AD1150" s="8">
        <f t="shared" si="848"/>
        <v>30</v>
      </c>
      <c r="AE1150" s="8"/>
      <c r="AF1150" s="8"/>
      <c r="AI1150" s="108">
        <f t="shared" si="849"/>
        <v>106</v>
      </c>
      <c r="AL1150" s="133">
        <f t="shared" si="850"/>
        <v>192</v>
      </c>
      <c r="AQ1150">
        <f t="shared" si="851"/>
        <v>166</v>
      </c>
      <c r="AR1150" s="32"/>
      <c r="AS1150">
        <f t="shared" si="852"/>
        <v>153</v>
      </c>
      <c r="AV1150">
        <f t="shared" si="853"/>
        <v>77</v>
      </c>
      <c r="AW1150">
        <f t="shared" si="868"/>
        <v>152</v>
      </c>
      <c r="AZ1150" s="150">
        <f t="shared" si="865"/>
        <v>20</v>
      </c>
      <c r="BA1150" s="150">
        <f t="shared" si="856"/>
        <v>19</v>
      </c>
      <c r="BB1150" s="150">
        <f t="shared" si="857"/>
        <v>19</v>
      </c>
      <c r="BC1150" s="150">
        <f t="shared" si="832"/>
        <v>18</v>
      </c>
      <c r="BD1150" s="151">
        <f t="shared" si="858"/>
        <v>23</v>
      </c>
      <c r="BE1150" s="151">
        <f t="shared" si="859"/>
        <v>23</v>
      </c>
      <c r="BF1150" s="151">
        <f t="shared" si="871"/>
        <v>22</v>
      </c>
      <c r="BG1150" s="151">
        <f t="shared" si="855"/>
        <v>21</v>
      </c>
      <c r="BH1150" s="151">
        <f t="shared" si="860"/>
        <v>23</v>
      </c>
      <c r="BI1150" s="151">
        <f t="shared" si="861"/>
        <v>22</v>
      </c>
      <c r="BJ1150" s="151">
        <f t="shared" si="862"/>
        <v>22</v>
      </c>
      <c r="BK1150" s="151">
        <f t="shared" si="863"/>
        <v>21</v>
      </c>
      <c r="BL1150" s="151">
        <f t="shared" si="864"/>
        <v>21</v>
      </c>
      <c r="BM1150" s="151">
        <f t="shared" si="866"/>
        <v>20</v>
      </c>
      <c r="BN1150" s="151">
        <f t="shared" si="867"/>
        <v>19</v>
      </c>
      <c r="BO1150" s="32">
        <f t="shared" si="854"/>
        <v>381</v>
      </c>
      <c r="BQ1150" s="32">
        <f t="shared" si="811"/>
        <v>152</v>
      </c>
    </row>
    <row r="1151" spans="1:69" ht="13.5" thickBot="1">
      <c r="A1151" s="390">
        <f t="shared" si="828"/>
        <v>51</v>
      </c>
      <c r="B1151" s="391" t="str">
        <f>VLOOKUP(A1151,Sheet3!$A$2:$E$61,4,FALSE)</f>
        <v>jiǎyín (甲寅)</v>
      </c>
      <c r="C1151" s="391" t="str">
        <f>VLOOKUP(A1151,Sheet3!$A$2:$E$61,5,FALSE)</f>
        <v>Wood Tiger</v>
      </c>
      <c r="D1151" s="399">
        <f t="shared" si="829"/>
        <v>2234</v>
      </c>
      <c r="E1151" s="399">
        <f t="shared" si="830"/>
        <v>2173</v>
      </c>
      <c r="F1151" s="12">
        <f t="shared" si="822"/>
        <v>53.142857142857146</v>
      </c>
      <c r="G1151" s="416">
        <f t="shared" si="870"/>
        <v>3565</v>
      </c>
      <c r="H1151" s="187">
        <f t="shared" si="846"/>
        <v>367</v>
      </c>
      <c r="I1151" s="1">
        <f t="shared" si="839"/>
        <v>366</v>
      </c>
      <c r="J1151" s="187">
        <f t="shared" si="823"/>
        <v>-366</v>
      </c>
      <c r="K1151" s="1">
        <f t="shared" si="824"/>
        <v>-365</v>
      </c>
      <c r="L1151">
        <f t="shared" si="831"/>
        <v>104</v>
      </c>
      <c r="M1151" s="3">
        <f t="shared" si="869"/>
        <v>1</v>
      </c>
      <c r="N1151" s="245">
        <f t="shared" si="869"/>
        <v>2</v>
      </c>
      <c r="O1151" s="2"/>
      <c r="P1151" s="2"/>
      <c r="R1151" s="8"/>
      <c r="S1151" s="8"/>
      <c r="AA1151" s="8">
        <f t="shared" si="848"/>
        <v>38</v>
      </c>
      <c r="AB1151" s="384"/>
      <c r="AC1151" s="115">
        <f t="shared" si="848"/>
        <v>39</v>
      </c>
      <c r="AD1151" s="8">
        <f t="shared" si="848"/>
        <v>31</v>
      </c>
      <c r="AE1151" s="8"/>
      <c r="AF1151" s="8"/>
      <c r="AI1151" s="108">
        <f t="shared" si="849"/>
        <v>107</v>
      </c>
      <c r="AL1151" s="133">
        <f t="shared" si="850"/>
        <v>193</v>
      </c>
      <c r="AQ1151">
        <f t="shared" si="851"/>
        <v>167</v>
      </c>
      <c r="AR1151" s="32"/>
      <c r="AS1151">
        <f t="shared" si="852"/>
        <v>154</v>
      </c>
      <c r="AT1151" s="3">
        <f>AT1144+1</f>
        <v>22</v>
      </c>
      <c r="AU1151" s="3">
        <f>AU1144-1</f>
        <v>48</v>
      </c>
      <c r="AV1151">
        <f t="shared" si="853"/>
        <v>78</v>
      </c>
      <c r="AW1151">
        <f t="shared" si="868"/>
        <v>153</v>
      </c>
      <c r="AZ1151" s="150">
        <f t="shared" si="865"/>
        <v>20</v>
      </c>
      <c r="BA1151" s="150">
        <f t="shared" si="856"/>
        <v>19</v>
      </c>
      <c r="BB1151" s="150">
        <f t="shared" si="857"/>
        <v>19</v>
      </c>
      <c r="BC1151" s="150">
        <f t="shared" si="832"/>
        <v>18</v>
      </c>
      <c r="BD1151" s="151">
        <f t="shared" si="858"/>
        <v>23</v>
      </c>
      <c r="BE1151" s="151">
        <f t="shared" si="859"/>
        <v>23</v>
      </c>
      <c r="BF1151" s="151">
        <f t="shared" si="871"/>
        <v>22</v>
      </c>
      <c r="BG1151" s="151">
        <f t="shared" si="855"/>
        <v>21</v>
      </c>
      <c r="BH1151" s="151">
        <f t="shared" si="860"/>
        <v>23</v>
      </c>
      <c r="BI1151" s="151">
        <f t="shared" si="861"/>
        <v>22</v>
      </c>
      <c r="BJ1151" s="151">
        <f t="shared" si="862"/>
        <v>22</v>
      </c>
      <c r="BK1151" s="151">
        <f t="shared" si="863"/>
        <v>21</v>
      </c>
      <c r="BL1151" s="151">
        <f t="shared" si="864"/>
        <v>21</v>
      </c>
      <c r="BM1151" s="151">
        <f t="shared" si="866"/>
        <v>20</v>
      </c>
      <c r="BN1151" s="151">
        <f t="shared" si="867"/>
        <v>19</v>
      </c>
      <c r="BO1151" s="32">
        <f t="shared" si="854"/>
        <v>382</v>
      </c>
      <c r="BQ1151" s="32">
        <f t="shared" si="811"/>
        <v>153</v>
      </c>
    </row>
    <row r="1152" spans="1:69" ht="13.5" thickBot="1">
      <c r="A1152" s="390">
        <f t="shared" si="828"/>
        <v>52</v>
      </c>
      <c r="B1152" s="391" t="str">
        <f>VLOOKUP(A1152,Sheet3!$A$2:$E$61,4,FALSE)</f>
        <v>yǐmǎo (乙卯)</v>
      </c>
      <c r="C1152" s="391" t="str">
        <f>VLOOKUP(A1152,Sheet3!$A$2:$E$61,5,FALSE)</f>
        <v>Wood Hare</v>
      </c>
      <c r="D1152" s="399">
        <f t="shared" si="829"/>
        <v>2235</v>
      </c>
      <c r="E1152" s="399">
        <f t="shared" si="830"/>
        <v>2174</v>
      </c>
      <c r="F1152" s="149">
        <f t="shared" si="822"/>
        <v>53</v>
      </c>
      <c r="G1152" s="417">
        <f t="shared" si="870"/>
        <v>3566</v>
      </c>
      <c r="H1152" s="270">
        <f t="shared" si="846"/>
        <v>366</v>
      </c>
      <c r="I1152" s="16">
        <f t="shared" si="839"/>
        <v>365</v>
      </c>
      <c r="J1152" s="270">
        <f t="shared" si="823"/>
        <v>-365</v>
      </c>
      <c r="K1152" s="16">
        <f t="shared" si="824"/>
        <v>-364</v>
      </c>
      <c r="L1152" s="20">
        <f t="shared" si="831"/>
        <v>104</v>
      </c>
      <c r="M1152" s="15">
        <f t="shared" si="869"/>
        <v>2</v>
      </c>
      <c r="N1152" s="271">
        <f t="shared" si="869"/>
        <v>3</v>
      </c>
      <c r="O1152" s="17"/>
      <c r="P1152" s="17"/>
      <c r="Q1152" s="30"/>
      <c r="R1152" s="19"/>
      <c r="S1152" s="19"/>
      <c r="T1152" s="17"/>
      <c r="U1152" s="17"/>
      <c r="V1152" s="20"/>
      <c r="W1152" s="20"/>
      <c r="X1152" s="20"/>
      <c r="Y1152" s="20"/>
      <c r="Z1152" s="20"/>
      <c r="AA1152" s="19">
        <f>AA1151+1</f>
        <v>39</v>
      </c>
      <c r="AB1152" s="385"/>
      <c r="AC1152" s="116">
        <f>AC1151+1</f>
        <v>40</v>
      </c>
      <c r="AD1152" s="19">
        <f>AD1151+1</f>
        <v>32</v>
      </c>
      <c r="AE1152" s="19"/>
      <c r="AF1152" s="19"/>
      <c r="AG1152" s="20"/>
      <c r="AH1152" s="17"/>
      <c r="AI1152" s="108">
        <f t="shared" si="849"/>
        <v>108</v>
      </c>
      <c r="AK1152" s="1">
        <f>AK1145+1</f>
        <v>30</v>
      </c>
      <c r="AL1152" s="133">
        <f>AL1151+1</f>
        <v>194</v>
      </c>
      <c r="AM1152" s="1">
        <f>AM1145+1</f>
        <v>27</v>
      </c>
      <c r="AN1152" s="1">
        <f>AN1145+1</f>
        <v>24</v>
      </c>
      <c r="AO1152" s="1">
        <f>AO1145+1</f>
        <v>22</v>
      </c>
      <c r="AP1152" s="1">
        <f>AP1145+1</f>
        <v>13</v>
      </c>
      <c r="AQ1152">
        <f>AQ1151+1</f>
        <v>168</v>
      </c>
      <c r="AR1152" s="3">
        <f>AR1145+1</f>
        <v>24</v>
      </c>
      <c r="AS1152">
        <f t="shared" si="852"/>
        <v>155</v>
      </c>
      <c r="AV1152">
        <f t="shared" si="853"/>
        <v>79</v>
      </c>
      <c r="AW1152">
        <f t="shared" si="868"/>
        <v>154</v>
      </c>
      <c r="AZ1152" s="150">
        <f t="shared" si="865"/>
        <v>20</v>
      </c>
      <c r="BA1152" s="150">
        <f t="shared" si="856"/>
        <v>19</v>
      </c>
      <c r="BB1152" s="150">
        <f t="shared" si="857"/>
        <v>19</v>
      </c>
      <c r="BC1152" s="150">
        <f t="shared" si="832"/>
        <v>18</v>
      </c>
      <c r="BD1152" s="151">
        <f t="shared" si="858"/>
        <v>23</v>
      </c>
      <c r="BE1152" s="151">
        <f t="shared" si="859"/>
        <v>23</v>
      </c>
      <c r="BF1152" s="151">
        <f t="shared" si="871"/>
        <v>22</v>
      </c>
      <c r="BG1152" s="151">
        <f t="shared" ref="BG1152:BG1183" si="872">BF1152-1</f>
        <v>21</v>
      </c>
      <c r="BH1152" s="151">
        <f>BG1152+1</f>
        <v>22</v>
      </c>
      <c r="BI1152" s="151">
        <f t="shared" si="861"/>
        <v>21</v>
      </c>
      <c r="BJ1152" s="151">
        <f t="shared" si="862"/>
        <v>21</v>
      </c>
      <c r="BK1152" s="151">
        <f t="shared" si="863"/>
        <v>20</v>
      </c>
      <c r="BL1152" s="151">
        <f t="shared" si="864"/>
        <v>20</v>
      </c>
      <c r="BM1152" s="151">
        <f t="shared" si="866"/>
        <v>19</v>
      </c>
      <c r="BN1152" s="151">
        <f t="shared" si="867"/>
        <v>18</v>
      </c>
      <c r="BO1152" s="32">
        <f t="shared" si="854"/>
        <v>383</v>
      </c>
      <c r="BQ1152" s="32">
        <f t="shared" si="811"/>
        <v>154</v>
      </c>
    </row>
    <row r="1153" spans="1:69" ht="13.5" thickBot="1">
      <c r="A1153" s="390">
        <f t="shared" si="828"/>
        <v>53</v>
      </c>
      <c r="B1153" s="391" t="str">
        <f>VLOOKUP(A1153,Sheet3!$A$2:$E$61,4,FALSE)</f>
        <v>bǐngchén (丙辰)</v>
      </c>
      <c r="C1153" s="391" t="str">
        <f>VLOOKUP(A1153,Sheet3!$A$2:$E$61,5,FALSE)</f>
        <v>Fire Dragon</v>
      </c>
      <c r="D1153" s="399">
        <f t="shared" si="829"/>
        <v>2236</v>
      </c>
      <c r="E1153" s="399">
        <f t="shared" si="830"/>
        <v>2175</v>
      </c>
      <c r="F1153" s="12">
        <f t="shared" ref="F1153:F1173" si="873">(5+H1153)/7</f>
        <v>52.857142857142854</v>
      </c>
      <c r="G1153" s="416">
        <f t="shared" si="870"/>
        <v>3567</v>
      </c>
      <c r="H1153" s="187">
        <f t="shared" ref="H1153:H1173" si="874">H1152-1</f>
        <v>365</v>
      </c>
      <c r="I1153" s="1">
        <f t="shared" si="839"/>
        <v>364</v>
      </c>
      <c r="J1153" s="187">
        <f t="shared" ref="J1153:J1173" si="875">-H1153+1</f>
        <v>-364</v>
      </c>
      <c r="K1153" s="1">
        <f t="shared" ref="K1153:K1173" si="876">-I1153+1</f>
        <v>-363</v>
      </c>
      <c r="L1153">
        <f t="shared" si="831"/>
        <v>104</v>
      </c>
      <c r="M1153" s="3">
        <f t="shared" si="869"/>
        <v>3</v>
      </c>
      <c r="N1153" s="245">
        <f t="shared" si="869"/>
        <v>4</v>
      </c>
      <c r="O1153" s="2"/>
      <c r="P1153" s="2"/>
      <c r="R1153" s="8"/>
      <c r="S1153" s="8"/>
      <c r="AA1153" s="34">
        <f t="shared" si="848"/>
        <v>40</v>
      </c>
      <c r="AB1153" s="386"/>
      <c r="AC1153" s="245">
        <f t="shared" si="848"/>
        <v>41</v>
      </c>
      <c r="AD1153" s="8">
        <f t="shared" si="848"/>
        <v>33</v>
      </c>
      <c r="AE1153" s="8"/>
      <c r="AF1153" s="8"/>
      <c r="AI1153" s="108">
        <f t="shared" si="849"/>
        <v>109</v>
      </c>
      <c r="AL1153" s="133">
        <f t="shared" si="850"/>
        <v>195</v>
      </c>
      <c r="AQ1153">
        <f t="shared" si="851"/>
        <v>169</v>
      </c>
      <c r="AR1153" s="32"/>
      <c r="AS1153">
        <f t="shared" si="852"/>
        <v>156</v>
      </c>
      <c r="AV1153">
        <f t="shared" si="853"/>
        <v>80</v>
      </c>
      <c r="AW1153">
        <f t="shared" si="868"/>
        <v>155</v>
      </c>
      <c r="AZ1153" s="150">
        <f t="shared" si="865"/>
        <v>19</v>
      </c>
      <c r="BA1153" s="150">
        <f t="shared" si="856"/>
        <v>18</v>
      </c>
      <c r="BB1153" s="150">
        <f t="shared" si="857"/>
        <v>18</v>
      </c>
      <c r="BC1153" s="150">
        <f t="shared" si="832"/>
        <v>17</v>
      </c>
      <c r="BD1153" s="151">
        <f t="shared" si="858"/>
        <v>22</v>
      </c>
      <c r="BE1153" s="151">
        <f t="shared" si="859"/>
        <v>22</v>
      </c>
      <c r="BF1153" s="151">
        <f t="shared" si="871"/>
        <v>21</v>
      </c>
      <c r="BG1153" s="151">
        <f t="shared" si="872"/>
        <v>20</v>
      </c>
      <c r="BH1153" s="151">
        <f t="shared" si="860"/>
        <v>22</v>
      </c>
      <c r="BI1153" s="151">
        <f t="shared" si="861"/>
        <v>21</v>
      </c>
      <c r="BJ1153" s="151">
        <f t="shared" si="862"/>
        <v>21</v>
      </c>
      <c r="BK1153" s="151">
        <f t="shared" si="863"/>
        <v>20</v>
      </c>
      <c r="BL1153" s="151">
        <f t="shared" si="864"/>
        <v>20</v>
      </c>
      <c r="BM1153" s="151">
        <f t="shared" si="866"/>
        <v>19</v>
      </c>
      <c r="BN1153" s="151">
        <f t="shared" si="867"/>
        <v>18</v>
      </c>
      <c r="BO1153" s="32">
        <f t="shared" si="854"/>
        <v>384</v>
      </c>
      <c r="BQ1153" s="32">
        <f t="shared" si="811"/>
        <v>155</v>
      </c>
    </row>
    <row r="1154" spans="1:69" ht="13.5" thickBot="1">
      <c r="A1154" s="390">
        <f t="shared" si="828"/>
        <v>54</v>
      </c>
      <c r="B1154" s="391" t="str">
        <f>VLOOKUP(A1154,Sheet3!$A$2:$E$61,4,FALSE)</f>
        <v>dīngsì (丁巳)</v>
      </c>
      <c r="C1154" s="391" t="str">
        <f>VLOOKUP(A1154,Sheet3!$A$2:$E$61,5,FALSE)</f>
        <v>Fire Snake</v>
      </c>
      <c r="D1154" s="399">
        <f t="shared" si="829"/>
        <v>2237</v>
      </c>
      <c r="E1154" s="399">
        <f t="shared" si="830"/>
        <v>2176</v>
      </c>
      <c r="F1154" s="12">
        <f t="shared" si="873"/>
        <v>52.714285714285715</v>
      </c>
      <c r="G1154" s="416">
        <f t="shared" si="870"/>
        <v>3568</v>
      </c>
      <c r="H1154" s="187">
        <f t="shared" si="874"/>
        <v>364</v>
      </c>
      <c r="I1154" s="1">
        <f t="shared" si="839"/>
        <v>363</v>
      </c>
      <c r="J1154" s="187">
        <f t="shared" si="875"/>
        <v>-363</v>
      </c>
      <c r="K1154" s="1">
        <f t="shared" si="876"/>
        <v>-362</v>
      </c>
      <c r="L1154">
        <f t="shared" si="831"/>
        <v>104</v>
      </c>
      <c r="M1154" s="3">
        <f t="shared" si="869"/>
        <v>4</v>
      </c>
      <c r="N1154" s="245">
        <f t="shared" si="869"/>
        <v>1</v>
      </c>
      <c r="O1154" s="2"/>
      <c r="P1154" s="2"/>
      <c r="R1154" s="8"/>
      <c r="S1154" s="8"/>
      <c r="AA1154" s="34">
        <f t="shared" si="848"/>
        <v>41</v>
      </c>
      <c r="AB1154" s="386"/>
      <c r="AC1154" s="245">
        <f t="shared" si="848"/>
        <v>42</v>
      </c>
      <c r="AD1154" s="8">
        <f t="shared" si="848"/>
        <v>34</v>
      </c>
      <c r="AE1154" s="8"/>
      <c r="AF1154" s="8"/>
      <c r="AI1154" s="108">
        <f t="shared" si="849"/>
        <v>110</v>
      </c>
      <c r="AL1154" s="133">
        <f t="shared" si="850"/>
        <v>196</v>
      </c>
      <c r="AQ1154">
        <f t="shared" si="851"/>
        <v>170</v>
      </c>
      <c r="AR1154" s="32"/>
      <c r="AS1154">
        <f t="shared" si="852"/>
        <v>157</v>
      </c>
      <c r="AV1154">
        <f t="shared" si="853"/>
        <v>81</v>
      </c>
      <c r="AW1154">
        <f t="shared" si="868"/>
        <v>156</v>
      </c>
      <c r="AZ1154" s="150">
        <f t="shared" si="865"/>
        <v>19</v>
      </c>
      <c r="BA1154" s="150">
        <f t="shared" si="856"/>
        <v>18</v>
      </c>
      <c r="BB1154" s="150">
        <f t="shared" si="857"/>
        <v>18</v>
      </c>
      <c r="BC1154" s="150">
        <f t="shared" si="832"/>
        <v>17</v>
      </c>
      <c r="BD1154" s="151">
        <f t="shared" si="858"/>
        <v>22</v>
      </c>
      <c r="BE1154" s="151">
        <f t="shared" si="859"/>
        <v>22</v>
      </c>
      <c r="BF1154" s="151">
        <f t="shared" si="871"/>
        <v>21</v>
      </c>
      <c r="BG1154" s="151">
        <f t="shared" si="872"/>
        <v>20</v>
      </c>
      <c r="BH1154" s="151">
        <f t="shared" si="860"/>
        <v>22</v>
      </c>
      <c r="BI1154" s="151">
        <f t="shared" si="861"/>
        <v>21</v>
      </c>
      <c r="BJ1154" s="151">
        <f t="shared" si="862"/>
        <v>21</v>
      </c>
      <c r="BK1154" s="151">
        <f t="shared" si="863"/>
        <v>20</v>
      </c>
      <c r="BL1154" s="151">
        <f t="shared" si="864"/>
        <v>20</v>
      </c>
      <c r="BM1154" s="151">
        <f t="shared" si="866"/>
        <v>19</v>
      </c>
      <c r="BN1154" s="151">
        <f t="shared" si="867"/>
        <v>18</v>
      </c>
      <c r="BO1154" s="32">
        <f t="shared" si="854"/>
        <v>385</v>
      </c>
      <c r="BQ1154" s="32">
        <f t="shared" si="811"/>
        <v>156</v>
      </c>
    </row>
    <row r="1155" spans="1:69" ht="13.5" thickBot="1">
      <c r="A1155" s="390">
        <f t="shared" si="828"/>
        <v>55</v>
      </c>
      <c r="B1155" s="391" t="str">
        <f>VLOOKUP(A1155,Sheet3!$A$2:$E$61,4,FALSE)</f>
        <v>wùwǔ (戊午)</v>
      </c>
      <c r="C1155" s="391" t="str">
        <f>VLOOKUP(A1155,Sheet3!$A$2:$E$61,5,FALSE)</f>
        <v>Earth Horse</v>
      </c>
      <c r="D1155" s="399">
        <f t="shared" si="829"/>
        <v>2238</v>
      </c>
      <c r="E1155" s="399">
        <f t="shared" si="830"/>
        <v>2177</v>
      </c>
      <c r="F1155" s="12">
        <f t="shared" si="873"/>
        <v>52.571428571428569</v>
      </c>
      <c r="G1155" s="416">
        <f t="shared" si="870"/>
        <v>3569</v>
      </c>
      <c r="H1155" s="187">
        <f t="shared" si="874"/>
        <v>363</v>
      </c>
      <c r="I1155" s="1">
        <f t="shared" si="839"/>
        <v>362</v>
      </c>
      <c r="J1155" s="187">
        <f t="shared" si="875"/>
        <v>-362</v>
      </c>
      <c r="K1155" s="1">
        <f t="shared" si="876"/>
        <v>-361</v>
      </c>
      <c r="L1155">
        <f t="shared" si="831"/>
        <v>105</v>
      </c>
      <c r="M1155" s="3">
        <f t="shared" si="869"/>
        <v>1</v>
      </c>
      <c r="N1155" s="245">
        <f t="shared" si="869"/>
        <v>2</v>
      </c>
      <c r="O1155" s="2"/>
      <c r="P1155" s="2"/>
      <c r="R1155" s="8"/>
      <c r="S1155" s="8"/>
      <c r="AA1155" s="34">
        <f t="shared" si="848"/>
        <v>42</v>
      </c>
      <c r="AB1155" s="386"/>
      <c r="AC1155" s="245">
        <f t="shared" si="848"/>
        <v>43</v>
      </c>
      <c r="AD1155" s="8">
        <f t="shared" si="848"/>
        <v>35</v>
      </c>
      <c r="AE1155" s="8"/>
      <c r="AF1155" s="8"/>
      <c r="AI1155" s="108">
        <f t="shared" si="849"/>
        <v>111</v>
      </c>
      <c r="AL1155" s="133">
        <f t="shared" si="850"/>
        <v>197</v>
      </c>
      <c r="AQ1155">
        <f t="shared" si="851"/>
        <v>171</v>
      </c>
      <c r="AR1155" s="32"/>
      <c r="AS1155">
        <f t="shared" si="852"/>
        <v>158</v>
      </c>
      <c r="AV1155">
        <f t="shared" si="853"/>
        <v>82</v>
      </c>
      <c r="AW1155">
        <f t="shared" si="868"/>
        <v>157</v>
      </c>
      <c r="AZ1155" s="150">
        <f t="shared" si="865"/>
        <v>19</v>
      </c>
      <c r="BA1155" s="150">
        <f t="shared" si="856"/>
        <v>18</v>
      </c>
      <c r="BB1155" s="150">
        <f t="shared" si="857"/>
        <v>18</v>
      </c>
      <c r="BC1155" s="150">
        <f t="shared" si="832"/>
        <v>17</v>
      </c>
      <c r="BD1155" s="151">
        <f t="shared" si="858"/>
        <v>22</v>
      </c>
      <c r="BE1155" s="151">
        <f t="shared" si="859"/>
        <v>22</v>
      </c>
      <c r="BF1155" s="151">
        <f t="shared" si="871"/>
        <v>21</v>
      </c>
      <c r="BG1155" s="151">
        <f t="shared" si="872"/>
        <v>20</v>
      </c>
      <c r="BH1155" s="151">
        <f t="shared" si="860"/>
        <v>22</v>
      </c>
      <c r="BI1155" s="151">
        <f t="shared" si="861"/>
        <v>21</v>
      </c>
      <c r="BJ1155" s="151">
        <f t="shared" si="862"/>
        <v>21</v>
      </c>
      <c r="BK1155" s="151">
        <f t="shared" si="863"/>
        <v>20</v>
      </c>
      <c r="BL1155" s="151">
        <f t="shared" si="864"/>
        <v>20</v>
      </c>
      <c r="BM1155" s="151">
        <f t="shared" si="866"/>
        <v>19</v>
      </c>
      <c r="BN1155" s="151">
        <f t="shared" si="867"/>
        <v>18</v>
      </c>
      <c r="BO1155" s="32">
        <f t="shared" si="854"/>
        <v>386</v>
      </c>
      <c r="BQ1155" s="32">
        <f t="shared" si="811"/>
        <v>157</v>
      </c>
    </row>
    <row r="1156" spans="1:69" ht="13.5" thickBot="1">
      <c r="A1156" s="390">
        <f t="shared" si="828"/>
        <v>56</v>
      </c>
      <c r="B1156" s="391" t="str">
        <f>VLOOKUP(A1156,Sheet3!$A$2:$E$61,4,FALSE)</f>
        <v>jǐwèi (己未)</v>
      </c>
      <c r="C1156" s="391" t="str">
        <f>VLOOKUP(A1156,Sheet3!$A$2:$E$61,5,FALSE)</f>
        <v>Earth Sheep</v>
      </c>
      <c r="D1156" s="399">
        <f t="shared" si="829"/>
        <v>2239</v>
      </c>
      <c r="E1156" s="399">
        <f t="shared" si="830"/>
        <v>2178</v>
      </c>
      <c r="F1156" s="12">
        <f t="shared" si="873"/>
        <v>52.428571428571431</v>
      </c>
      <c r="G1156" s="416">
        <f t="shared" si="870"/>
        <v>3570</v>
      </c>
      <c r="H1156" s="187">
        <f t="shared" si="874"/>
        <v>362</v>
      </c>
      <c r="I1156" s="1">
        <f t="shared" si="839"/>
        <v>361</v>
      </c>
      <c r="J1156" s="187">
        <f t="shared" si="875"/>
        <v>-361</v>
      </c>
      <c r="K1156" s="1">
        <f t="shared" si="876"/>
        <v>-360</v>
      </c>
      <c r="L1156">
        <f t="shared" si="831"/>
        <v>105</v>
      </c>
      <c r="M1156" s="3">
        <f t="shared" si="869"/>
        <v>2</v>
      </c>
      <c r="N1156" s="245">
        <f t="shared" si="869"/>
        <v>3</v>
      </c>
      <c r="O1156" s="2"/>
      <c r="P1156" s="2"/>
      <c r="R1156" s="8"/>
      <c r="S1156" s="8"/>
      <c r="AA1156" s="34">
        <f t="shared" si="848"/>
        <v>43</v>
      </c>
      <c r="AB1156" s="386"/>
      <c r="AC1156" s="245">
        <f t="shared" si="848"/>
        <v>44</v>
      </c>
      <c r="AD1156" s="8">
        <f t="shared" si="848"/>
        <v>36</v>
      </c>
      <c r="AE1156" s="8"/>
      <c r="AF1156" s="8"/>
      <c r="AI1156" s="108">
        <f t="shared" si="849"/>
        <v>112</v>
      </c>
      <c r="AL1156" s="133">
        <f t="shared" si="850"/>
        <v>198</v>
      </c>
      <c r="AQ1156">
        <f t="shared" si="851"/>
        <v>172</v>
      </c>
      <c r="AR1156" s="32"/>
      <c r="AS1156">
        <f t="shared" si="852"/>
        <v>159</v>
      </c>
      <c r="AV1156">
        <f t="shared" si="853"/>
        <v>83</v>
      </c>
      <c r="AW1156">
        <f t="shared" si="868"/>
        <v>158</v>
      </c>
      <c r="AZ1156" s="150">
        <f t="shared" si="865"/>
        <v>19</v>
      </c>
      <c r="BA1156" s="150">
        <f t="shared" si="856"/>
        <v>18</v>
      </c>
      <c r="BB1156" s="150">
        <f t="shared" si="857"/>
        <v>18</v>
      </c>
      <c r="BC1156" s="150">
        <f t="shared" si="832"/>
        <v>17</v>
      </c>
      <c r="BD1156" s="151">
        <f t="shared" si="858"/>
        <v>22</v>
      </c>
      <c r="BE1156" s="151">
        <f t="shared" si="859"/>
        <v>22</v>
      </c>
      <c r="BF1156" s="151">
        <f t="shared" si="871"/>
        <v>21</v>
      </c>
      <c r="BG1156" s="151">
        <f t="shared" si="872"/>
        <v>20</v>
      </c>
      <c r="BH1156" s="151">
        <f>BG1156+1</f>
        <v>21</v>
      </c>
      <c r="BI1156" s="151">
        <f t="shared" si="861"/>
        <v>20</v>
      </c>
      <c r="BJ1156" s="151">
        <f t="shared" si="862"/>
        <v>20</v>
      </c>
      <c r="BK1156" s="151">
        <f t="shared" si="863"/>
        <v>19</v>
      </c>
      <c r="BL1156" s="151">
        <f t="shared" si="864"/>
        <v>19</v>
      </c>
      <c r="BM1156" s="151">
        <f t="shared" si="866"/>
        <v>18</v>
      </c>
      <c r="BN1156" s="151">
        <f t="shared" si="867"/>
        <v>17</v>
      </c>
      <c r="BO1156" s="32">
        <f t="shared" si="854"/>
        <v>387</v>
      </c>
      <c r="BQ1156" s="32">
        <f t="shared" si="811"/>
        <v>158</v>
      </c>
    </row>
    <row r="1157" spans="1:69" ht="23.25" thickBot="1">
      <c r="A1157" s="390">
        <f t="shared" si="828"/>
        <v>57</v>
      </c>
      <c r="B1157" s="391" t="str">
        <f>VLOOKUP(A1157,Sheet3!$A$2:$E$61,4,FALSE)</f>
        <v>gēngshēn (庚申)</v>
      </c>
      <c r="C1157" s="391" t="str">
        <f>VLOOKUP(A1157,Sheet3!$A$2:$E$61,5,FALSE)</f>
        <v>Metal Monkey</v>
      </c>
      <c r="D1157" s="399">
        <f t="shared" si="829"/>
        <v>2240</v>
      </c>
      <c r="E1157" s="399">
        <f t="shared" si="830"/>
        <v>2179</v>
      </c>
      <c r="F1157" s="12">
        <f t="shared" si="873"/>
        <v>52.285714285714285</v>
      </c>
      <c r="G1157" s="416">
        <f t="shared" si="870"/>
        <v>3571</v>
      </c>
      <c r="H1157" s="187">
        <f t="shared" si="874"/>
        <v>361</v>
      </c>
      <c r="I1157" s="1">
        <f t="shared" si="839"/>
        <v>360</v>
      </c>
      <c r="J1157" s="187">
        <f t="shared" si="875"/>
        <v>-360</v>
      </c>
      <c r="K1157" s="1">
        <f t="shared" si="876"/>
        <v>-359</v>
      </c>
      <c r="L1157">
        <f t="shared" si="831"/>
        <v>105</v>
      </c>
      <c r="M1157" s="3">
        <f t="shared" si="869"/>
        <v>3</v>
      </c>
      <c r="N1157" s="245">
        <f t="shared" si="869"/>
        <v>4</v>
      </c>
      <c r="O1157" s="2"/>
      <c r="P1157" s="2"/>
      <c r="R1157" s="8"/>
      <c r="S1157" s="8"/>
      <c r="AA1157" s="34">
        <f t="shared" si="848"/>
        <v>44</v>
      </c>
      <c r="AB1157" s="386"/>
      <c r="AC1157" s="245">
        <f t="shared" si="848"/>
        <v>45</v>
      </c>
      <c r="AD1157" s="8">
        <f t="shared" si="848"/>
        <v>37</v>
      </c>
      <c r="AE1157" s="8"/>
      <c r="AF1157" s="8"/>
      <c r="AI1157" s="108">
        <f t="shared" si="849"/>
        <v>113</v>
      </c>
      <c r="AL1157" s="133">
        <f t="shared" si="850"/>
        <v>199</v>
      </c>
      <c r="AQ1157">
        <f t="shared" si="851"/>
        <v>173</v>
      </c>
      <c r="AR1157" s="32"/>
      <c r="AS1157">
        <f t="shared" si="852"/>
        <v>160</v>
      </c>
      <c r="AV1157">
        <f t="shared" si="853"/>
        <v>84</v>
      </c>
      <c r="AW1157">
        <f t="shared" si="868"/>
        <v>159</v>
      </c>
      <c r="AZ1157" s="150">
        <f t="shared" si="865"/>
        <v>18</v>
      </c>
      <c r="BA1157" s="150">
        <f t="shared" si="856"/>
        <v>17</v>
      </c>
      <c r="BB1157" s="150">
        <f t="shared" si="857"/>
        <v>17</v>
      </c>
      <c r="BC1157" s="150">
        <f t="shared" si="832"/>
        <v>16</v>
      </c>
      <c r="BD1157" s="151">
        <f t="shared" si="858"/>
        <v>21</v>
      </c>
      <c r="BE1157" s="151">
        <f t="shared" si="859"/>
        <v>21</v>
      </c>
      <c r="BF1157" s="151">
        <f t="shared" si="871"/>
        <v>20</v>
      </c>
      <c r="BG1157" s="151">
        <f t="shared" si="872"/>
        <v>19</v>
      </c>
      <c r="BH1157" s="151">
        <f t="shared" si="860"/>
        <v>21</v>
      </c>
      <c r="BI1157" s="151">
        <f t="shared" si="861"/>
        <v>20</v>
      </c>
      <c r="BJ1157" s="151">
        <f t="shared" si="862"/>
        <v>20</v>
      </c>
      <c r="BK1157" s="151">
        <f t="shared" si="863"/>
        <v>19</v>
      </c>
      <c r="BL1157" s="151">
        <f t="shared" si="864"/>
        <v>19</v>
      </c>
      <c r="BM1157" s="151">
        <f t="shared" si="866"/>
        <v>18</v>
      </c>
      <c r="BN1157" s="151">
        <f t="shared" si="867"/>
        <v>17</v>
      </c>
      <c r="BO1157" s="32">
        <f t="shared" si="854"/>
        <v>388</v>
      </c>
      <c r="BQ1157" s="32">
        <f t="shared" si="811"/>
        <v>159</v>
      </c>
    </row>
    <row r="1158" spans="1:69" ht="13.5" thickBot="1">
      <c r="A1158" s="390">
        <f t="shared" si="828"/>
        <v>58</v>
      </c>
      <c r="B1158" s="391" t="str">
        <f>VLOOKUP(A1158,Sheet3!$A$2:$E$61,4,FALSE)</f>
        <v>xīnyǒu (辛酉)</v>
      </c>
      <c r="C1158" s="391" t="str">
        <f>VLOOKUP(A1158,Sheet3!$A$2:$E$61,5,FALSE)</f>
        <v>Metal Rooster</v>
      </c>
      <c r="D1158" s="399">
        <f t="shared" si="829"/>
        <v>2241</v>
      </c>
      <c r="E1158" s="399">
        <f t="shared" si="830"/>
        <v>2180</v>
      </c>
      <c r="F1158" s="12">
        <f t="shared" si="873"/>
        <v>52.142857142857146</v>
      </c>
      <c r="G1158" s="416">
        <f t="shared" si="870"/>
        <v>3572</v>
      </c>
      <c r="H1158" s="187">
        <f t="shared" si="874"/>
        <v>360</v>
      </c>
      <c r="I1158" s="1">
        <f t="shared" si="839"/>
        <v>359</v>
      </c>
      <c r="J1158" s="187">
        <f t="shared" si="875"/>
        <v>-359</v>
      </c>
      <c r="K1158" s="1">
        <f t="shared" si="876"/>
        <v>-358</v>
      </c>
      <c r="L1158">
        <f t="shared" si="831"/>
        <v>105</v>
      </c>
      <c r="M1158" s="3">
        <f t="shared" ref="M1158:N1177" si="877">M1162</f>
        <v>4</v>
      </c>
      <c r="N1158" s="245">
        <f t="shared" si="877"/>
        <v>1</v>
      </c>
      <c r="O1158" s="2"/>
      <c r="P1158" s="2"/>
      <c r="R1158" s="8"/>
      <c r="S1158" s="8"/>
      <c r="AA1158" s="34">
        <f t="shared" si="848"/>
        <v>45</v>
      </c>
      <c r="AB1158" s="386"/>
      <c r="AC1158" s="245">
        <f t="shared" si="848"/>
        <v>46</v>
      </c>
      <c r="AD1158" s="8">
        <f t="shared" si="848"/>
        <v>38</v>
      </c>
      <c r="AE1158" s="8"/>
      <c r="AF1158" s="8"/>
      <c r="AI1158" s="108">
        <f t="shared" si="849"/>
        <v>114</v>
      </c>
      <c r="AL1158" s="133">
        <f t="shared" si="850"/>
        <v>200</v>
      </c>
      <c r="AQ1158">
        <f t="shared" si="851"/>
        <v>174</v>
      </c>
      <c r="AR1158" s="32"/>
      <c r="AS1158">
        <f t="shared" si="852"/>
        <v>161</v>
      </c>
      <c r="AT1158" s="3">
        <f>AT1151+1</f>
        <v>23</v>
      </c>
      <c r="AU1158" s="3">
        <f>AU1151-1</f>
        <v>47</v>
      </c>
      <c r="AV1158">
        <f t="shared" si="853"/>
        <v>85</v>
      </c>
      <c r="AW1158">
        <f t="shared" si="868"/>
        <v>160</v>
      </c>
      <c r="AZ1158" s="150">
        <f t="shared" si="865"/>
        <v>18</v>
      </c>
      <c r="BA1158" s="150">
        <f t="shared" si="856"/>
        <v>17</v>
      </c>
      <c r="BB1158" s="150">
        <f t="shared" si="857"/>
        <v>17</v>
      </c>
      <c r="BC1158" s="150">
        <f t="shared" si="832"/>
        <v>16</v>
      </c>
      <c r="BD1158" s="151">
        <f t="shared" si="858"/>
        <v>21</v>
      </c>
      <c r="BE1158" s="151">
        <f t="shared" si="859"/>
        <v>21</v>
      </c>
      <c r="BF1158" s="151">
        <f t="shared" si="871"/>
        <v>20</v>
      </c>
      <c r="BG1158" s="151">
        <f t="shared" si="872"/>
        <v>19</v>
      </c>
      <c r="BH1158" s="151">
        <f t="shared" si="860"/>
        <v>21</v>
      </c>
      <c r="BI1158" s="151">
        <f t="shared" si="861"/>
        <v>20</v>
      </c>
      <c r="BJ1158" s="151">
        <f t="shared" si="862"/>
        <v>20</v>
      </c>
      <c r="BK1158" s="151">
        <f t="shared" si="863"/>
        <v>19</v>
      </c>
      <c r="BL1158" s="151">
        <f t="shared" si="864"/>
        <v>19</v>
      </c>
      <c r="BM1158" s="151">
        <f t="shared" si="866"/>
        <v>18</v>
      </c>
      <c r="BN1158" s="151">
        <f t="shared" si="867"/>
        <v>17</v>
      </c>
      <c r="BO1158" s="32">
        <f t="shared" si="854"/>
        <v>389</v>
      </c>
      <c r="BQ1158" s="32">
        <f t="shared" si="811"/>
        <v>160</v>
      </c>
    </row>
    <row r="1159" spans="1:69" ht="13.5" thickBot="1">
      <c r="A1159" s="390">
        <f t="shared" si="828"/>
        <v>59</v>
      </c>
      <c r="B1159" s="391" t="str">
        <f>VLOOKUP(A1159,Sheet3!$A$2:$E$61,4,FALSE)</f>
        <v>rénxū (壬戌)</v>
      </c>
      <c r="C1159" s="391" t="str">
        <f>VLOOKUP(A1159,Sheet3!$A$2:$E$61,5,FALSE)</f>
        <v>Water Dog</v>
      </c>
      <c r="D1159" s="399">
        <f t="shared" si="829"/>
        <v>2242</v>
      </c>
      <c r="E1159" s="399">
        <f t="shared" si="830"/>
        <v>2181</v>
      </c>
      <c r="F1159" s="149">
        <f t="shared" si="873"/>
        <v>52</v>
      </c>
      <c r="G1159" s="417">
        <f t="shared" si="870"/>
        <v>3573</v>
      </c>
      <c r="H1159" s="270">
        <f t="shared" si="874"/>
        <v>359</v>
      </c>
      <c r="I1159" s="16">
        <f t="shared" si="839"/>
        <v>358</v>
      </c>
      <c r="J1159" s="270">
        <f t="shared" si="875"/>
        <v>-358</v>
      </c>
      <c r="K1159" s="16">
        <f t="shared" si="876"/>
        <v>-357</v>
      </c>
      <c r="L1159" s="20">
        <f t="shared" si="831"/>
        <v>106</v>
      </c>
      <c r="M1159" s="15">
        <f t="shared" si="877"/>
        <v>1</v>
      </c>
      <c r="N1159" s="271">
        <f t="shared" si="877"/>
        <v>2</v>
      </c>
      <c r="O1159" s="17"/>
      <c r="P1159" s="17"/>
      <c r="Q1159" s="30"/>
      <c r="R1159" s="19"/>
      <c r="S1159" s="19"/>
      <c r="T1159" s="17"/>
      <c r="U1159" s="17"/>
      <c r="V1159" s="20"/>
      <c r="W1159" s="20"/>
      <c r="X1159" s="20"/>
      <c r="Y1159" s="20"/>
      <c r="Z1159" s="20"/>
      <c r="AA1159" s="113">
        <f>AA1158+1</f>
        <v>46</v>
      </c>
      <c r="AB1159" s="113"/>
      <c r="AC1159" s="271">
        <f>AC1158+1</f>
        <v>47</v>
      </c>
      <c r="AD1159" s="19">
        <f>AD1158+1</f>
        <v>39</v>
      </c>
      <c r="AE1159" s="19"/>
      <c r="AF1159" s="19"/>
      <c r="AG1159" s="20"/>
      <c r="AH1159" s="17"/>
      <c r="AI1159" s="108">
        <f t="shared" si="849"/>
        <v>115</v>
      </c>
      <c r="AK1159" s="1">
        <f>AK1152+1</f>
        <v>31</v>
      </c>
      <c r="AL1159" s="133">
        <f>AL1158+1</f>
        <v>201</v>
      </c>
      <c r="AM1159" s="1">
        <f>AM1152+1</f>
        <v>28</v>
      </c>
      <c r="AN1159" s="1">
        <f>AN1152+1</f>
        <v>25</v>
      </c>
      <c r="AO1159" s="1">
        <f>AO1152+1</f>
        <v>23</v>
      </c>
      <c r="AP1159" s="1">
        <f>AP1152+1</f>
        <v>14</v>
      </c>
      <c r="AQ1159">
        <f>AQ1158+1</f>
        <v>175</v>
      </c>
      <c r="AR1159" s="3">
        <f>AR1152+1</f>
        <v>25</v>
      </c>
      <c r="AS1159">
        <f t="shared" si="852"/>
        <v>162</v>
      </c>
      <c r="AV1159">
        <f t="shared" si="853"/>
        <v>86</v>
      </c>
      <c r="AW1159">
        <f t="shared" si="868"/>
        <v>161</v>
      </c>
      <c r="AZ1159" s="150">
        <f t="shared" si="865"/>
        <v>18</v>
      </c>
      <c r="BA1159" s="150">
        <f t="shared" si="856"/>
        <v>17</v>
      </c>
      <c r="BB1159" s="150">
        <f t="shared" si="857"/>
        <v>17</v>
      </c>
      <c r="BC1159" s="150">
        <f t="shared" si="832"/>
        <v>16</v>
      </c>
      <c r="BD1159" s="151">
        <f t="shared" si="858"/>
        <v>21</v>
      </c>
      <c r="BE1159" s="151">
        <f t="shared" si="859"/>
        <v>21</v>
      </c>
      <c r="BF1159" s="151">
        <f t="shared" si="871"/>
        <v>20</v>
      </c>
      <c r="BG1159" s="151">
        <f t="shared" si="872"/>
        <v>19</v>
      </c>
      <c r="BH1159" s="151">
        <f t="shared" si="860"/>
        <v>21</v>
      </c>
      <c r="BI1159" s="151">
        <f t="shared" si="861"/>
        <v>20</v>
      </c>
      <c r="BJ1159" s="151">
        <f t="shared" si="862"/>
        <v>20</v>
      </c>
      <c r="BK1159" s="151">
        <f t="shared" si="863"/>
        <v>19</v>
      </c>
      <c r="BL1159" s="151">
        <f t="shared" si="864"/>
        <v>19</v>
      </c>
      <c r="BM1159" s="151">
        <f t="shared" si="866"/>
        <v>18</v>
      </c>
      <c r="BN1159" s="151">
        <f t="shared" si="867"/>
        <v>17</v>
      </c>
      <c r="BO1159" s="32">
        <f t="shared" si="854"/>
        <v>390</v>
      </c>
      <c r="BQ1159" s="32">
        <f t="shared" si="811"/>
        <v>161</v>
      </c>
    </row>
    <row r="1160" spans="1:69" ht="13.5" thickBot="1">
      <c r="A1160" s="390">
        <f t="shared" si="828"/>
        <v>60</v>
      </c>
      <c r="B1160" s="391" t="str">
        <f>VLOOKUP(A1160,Sheet3!$A$2:$E$61,4,FALSE)</f>
        <v>guǐhài (癸亥)</v>
      </c>
      <c r="C1160" s="391" t="str">
        <f>VLOOKUP(A1160,Sheet3!$A$2:$E$61,5,FALSE)</f>
        <v>Water Pig</v>
      </c>
      <c r="D1160" s="399">
        <f t="shared" si="829"/>
        <v>2243</v>
      </c>
      <c r="E1160" s="399">
        <f t="shared" si="830"/>
        <v>2182</v>
      </c>
      <c r="F1160" s="12">
        <f t="shared" si="873"/>
        <v>51.857142857142854</v>
      </c>
      <c r="G1160" s="416">
        <f t="shared" si="870"/>
        <v>3574</v>
      </c>
      <c r="H1160" s="187">
        <f t="shared" si="874"/>
        <v>358</v>
      </c>
      <c r="I1160" s="1">
        <f t="shared" si="839"/>
        <v>357</v>
      </c>
      <c r="J1160" s="187">
        <f t="shared" si="875"/>
        <v>-357</v>
      </c>
      <c r="K1160" s="1">
        <f t="shared" si="876"/>
        <v>-356</v>
      </c>
      <c r="L1160">
        <f t="shared" si="831"/>
        <v>106</v>
      </c>
      <c r="M1160" s="3">
        <f t="shared" si="877"/>
        <v>2</v>
      </c>
      <c r="N1160" s="245">
        <f t="shared" si="877"/>
        <v>3</v>
      </c>
      <c r="O1160" s="2"/>
      <c r="P1160" s="2"/>
      <c r="R1160" s="8"/>
      <c r="S1160" s="8"/>
      <c r="AD1160" s="8">
        <f t="shared" si="848"/>
        <v>40</v>
      </c>
      <c r="AE1160" s="8"/>
      <c r="AF1160" s="8"/>
      <c r="AI1160" s="108">
        <f t="shared" si="849"/>
        <v>116</v>
      </c>
      <c r="AL1160" s="133">
        <f t="shared" si="850"/>
        <v>202</v>
      </c>
      <c r="AQ1160">
        <f t="shared" si="851"/>
        <v>176</v>
      </c>
      <c r="AR1160" s="32"/>
      <c r="AS1160">
        <f t="shared" si="852"/>
        <v>163</v>
      </c>
      <c r="AV1160">
        <f t="shared" si="853"/>
        <v>87</v>
      </c>
      <c r="AW1160">
        <f t="shared" si="868"/>
        <v>162</v>
      </c>
      <c r="AZ1160" s="150">
        <f t="shared" si="865"/>
        <v>18</v>
      </c>
      <c r="BA1160" s="150">
        <f t="shared" si="856"/>
        <v>17</v>
      </c>
      <c r="BB1160" s="150">
        <f t="shared" si="857"/>
        <v>17</v>
      </c>
      <c r="BC1160" s="150">
        <f t="shared" si="832"/>
        <v>16</v>
      </c>
      <c r="BD1160" s="151">
        <f t="shared" si="858"/>
        <v>21</v>
      </c>
      <c r="BE1160" s="151">
        <f t="shared" si="859"/>
        <v>21</v>
      </c>
      <c r="BF1160" s="151">
        <f t="shared" si="871"/>
        <v>20</v>
      </c>
      <c r="BG1160" s="151">
        <f t="shared" si="872"/>
        <v>19</v>
      </c>
      <c r="BH1160" s="151">
        <f>BG1160+1</f>
        <v>20</v>
      </c>
      <c r="BI1160" s="151">
        <f t="shared" si="861"/>
        <v>19</v>
      </c>
      <c r="BJ1160" s="151">
        <f t="shared" si="862"/>
        <v>19</v>
      </c>
      <c r="BK1160" s="151">
        <f t="shared" si="863"/>
        <v>18</v>
      </c>
      <c r="BL1160" s="151">
        <f t="shared" si="864"/>
        <v>18</v>
      </c>
      <c r="BM1160" s="151">
        <f t="shared" si="866"/>
        <v>17</v>
      </c>
      <c r="BN1160" s="151">
        <f t="shared" si="867"/>
        <v>16</v>
      </c>
      <c r="BO1160" s="32">
        <f t="shared" si="854"/>
        <v>391</v>
      </c>
      <c r="BQ1160" s="32">
        <f t="shared" si="811"/>
        <v>162</v>
      </c>
    </row>
    <row r="1161" spans="1:69" ht="13.5" thickBot="1">
      <c r="A1161" s="390">
        <f t="shared" si="828"/>
        <v>1</v>
      </c>
      <c r="B1161" s="391" t="str">
        <f>VLOOKUP(A1161,Sheet3!$A$2:$E$61,4,FALSE)</f>
        <v>jiǎzǐ (甲子)</v>
      </c>
      <c r="C1161" s="391" t="str">
        <f>VLOOKUP(A1161,Sheet3!$A$2:$E$61,5,FALSE)</f>
        <v>Wood Rat</v>
      </c>
      <c r="D1161" s="399">
        <f t="shared" si="829"/>
        <v>2244</v>
      </c>
      <c r="E1161" s="399">
        <f t="shared" si="830"/>
        <v>2183</v>
      </c>
      <c r="F1161" s="12">
        <f t="shared" si="873"/>
        <v>51.714285714285715</v>
      </c>
      <c r="G1161" s="416">
        <f t="shared" si="870"/>
        <v>3575</v>
      </c>
      <c r="H1161" s="187">
        <f t="shared" si="874"/>
        <v>357</v>
      </c>
      <c r="I1161" s="1">
        <f t="shared" si="839"/>
        <v>356</v>
      </c>
      <c r="J1161" s="187">
        <f t="shared" si="875"/>
        <v>-356</v>
      </c>
      <c r="K1161" s="1">
        <f t="shared" si="876"/>
        <v>-355</v>
      </c>
      <c r="L1161">
        <f t="shared" si="831"/>
        <v>106</v>
      </c>
      <c r="M1161" s="3">
        <f t="shared" si="877"/>
        <v>3</v>
      </c>
      <c r="N1161" s="245">
        <f t="shared" si="877"/>
        <v>4</v>
      </c>
      <c r="O1161" s="2"/>
      <c r="P1161" s="2"/>
      <c r="R1161" s="8"/>
      <c r="S1161" s="8"/>
      <c r="AD1161" s="8">
        <f t="shared" ref="AD1161:AD1166" si="878">AD1160+1</f>
        <v>41</v>
      </c>
      <c r="AE1161" s="8"/>
      <c r="AF1161" s="8"/>
      <c r="AI1161" s="108">
        <f t="shared" si="849"/>
        <v>117</v>
      </c>
      <c r="AL1161" s="133">
        <f t="shared" si="850"/>
        <v>203</v>
      </c>
      <c r="AQ1161">
        <f t="shared" si="851"/>
        <v>177</v>
      </c>
      <c r="AR1161" s="32"/>
      <c r="AS1161">
        <f t="shared" si="852"/>
        <v>164</v>
      </c>
      <c r="AV1161">
        <f t="shared" si="853"/>
        <v>88</v>
      </c>
      <c r="AW1161">
        <f t="shared" si="868"/>
        <v>163</v>
      </c>
      <c r="AZ1161" s="150">
        <f t="shared" si="865"/>
        <v>17</v>
      </c>
      <c r="BA1161" s="150">
        <f t="shared" si="856"/>
        <v>16</v>
      </c>
      <c r="BB1161" s="150">
        <f t="shared" si="857"/>
        <v>16</v>
      </c>
      <c r="BC1161" s="150">
        <f t="shared" si="832"/>
        <v>15</v>
      </c>
      <c r="BD1161" s="151">
        <f t="shared" si="858"/>
        <v>20</v>
      </c>
      <c r="BE1161" s="151">
        <f t="shared" si="859"/>
        <v>20</v>
      </c>
      <c r="BF1161" s="151">
        <f t="shared" si="871"/>
        <v>19</v>
      </c>
      <c r="BG1161" s="151">
        <f t="shared" si="872"/>
        <v>18</v>
      </c>
      <c r="BH1161" s="151">
        <f t="shared" si="860"/>
        <v>20</v>
      </c>
      <c r="BI1161" s="151">
        <f t="shared" si="861"/>
        <v>19</v>
      </c>
      <c r="BJ1161" s="151">
        <f t="shared" si="862"/>
        <v>19</v>
      </c>
      <c r="BK1161" s="151">
        <f t="shared" si="863"/>
        <v>18</v>
      </c>
      <c r="BL1161" s="151">
        <f t="shared" si="864"/>
        <v>18</v>
      </c>
      <c r="BM1161" s="151">
        <f t="shared" si="866"/>
        <v>17</v>
      </c>
      <c r="BN1161" s="151">
        <f t="shared" si="867"/>
        <v>16</v>
      </c>
      <c r="BO1161" s="32">
        <f t="shared" si="854"/>
        <v>392</v>
      </c>
      <c r="BQ1161" s="32">
        <f t="shared" si="811"/>
        <v>163</v>
      </c>
    </row>
    <row r="1162" spans="1:69" ht="13.5" thickBot="1">
      <c r="A1162" s="390">
        <f t="shared" si="828"/>
        <v>2</v>
      </c>
      <c r="B1162" s="391" t="str">
        <f>VLOOKUP(A1162,Sheet3!$A$2:$E$61,4,FALSE)</f>
        <v>yǐchǒu (乙丑)</v>
      </c>
      <c r="C1162" s="391" t="str">
        <f>VLOOKUP(A1162,Sheet3!$A$2:$E$61,5,FALSE)</f>
        <v>Wood Ox</v>
      </c>
      <c r="D1162" s="399">
        <f t="shared" si="829"/>
        <v>2245</v>
      </c>
      <c r="E1162" s="399">
        <f t="shared" si="830"/>
        <v>2184</v>
      </c>
      <c r="F1162" s="12">
        <f t="shared" si="873"/>
        <v>51.571428571428569</v>
      </c>
      <c r="G1162" s="416">
        <f t="shared" si="870"/>
        <v>3576</v>
      </c>
      <c r="H1162" s="187">
        <f t="shared" si="874"/>
        <v>356</v>
      </c>
      <c r="I1162" s="1">
        <f t="shared" si="839"/>
        <v>355</v>
      </c>
      <c r="J1162" s="187">
        <f t="shared" si="875"/>
        <v>-355</v>
      </c>
      <c r="K1162" s="1">
        <f t="shared" si="876"/>
        <v>-354</v>
      </c>
      <c r="L1162">
        <f t="shared" si="831"/>
        <v>106</v>
      </c>
      <c r="M1162" s="3">
        <f t="shared" si="877"/>
        <v>4</v>
      </c>
      <c r="N1162" s="245">
        <f t="shared" si="877"/>
        <v>1</v>
      </c>
      <c r="O1162" s="2"/>
      <c r="P1162" s="2"/>
      <c r="R1162" s="8"/>
      <c r="S1162" s="8"/>
      <c r="AD1162" s="8">
        <f t="shared" si="878"/>
        <v>42</v>
      </c>
      <c r="AE1162" s="8"/>
      <c r="AF1162" s="8"/>
      <c r="AI1162" s="108">
        <f t="shared" si="849"/>
        <v>118</v>
      </c>
      <c r="AL1162" s="133">
        <f t="shared" si="850"/>
        <v>204</v>
      </c>
      <c r="AQ1162">
        <f t="shared" si="851"/>
        <v>178</v>
      </c>
      <c r="AR1162" s="32"/>
      <c r="AS1162">
        <f t="shared" si="852"/>
        <v>165</v>
      </c>
      <c r="AV1162">
        <f t="shared" si="853"/>
        <v>89</v>
      </c>
      <c r="AW1162">
        <f t="shared" si="868"/>
        <v>164</v>
      </c>
      <c r="AZ1162" s="150">
        <f t="shared" si="865"/>
        <v>17</v>
      </c>
      <c r="BA1162" s="150">
        <f t="shared" si="856"/>
        <v>16</v>
      </c>
      <c r="BB1162" s="150">
        <f t="shared" si="857"/>
        <v>16</v>
      </c>
      <c r="BC1162" s="150">
        <f t="shared" si="832"/>
        <v>15</v>
      </c>
      <c r="BD1162" s="151">
        <f t="shared" si="858"/>
        <v>20</v>
      </c>
      <c r="BE1162" s="151">
        <f t="shared" si="859"/>
        <v>20</v>
      </c>
      <c r="BF1162" s="151">
        <f t="shared" si="871"/>
        <v>19</v>
      </c>
      <c r="BG1162" s="151">
        <f t="shared" si="872"/>
        <v>18</v>
      </c>
      <c r="BH1162" s="151">
        <f t="shared" si="860"/>
        <v>20</v>
      </c>
      <c r="BI1162" s="151">
        <f t="shared" si="861"/>
        <v>19</v>
      </c>
      <c r="BJ1162" s="151">
        <f t="shared" si="862"/>
        <v>19</v>
      </c>
      <c r="BK1162" s="151">
        <f t="shared" si="863"/>
        <v>18</v>
      </c>
      <c r="BL1162" s="151">
        <f t="shared" si="864"/>
        <v>18</v>
      </c>
      <c r="BM1162" s="151">
        <f t="shared" si="866"/>
        <v>17</v>
      </c>
      <c r="BN1162" s="151">
        <f t="shared" si="867"/>
        <v>16</v>
      </c>
      <c r="BO1162" s="32">
        <f t="shared" si="854"/>
        <v>393</v>
      </c>
      <c r="BQ1162" s="32">
        <f t="shared" si="811"/>
        <v>164</v>
      </c>
    </row>
    <row r="1163" spans="1:69" ht="13.5" thickBot="1">
      <c r="A1163" s="390">
        <f t="shared" si="828"/>
        <v>3</v>
      </c>
      <c r="B1163" s="391" t="str">
        <f>VLOOKUP(A1163,Sheet3!$A$2:$E$61,4,FALSE)</f>
        <v>bǐngyín (丙寅)</v>
      </c>
      <c r="C1163" s="391" t="str">
        <f>VLOOKUP(A1163,Sheet3!$A$2:$E$61,5,FALSE)</f>
        <v>Fire Tiger</v>
      </c>
      <c r="D1163" s="399">
        <f t="shared" si="829"/>
        <v>2246</v>
      </c>
      <c r="E1163" s="399">
        <f t="shared" si="830"/>
        <v>2185</v>
      </c>
      <c r="F1163" s="12">
        <f t="shared" si="873"/>
        <v>51.428571428571431</v>
      </c>
      <c r="G1163" s="416">
        <f t="shared" si="870"/>
        <v>3577</v>
      </c>
      <c r="H1163" s="187">
        <f t="shared" si="874"/>
        <v>355</v>
      </c>
      <c r="I1163" s="1">
        <f t="shared" si="839"/>
        <v>354</v>
      </c>
      <c r="J1163" s="187">
        <f t="shared" si="875"/>
        <v>-354</v>
      </c>
      <c r="K1163" s="1">
        <f t="shared" si="876"/>
        <v>-353</v>
      </c>
      <c r="L1163">
        <f t="shared" si="831"/>
        <v>107</v>
      </c>
      <c r="M1163" s="3">
        <f t="shared" si="877"/>
        <v>1</v>
      </c>
      <c r="N1163" s="245">
        <f t="shared" si="877"/>
        <v>2</v>
      </c>
      <c r="O1163" s="2"/>
      <c r="P1163" s="2"/>
      <c r="R1163" s="8"/>
      <c r="S1163" s="8"/>
      <c r="AD1163" s="8">
        <f t="shared" si="878"/>
        <v>43</v>
      </c>
      <c r="AE1163" s="8"/>
      <c r="AF1163" s="8"/>
      <c r="AI1163" s="108">
        <f t="shared" si="849"/>
        <v>119</v>
      </c>
      <c r="AL1163" s="133">
        <f t="shared" si="850"/>
        <v>205</v>
      </c>
      <c r="AQ1163">
        <f t="shared" si="851"/>
        <v>179</v>
      </c>
      <c r="AR1163" s="32"/>
      <c r="AS1163">
        <f t="shared" si="852"/>
        <v>166</v>
      </c>
      <c r="AV1163">
        <f t="shared" si="853"/>
        <v>90</v>
      </c>
      <c r="AW1163">
        <f t="shared" si="868"/>
        <v>165</v>
      </c>
      <c r="AZ1163" s="150">
        <f t="shared" si="865"/>
        <v>17</v>
      </c>
      <c r="BA1163" s="150">
        <f t="shared" si="856"/>
        <v>16</v>
      </c>
      <c r="BB1163" s="150">
        <f t="shared" si="857"/>
        <v>16</v>
      </c>
      <c r="BC1163" s="150">
        <f t="shared" si="832"/>
        <v>15</v>
      </c>
      <c r="BD1163" s="151">
        <f t="shared" si="858"/>
        <v>20</v>
      </c>
      <c r="BE1163" s="151">
        <f t="shared" si="859"/>
        <v>20</v>
      </c>
      <c r="BF1163" s="151">
        <f t="shared" si="871"/>
        <v>19</v>
      </c>
      <c r="BG1163" s="151">
        <f t="shared" si="872"/>
        <v>18</v>
      </c>
      <c r="BH1163" s="151">
        <f t="shared" si="860"/>
        <v>20</v>
      </c>
      <c r="BI1163" s="151">
        <f t="shared" si="861"/>
        <v>19</v>
      </c>
      <c r="BJ1163" s="151">
        <f t="shared" si="862"/>
        <v>19</v>
      </c>
      <c r="BK1163" s="151">
        <f t="shared" si="863"/>
        <v>18</v>
      </c>
      <c r="BL1163" s="151">
        <f t="shared" si="864"/>
        <v>18</v>
      </c>
      <c r="BM1163" s="151">
        <f t="shared" si="866"/>
        <v>17</v>
      </c>
      <c r="BN1163" s="151">
        <f t="shared" si="867"/>
        <v>16</v>
      </c>
      <c r="BO1163" s="32">
        <f t="shared" si="854"/>
        <v>394</v>
      </c>
      <c r="BQ1163" s="32">
        <f t="shared" si="811"/>
        <v>165</v>
      </c>
    </row>
    <row r="1164" spans="1:69" ht="13.5" thickBot="1">
      <c r="A1164" s="390">
        <f t="shared" si="828"/>
        <v>4</v>
      </c>
      <c r="B1164" s="391" t="str">
        <f>VLOOKUP(A1164,Sheet3!$A$2:$E$61,4,FALSE)</f>
        <v>dīngmǎo (丁卯)</v>
      </c>
      <c r="C1164" s="391" t="str">
        <f>VLOOKUP(A1164,Sheet3!$A$2:$E$61,5,FALSE)</f>
        <v>Fire Hare</v>
      </c>
      <c r="D1164" s="399">
        <f t="shared" si="829"/>
        <v>2247</v>
      </c>
      <c r="E1164" s="399">
        <f t="shared" si="830"/>
        <v>2186</v>
      </c>
      <c r="F1164" s="12">
        <f t="shared" si="873"/>
        <v>51.285714285714285</v>
      </c>
      <c r="G1164" s="416">
        <f t="shared" si="870"/>
        <v>3578</v>
      </c>
      <c r="H1164" s="187">
        <f t="shared" si="874"/>
        <v>354</v>
      </c>
      <c r="I1164" s="1">
        <f t="shared" si="839"/>
        <v>353</v>
      </c>
      <c r="J1164" s="187">
        <f t="shared" si="875"/>
        <v>-353</v>
      </c>
      <c r="K1164" s="1">
        <f t="shared" si="876"/>
        <v>-352</v>
      </c>
      <c r="L1164">
        <f t="shared" si="831"/>
        <v>107</v>
      </c>
      <c r="M1164" s="3">
        <f t="shared" si="877"/>
        <v>2</v>
      </c>
      <c r="N1164" s="245">
        <f t="shared" si="877"/>
        <v>3</v>
      </c>
      <c r="O1164" s="2"/>
      <c r="P1164" s="2"/>
      <c r="R1164" s="8"/>
      <c r="S1164" s="8"/>
      <c r="AD1164" s="8">
        <f t="shared" si="878"/>
        <v>44</v>
      </c>
      <c r="AE1164" s="8"/>
      <c r="AF1164" s="8"/>
      <c r="AI1164" s="108">
        <f t="shared" si="849"/>
        <v>120</v>
      </c>
      <c r="AL1164" s="133">
        <f t="shared" si="850"/>
        <v>206</v>
      </c>
      <c r="AQ1164">
        <f t="shared" si="851"/>
        <v>180</v>
      </c>
      <c r="AR1164" s="32"/>
      <c r="AS1164">
        <f t="shared" si="852"/>
        <v>167</v>
      </c>
      <c r="AV1164">
        <f t="shared" si="853"/>
        <v>91</v>
      </c>
      <c r="AW1164">
        <f t="shared" si="868"/>
        <v>166</v>
      </c>
      <c r="AZ1164" s="150">
        <f t="shared" si="865"/>
        <v>17</v>
      </c>
      <c r="BA1164" s="150">
        <f t="shared" si="856"/>
        <v>16</v>
      </c>
      <c r="BB1164" s="150">
        <f t="shared" si="857"/>
        <v>16</v>
      </c>
      <c r="BC1164" s="150">
        <f t="shared" si="832"/>
        <v>15</v>
      </c>
      <c r="BD1164" s="151">
        <f t="shared" si="858"/>
        <v>20</v>
      </c>
      <c r="BE1164" s="151">
        <f t="shared" si="859"/>
        <v>20</v>
      </c>
      <c r="BF1164" s="151">
        <f t="shared" si="871"/>
        <v>19</v>
      </c>
      <c r="BG1164" s="151">
        <f t="shared" si="872"/>
        <v>18</v>
      </c>
      <c r="BH1164" s="151">
        <f>BG1164+1</f>
        <v>19</v>
      </c>
      <c r="BI1164" s="151">
        <f t="shared" si="861"/>
        <v>18</v>
      </c>
      <c r="BJ1164" s="151">
        <f t="shared" si="862"/>
        <v>18</v>
      </c>
      <c r="BK1164" s="151">
        <f t="shared" si="863"/>
        <v>17</v>
      </c>
      <c r="BL1164" s="151">
        <f t="shared" si="864"/>
        <v>17</v>
      </c>
      <c r="BM1164" s="151">
        <f t="shared" si="866"/>
        <v>16</v>
      </c>
      <c r="BN1164" s="151">
        <f t="shared" si="867"/>
        <v>15</v>
      </c>
      <c r="BO1164" s="32">
        <f t="shared" si="854"/>
        <v>395</v>
      </c>
      <c r="BQ1164" s="32">
        <f t="shared" ref="BQ1164:BQ1227" si="879">BQ1163+1</f>
        <v>166</v>
      </c>
    </row>
    <row r="1165" spans="1:69" ht="13.5" thickBot="1">
      <c r="A1165" s="390">
        <f t="shared" si="828"/>
        <v>5</v>
      </c>
      <c r="B1165" s="391" t="str">
        <f>VLOOKUP(A1165,Sheet3!$A$2:$E$61,4,FALSE)</f>
        <v>wùchén (戊辰)</v>
      </c>
      <c r="C1165" s="391" t="str">
        <f>VLOOKUP(A1165,Sheet3!$A$2:$E$61,5,FALSE)</f>
        <v>Earth Dragon</v>
      </c>
      <c r="D1165" s="399">
        <f t="shared" si="829"/>
        <v>2248</v>
      </c>
      <c r="E1165" s="399">
        <f t="shared" si="830"/>
        <v>2187</v>
      </c>
      <c r="F1165" s="12">
        <f t="shared" si="873"/>
        <v>51.142857142857146</v>
      </c>
      <c r="G1165" s="416">
        <f t="shared" si="870"/>
        <v>3579</v>
      </c>
      <c r="H1165" s="187">
        <f t="shared" si="874"/>
        <v>353</v>
      </c>
      <c r="I1165" s="1">
        <f t="shared" si="839"/>
        <v>352</v>
      </c>
      <c r="J1165" s="187">
        <f t="shared" si="875"/>
        <v>-352</v>
      </c>
      <c r="K1165" s="1">
        <f t="shared" si="876"/>
        <v>-351</v>
      </c>
      <c r="L1165">
        <f t="shared" si="831"/>
        <v>107</v>
      </c>
      <c r="M1165" s="3">
        <f t="shared" si="877"/>
        <v>3</v>
      </c>
      <c r="N1165" s="245">
        <f t="shared" si="877"/>
        <v>4</v>
      </c>
      <c r="O1165" s="2"/>
      <c r="P1165" s="2"/>
      <c r="R1165" s="8"/>
      <c r="S1165" s="8"/>
      <c r="AD1165" s="8">
        <f t="shared" si="878"/>
        <v>45</v>
      </c>
      <c r="AE1165" s="8"/>
      <c r="AF1165" s="8"/>
      <c r="AI1165" s="108">
        <f t="shared" si="849"/>
        <v>121</v>
      </c>
      <c r="AL1165" s="133">
        <f t="shared" si="850"/>
        <v>207</v>
      </c>
      <c r="AQ1165">
        <f t="shared" si="851"/>
        <v>181</v>
      </c>
      <c r="AR1165" s="32"/>
      <c r="AS1165">
        <f t="shared" si="852"/>
        <v>168</v>
      </c>
      <c r="AT1165" s="3">
        <f>AT1158+1</f>
        <v>24</v>
      </c>
      <c r="AU1165" s="3">
        <f>AU1158-1</f>
        <v>46</v>
      </c>
      <c r="AV1165">
        <f t="shared" si="853"/>
        <v>92</v>
      </c>
      <c r="AW1165">
        <f t="shared" si="868"/>
        <v>167</v>
      </c>
      <c r="AZ1165" s="150">
        <f t="shared" si="865"/>
        <v>16</v>
      </c>
      <c r="BA1165" s="150">
        <f t="shared" si="856"/>
        <v>15</v>
      </c>
      <c r="BB1165" s="150">
        <f t="shared" si="857"/>
        <v>15</v>
      </c>
      <c r="BC1165" s="150">
        <f t="shared" si="832"/>
        <v>14</v>
      </c>
      <c r="BD1165" s="151">
        <f t="shared" si="858"/>
        <v>19</v>
      </c>
      <c r="BE1165" s="151">
        <f t="shared" si="859"/>
        <v>19</v>
      </c>
      <c r="BF1165" s="151">
        <f t="shared" si="871"/>
        <v>18</v>
      </c>
      <c r="BG1165" s="151">
        <f t="shared" si="872"/>
        <v>17</v>
      </c>
      <c r="BH1165" s="151">
        <f t="shared" si="860"/>
        <v>19</v>
      </c>
      <c r="BI1165" s="151">
        <f t="shared" si="861"/>
        <v>18</v>
      </c>
      <c r="BJ1165" s="151">
        <f t="shared" si="862"/>
        <v>18</v>
      </c>
      <c r="BK1165" s="151">
        <f t="shared" si="863"/>
        <v>17</v>
      </c>
      <c r="BL1165" s="151">
        <f t="shared" si="864"/>
        <v>17</v>
      </c>
      <c r="BM1165" s="151">
        <f t="shared" si="866"/>
        <v>16</v>
      </c>
      <c r="BN1165" s="151">
        <f t="shared" si="867"/>
        <v>15</v>
      </c>
      <c r="BO1165" s="32">
        <f t="shared" si="854"/>
        <v>396</v>
      </c>
      <c r="BQ1165" s="32">
        <f t="shared" si="879"/>
        <v>167</v>
      </c>
    </row>
    <row r="1166" spans="1:69" ht="13.5" thickBot="1">
      <c r="A1166" s="390">
        <f t="shared" si="828"/>
        <v>6</v>
      </c>
      <c r="B1166" s="391" t="str">
        <f>VLOOKUP(A1166,Sheet3!$A$2:$E$61,4,FALSE)</f>
        <v>jǐsì (己巳)</v>
      </c>
      <c r="C1166" s="391" t="str">
        <f>VLOOKUP(A1166,Sheet3!$A$2:$E$61,5,FALSE)</f>
        <v>Earth Snake</v>
      </c>
      <c r="D1166" s="399">
        <f t="shared" si="829"/>
        <v>2249</v>
      </c>
      <c r="E1166" s="399">
        <f t="shared" si="830"/>
        <v>2188</v>
      </c>
      <c r="F1166" s="149">
        <f t="shared" si="873"/>
        <v>51</v>
      </c>
      <c r="G1166" s="417">
        <f t="shared" si="870"/>
        <v>3580</v>
      </c>
      <c r="H1166" s="270">
        <f t="shared" si="874"/>
        <v>352</v>
      </c>
      <c r="I1166" s="16">
        <f t="shared" si="839"/>
        <v>351</v>
      </c>
      <c r="J1166" s="270">
        <f t="shared" si="875"/>
        <v>-351</v>
      </c>
      <c r="K1166" s="16">
        <f t="shared" si="876"/>
        <v>-350</v>
      </c>
      <c r="L1166" s="20">
        <f t="shared" si="831"/>
        <v>107</v>
      </c>
      <c r="M1166" s="15">
        <f t="shared" si="877"/>
        <v>4</v>
      </c>
      <c r="N1166" s="271">
        <f t="shared" si="877"/>
        <v>1</v>
      </c>
      <c r="O1166" s="17"/>
      <c r="P1166" s="17"/>
      <c r="Q1166" s="30"/>
      <c r="R1166" s="19"/>
      <c r="S1166" s="19"/>
      <c r="T1166" s="17"/>
      <c r="U1166" s="17"/>
      <c r="V1166" s="20"/>
      <c r="W1166" s="20"/>
      <c r="X1166" s="20"/>
      <c r="Y1166" s="20"/>
      <c r="Z1166" s="20"/>
      <c r="AA1166" s="20"/>
      <c r="AB1166" s="20"/>
      <c r="AC1166" s="20"/>
      <c r="AD1166" s="19">
        <f t="shared" si="878"/>
        <v>46</v>
      </c>
      <c r="AE1166" s="19"/>
      <c r="AF1166" s="19"/>
      <c r="AG1166" s="20"/>
      <c r="AH1166" s="17"/>
      <c r="AI1166" s="108">
        <f t="shared" si="849"/>
        <v>122</v>
      </c>
      <c r="AK1166" s="1">
        <f>AK1159+1</f>
        <v>32</v>
      </c>
      <c r="AL1166" s="133">
        <f>AL1165+1</f>
        <v>208</v>
      </c>
      <c r="AM1166" s="1">
        <f>AM1159+1</f>
        <v>29</v>
      </c>
      <c r="AN1166" s="1">
        <f>AN1159+1</f>
        <v>26</v>
      </c>
      <c r="AO1166" s="1">
        <f>AO1159+1</f>
        <v>24</v>
      </c>
      <c r="AP1166" s="1">
        <f>AP1159+1</f>
        <v>15</v>
      </c>
      <c r="AQ1166">
        <f>AQ1165+1</f>
        <v>182</v>
      </c>
      <c r="AR1166" s="3">
        <f>AR1159+1</f>
        <v>26</v>
      </c>
      <c r="AS1166">
        <f t="shared" si="852"/>
        <v>169</v>
      </c>
      <c r="AV1166">
        <f t="shared" si="853"/>
        <v>93</v>
      </c>
      <c r="AW1166">
        <f t="shared" si="868"/>
        <v>168</v>
      </c>
      <c r="AZ1166" s="150">
        <f t="shared" si="865"/>
        <v>16</v>
      </c>
      <c r="BA1166" s="150">
        <f t="shared" si="856"/>
        <v>15</v>
      </c>
      <c r="BB1166" s="150">
        <f t="shared" si="857"/>
        <v>15</v>
      </c>
      <c r="BC1166" s="150">
        <f t="shared" si="832"/>
        <v>14</v>
      </c>
      <c r="BD1166" s="151">
        <f t="shared" si="858"/>
        <v>19</v>
      </c>
      <c r="BE1166" s="151">
        <f t="shared" si="859"/>
        <v>19</v>
      </c>
      <c r="BF1166" s="151">
        <f t="shared" si="871"/>
        <v>18</v>
      </c>
      <c r="BG1166" s="151">
        <f t="shared" si="872"/>
        <v>17</v>
      </c>
      <c r="BH1166" s="151">
        <f t="shared" si="860"/>
        <v>19</v>
      </c>
      <c r="BI1166" s="151">
        <f t="shared" si="861"/>
        <v>18</v>
      </c>
      <c r="BJ1166" s="151">
        <f t="shared" si="862"/>
        <v>18</v>
      </c>
      <c r="BK1166" s="151">
        <f t="shared" si="863"/>
        <v>17</v>
      </c>
      <c r="BL1166" s="151">
        <f t="shared" si="864"/>
        <v>17</v>
      </c>
      <c r="BM1166" s="151">
        <f t="shared" si="866"/>
        <v>16</v>
      </c>
      <c r="BN1166" s="151">
        <f t="shared" si="867"/>
        <v>15</v>
      </c>
      <c r="BO1166" s="32">
        <f t="shared" si="854"/>
        <v>397</v>
      </c>
      <c r="BQ1166" s="32">
        <f t="shared" si="879"/>
        <v>168</v>
      </c>
    </row>
    <row r="1167" spans="1:69" ht="13.5" thickBot="1">
      <c r="A1167" s="390">
        <f t="shared" si="828"/>
        <v>7</v>
      </c>
      <c r="B1167" s="391" t="str">
        <f>VLOOKUP(A1167,Sheet3!$A$2:$E$61,4,FALSE)</f>
        <v>gēngwǔ (庚午)</v>
      </c>
      <c r="C1167" s="391" t="str">
        <f>VLOOKUP(A1167,Sheet3!$A$2:$E$61,5,FALSE)</f>
        <v>Metal Horse</v>
      </c>
      <c r="D1167" s="399">
        <f t="shared" si="829"/>
        <v>2250</v>
      </c>
      <c r="E1167" s="399">
        <f t="shared" si="830"/>
        <v>2189</v>
      </c>
      <c r="F1167" s="12">
        <f t="shared" si="873"/>
        <v>50.857142857142854</v>
      </c>
      <c r="G1167" s="416">
        <f t="shared" si="870"/>
        <v>3581</v>
      </c>
      <c r="H1167" s="187">
        <f t="shared" si="874"/>
        <v>351</v>
      </c>
      <c r="I1167" s="1">
        <f t="shared" si="839"/>
        <v>350</v>
      </c>
      <c r="J1167" s="187">
        <f t="shared" si="875"/>
        <v>-350</v>
      </c>
      <c r="K1167" s="1">
        <f t="shared" si="876"/>
        <v>-349</v>
      </c>
      <c r="L1167">
        <f t="shared" si="831"/>
        <v>108</v>
      </c>
      <c r="M1167" s="3">
        <f t="shared" si="877"/>
        <v>1</v>
      </c>
      <c r="N1167" s="245">
        <f t="shared" si="877"/>
        <v>2</v>
      </c>
      <c r="O1167" s="2"/>
      <c r="P1167" s="2"/>
      <c r="R1167" s="8"/>
      <c r="S1167" s="8"/>
      <c r="AD1167" s="8">
        <f t="shared" ref="AD1167:AD1172" si="880">AD1166+1</f>
        <v>47</v>
      </c>
      <c r="AE1167" s="8"/>
      <c r="AF1167" s="8"/>
      <c r="AI1167" s="108">
        <f t="shared" si="849"/>
        <v>123</v>
      </c>
      <c r="AL1167" s="133">
        <f t="shared" si="850"/>
        <v>209</v>
      </c>
      <c r="AQ1167">
        <f t="shared" si="851"/>
        <v>183</v>
      </c>
      <c r="AR1167" s="32"/>
      <c r="AS1167">
        <f t="shared" si="852"/>
        <v>170</v>
      </c>
      <c r="AV1167">
        <f t="shared" si="853"/>
        <v>94</v>
      </c>
      <c r="AW1167">
        <f t="shared" si="868"/>
        <v>169</v>
      </c>
      <c r="AZ1167" s="150">
        <f t="shared" si="865"/>
        <v>16</v>
      </c>
      <c r="BA1167" s="150">
        <f t="shared" si="856"/>
        <v>15</v>
      </c>
      <c r="BB1167" s="150">
        <f t="shared" si="857"/>
        <v>15</v>
      </c>
      <c r="BC1167" s="150">
        <f t="shared" si="832"/>
        <v>14</v>
      </c>
      <c r="BD1167" s="151">
        <f t="shared" si="858"/>
        <v>19</v>
      </c>
      <c r="BE1167" s="151">
        <f t="shared" si="859"/>
        <v>19</v>
      </c>
      <c r="BF1167" s="151">
        <f t="shared" si="871"/>
        <v>18</v>
      </c>
      <c r="BG1167" s="151">
        <f t="shared" si="872"/>
        <v>17</v>
      </c>
      <c r="BH1167" s="151">
        <f t="shared" si="860"/>
        <v>19</v>
      </c>
      <c r="BI1167" s="151">
        <f t="shared" si="861"/>
        <v>18</v>
      </c>
      <c r="BJ1167" s="151">
        <f t="shared" si="862"/>
        <v>18</v>
      </c>
      <c r="BK1167" s="151">
        <f t="shared" si="863"/>
        <v>17</v>
      </c>
      <c r="BL1167" s="151">
        <f t="shared" si="864"/>
        <v>17</v>
      </c>
      <c r="BM1167" s="151">
        <f t="shared" si="866"/>
        <v>16</v>
      </c>
      <c r="BN1167" s="151">
        <f t="shared" si="867"/>
        <v>15</v>
      </c>
      <c r="BO1167" s="32">
        <f t="shared" si="854"/>
        <v>398</v>
      </c>
      <c r="BQ1167" s="32">
        <f t="shared" si="879"/>
        <v>169</v>
      </c>
    </row>
    <row r="1168" spans="1:69" ht="13.5" thickBot="1">
      <c r="A1168" s="390">
        <f t="shared" si="828"/>
        <v>8</v>
      </c>
      <c r="B1168" s="391" t="str">
        <f>VLOOKUP(A1168,Sheet3!$A$2:$E$61,4,FALSE)</f>
        <v>xīnwèi (辛未)</v>
      </c>
      <c r="C1168" s="391" t="str">
        <f>VLOOKUP(A1168,Sheet3!$A$2:$E$61,5,FALSE)</f>
        <v>Metal Sheep</v>
      </c>
      <c r="D1168" s="399">
        <f t="shared" si="829"/>
        <v>2251</v>
      </c>
      <c r="E1168" s="399">
        <f t="shared" si="830"/>
        <v>2190</v>
      </c>
      <c r="F1168" s="12">
        <f t="shared" si="873"/>
        <v>50.714285714285715</v>
      </c>
      <c r="G1168" s="416">
        <f t="shared" si="870"/>
        <v>3582</v>
      </c>
      <c r="H1168" s="187">
        <f t="shared" si="874"/>
        <v>350</v>
      </c>
      <c r="I1168" s="1">
        <f t="shared" si="839"/>
        <v>349</v>
      </c>
      <c r="J1168" s="187">
        <f t="shared" si="875"/>
        <v>-349</v>
      </c>
      <c r="K1168" s="1">
        <f t="shared" si="876"/>
        <v>-348</v>
      </c>
      <c r="L1168">
        <f t="shared" si="831"/>
        <v>108</v>
      </c>
      <c r="M1168" s="3">
        <f t="shared" si="877"/>
        <v>2</v>
      </c>
      <c r="N1168" s="245">
        <f t="shared" si="877"/>
        <v>3</v>
      </c>
      <c r="O1168" s="2"/>
      <c r="P1168" s="2"/>
      <c r="R1168" s="8"/>
      <c r="S1168" s="8"/>
      <c r="AD1168" s="8">
        <f t="shared" si="880"/>
        <v>48</v>
      </c>
      <c r="AE1168" s="8"/>
      <c r="AF1168" s="8"/>
      <c r="AI1168" s="108">
        <f t="shared" si="849"/>
        <v>124</v>
      </c>
      <c r="AL1168" s="133">
        <f t="shared" si="850"/>
        <v>210</v>
      </c>
      <c r="AQ1168">
        <f t="shared" si="851"/>
        <v>184</v>
      </c>
      <c r="AR1168" s="32"/>
      <c r="AS1168">
        <f t="shared" si="852"/>
        <v>171</v>
      </c>
      <c r="AV1168">
        <f t="shared" si="853"/>
        <v>95</v>
      </c>
      <c r="AW1168">
        <f t="shared" si="868"/>
        <v>170</v>
      </c>
      <c r="AZ1168" s="150">
        <f t="shared" si="865"/>
        <v>16</v>
      </c>
      <c r="BA1168" s="150">
        <f t="shared" si="856"/>
        <v>15</v>
      </c>
      <c r="BB1168" s="150">
        <f t="shared" si="857"/>
        <v>15</v>
      </c>
      <c r="BC1168" s="150">
        <f t="shared" si="832"/>
        <v>14</v>
      </c>
      <c r="BD1168" s="151">
        <f t="shared" si="858"/>
        <v>19</v>
      </c>
      <c r="BE1168" s="151">
        <f t="shared" si="859"/>
        <v>19</v>
      </c>
      <c r="BF1168" s="151">
        <f t="shared" si="871"/>
        <v>18</v>
      </c>
      <c r="BG1168" s="151">
        <f t="shared" si="872"/>
        <v>17</v>
      </c>
      <c r="BH1168" s="151">
        <f>BG1168+1</f>
        <v>18</v>
      </c>
      <c r="BI1168" s="151">
        <f t="shared" si="861"/>
        <v>17</v>
      </c>
      <c r="BJ1168" s="151">
        <f t="shared" si="862"/>
        <v>17</v>
      </c>
      <c r="BK1168" s="151">
        <f t="shared" si="863"/>
        <v>16</v>
      </c>
      <c r="BL1168" s="151">
        <f t="shared" si="864"/>
        <v>16</v>
      </c>
      <c r="BM1168" s="151">
        <f t="shared" si="866"/>
        <v>15</v>
      </c>
      <c r="BN1168" s="151">
        <f t="shared" si="867"/>
        <v>14</v>
      </c>
      <c r="BO1168" s="32">
        <f t="shared" si="854"/>
        <v>399</v>
      </c>
      <c r="BQ1168" s="32">
        <f t="shared" si="879"/>
        <v>170</v>
      </c>
    </row>
    <row r="1169" spans="1:69" ht="23.25" thickBot="1">
      <c r="A1169" s="390">
        <f t="shared" si="828"/>
        <v>9</v>
      </c>
      <c r="B1169" s="391" t="str">
        <f>VLOOKUP(A1169,Sheet3!$A$2:$E$61,4,FALSE)</f>
        <v>rénshēn (壬申)</v>
      </c>
      <c r="C1169" s="391" t="str">
        <f>VLOOKUP(A1169,Sheet3!$A$2:$E$61,5,FALSE)</f>
        <v>Water Monkey</v>
      </c>
      <c r="D1169" s="399">
        <f t="shared" si="829"/>
        <v>2252</v>
      </c>
      <c r="E1169" s="399">
        <f t="shared" si="830"/>
        <v>2191</v>
      </c>
      <c r="F1169" s="12">
        <f t="shared" si="873"/>
        <v>50.571428571428569</v>
      </c>
      <c r="G1169" s="416">
        <f t="shared" si="870"/>
        <v>3583</v>
      </c>
      <c r="H1169" s="187">
        <f t="shared" si="874"/>
        <v>349</v>
      </c>
      <c r="I1169" s="1">
        <f t="shared" si="839"/>
        <v>348</v>
      </c>
      <c r="J1169" s="187">
        <f t="shared" si="875"/>
        <v>-348</v>
      </c>
      <c r="K1169" s="1">
        <f t="shared" si="876"/>
        <v>-347</v>
      </c>
      <c r="L1169">
        <f t="shared" si="831"/>
        <v>108</v>
      </c>
      <c r="M1169" s="3">
        <f t="shared" si="877"/>
        <v>3</v>
      </c>
      <c r="N1169" s="245">
        <f t="shared" si="877"/>
        <v>4</v>
      </c>
      <c r="O1169" s="2"/>
      <c r="P1169" s="2"/>
      <c r="R1169" s="8"/>
      <c r="S1169" s="8"/>
      <c r="AD1169" s="8">
        <f t="shared" si="880"/>
        <v>49</v>
      </c>
      <c r="AE1169" s="8"/>
      <c r="AF1169" s="8"/>
      <c r="AI1169" s="108">
        <f t="shared" si="849"/>
        <v>125</v>
      </c>
      <c r="AL1169" s="133">
        <f t="shared" si="850"/>
        <v>211</v>
      </c>
      <c r="AQ1169">
        <f t="shared" si="851"/>
        <v>185</v>
      </c>
      <c r="AR1169" s="32"/>
      <c r="AS1169">
        <f t="shared" si="852"/>
        <v>172</v>
      </c>
      <c r="AV1169">
        <f t="shared" si="853"/>
        <v>96</v>
      </c>
      <c r="AW1169">
        <f t="shared" si="868"/>
        <v>171</v>
      </c>
      <c r="AZ1169" s="150">
        <f t="shared" si="865"/>
        <v>15</v>
      </c>
      <c r="BA1169" s="150">
        <f t="shared" si="856"/>
        <v>14</v>
      </c>
      <c r="BB1169" s="150">
        <f t="shared" si="857"/>
        <v>14</v>
      </c>
      <c r="BC1169" s="150">
        <f t="shared" si="832"/>
        <v>13</v>
      </c>
      <c r="BD1169" s="151">
        <f t="shared" si="858"/>
        <v>18</v>
      </c>
      <c r="BE1169" s="151">
        <f t="shared" si="859"/>
        <v>18</v>
      </c>
      <c r="BF1169" s="151">
        <f t="shared" si="871"/>
        <v>17</v>
      </c>
      <c r="BG1169" s="151">
        <f t="shared" si="872"/>
        <v>16</v>
      </c>
      <c r="BH1169" s="151">
        <f t="shared" si="860"/>
        <v>18</v>
      </c>
      <c r="BI1169" s="151">
        <f t="shared" si="861"/>
        <v>17</v>
      </c>
      <c r="BJ1169" s="151">
        <f t="shared" si="862"/>
        <v>17</v>
      </c>
      <c r="BK1169" s="151">
        <f t="shared" si="863"/>
        <v>16</v>
      </c>
      <c r="BL1169" s="151">
        <f t="shared" si="864"/>
        <v>16</v>
      </c>
      <c r="BM1169" s="151">
        <f t="shared" si="866"/>
        <v>15</v>
      </c>
      <c r="BN1169" s="151">
        <f t="shared" si="867"/>
        <v>14</v>
      </c>
      <c r="BO1169" s="32">
        <f t="shared" si="854"/>
        <v>400</v>
      </c>
      <c r="BQ1169" s="32">
        <f t="shared" si="879"/>
        <v>171</v>
      </c>
    </row>
    <row r="1170" spans="1:69" ht="23.25" thickBot="1">
      <c r="A1170" s="390">
        <f t="shared" ref="A1170:A1233" si="881">IF(A1171&gt;1,A1171-1,60)</f>
        <v>10</v>
      </c>
      <c r="B1170" s="391" t="str">
        <f>VLOOKUP(A1170,Sheet3!$A$2:$E$61,4,FALSE)</f>
        <v>guǐyǒu (癸酉)</v>
      </c>
      <c r="C1170" s="391" t="str">
        <f>VLOOKUP(A1170,Sheet3!$A$2:$E$61,5,FALSE)</f>
        <v>Water Rooster</v>
      </c>
      <c r="D1170" s="399">
        <f t="shared" ref="D1170:D1233" si="882">D1171-1</f>
        <v>2253</v>
      </c>
      <c r="E1170" s="399">
        <f t="shared" ref="E1170:E1233" si="883">E1171-1</f>
        <v>2192</v>
      </c>
      <c r="F1170" s="12">
        <f t="shared" si="873"/>
        <v>50.428571428571431</v>
      </c>
      <c r="G1170" s="416">
        <f t="shared" si="870"/>
        <v>3584</v>
      </c>
      <c r="H1170" s="187">
        <f t="shared" si="874"/>
        <v>348</v>
      </c>
      <c r="I1170" s="1">
        <f t="shared" si="839"/>
        <v>347</v>
      </c>
      <c r="J1170" s="187">
        <f t="shared" si="875"/>
        <v>-347</v>
      </c>
      <c r="K1170" s="1">
        <f t="shared" si="876"/>
        <v>-346</v>
      </c>
      <c r="L1170">
        <f t="shared" ref="L1170:L1233" si="884">INT(L$1543-($J$1543-$J1170)/4)</f>
        <v>108</v>
      </c>
      <c r="M1170" s="3">
        <f t="shared" si="877"/>
        <v>4</v>
      </c>
      <c r="N1170" s="245">
        <f t="shared" si="877"/>
        <v>1</v>
      </c>
      <c r="O1170" s="2"/>
      <c r="P1170" s="2"/>
      <c r="R1170" s="8"/>
      <c r="S1170" s="8"/>
      <c r="AD1170" s="8">
        <f t="shared" si="880"/>
        <v>50</v>
      </c>
      <c r="AE1170" s="8"/>
      <c r="AF1170" s="8"/>
      <c r="AI1170" s="108">
        <f t="shared" si="849"/>
        <v>126</v>
      </c>
      <c r="AL1170" s="133">
        <f t="shared" si="850"/>
        <v>212</v>
      </c>
      <c r="AQ1170">
        <f t="shared" si="851"/>
        <v>186</v>
      </c>
      <c r="AR1170" s="32"/>
      <c r="AS1170">
        <f t="shared" si="852"/>
        <v>173</v>
      </c>
      <c r="AV1170">
        <f t="shared" si="853"/>
        <v>97</v>
      </c>
      <c r="AW1170">
        <f t="shared" si="868"/>
        <v>172</v>
      </c>
      <c r="AZ1170" s="150">
        <f t="shared" si="865"/>
        <v>15</v>
      </c>
      <c r="BA1170" s="150">
        <f t="shared" si="856"/>
        <v>14</v>
      </c>
      <c r="BB1170" s="150">
        <f t="shared" si="857"/>
        <v>14</v>
      </c>
      <c r="BC1170" s="150">
        <f t="shared" si="832"/>
        <v>13</v>
      </c>
      <c r="BD1170" s="151">
        <f t="shared" si="858"/>
        <v>18</v>
      </c>
      <c r="BE1170" s="151">
        <f t="shared" si="859"/>
        <v>18</v>
      </c>
      <c r="BF1170" s="151">
        <f t="shared" si="871"/>
        <v>17</v>
      </c>
      <c r="BG1170" s="151">
        <f t="shared" si="872"/>
        <v>16</v>
      </c>
      <c r="BH1170" s="151">
        <f t="shared" si="860"/>
        <v>18</v>
      </c>
      <c r="BI1170" s="151">
        <f t="shared" si="861"/>
        <v>17</v>
      </c>
      <c r="BJ1170" s="151">
        <f t="shared" si="862"/>
        <v>17</v>
      </c>
      <c r="BK1170" s="151">
        <f t="shared" si="863"/>
        <v>16</v>
      </c>
      <c r="BL1170" s="151">
        <f t="shared" si="864"/>
        <v>16</v>
      </c>
      <c r="BM1170" s="151">
        <f t="shared" si="866"/>
        <v>15</v>
      </c>
      <c r="BN1170" s="151">
        <f t="shared" si="867"/>
        <v>14</v>
      </c>
      <c r="BO1170" s="32">
        <f t="shared" si="854"/>
        <v>401</v>
      </c>
      <c r="BQ1170" s="32">
        <f t="shared" si="879"/>
        <v>172</v>
      </c>
    </row>
    <row r="1171" spans="1:69" ht="13.5" thickBot="1">
      <c r="A1171" s="390">
        <f t="shared" si="881"/>
        <v>11</v>
      </c>
      <c r="B1171" s="391" t="str">
        <f>VLOOKUP(A1171,Sheet3!$A$2:$E$61,4,FALSE)</f>
        <v>jiǎxū (甲戌)</v>
      </c>
      <c r="C1171" s="391" t="str">
        <f>VLOOKUP(A1171,Sheet3!$A$2:$E$61,5,FALSE)</f>
        <v>Wood Dog</v>
      </c>
      <c r="D1171" s="399">
        <f t="shared" si="882"/>
        <v>2254</v>
      </c>
      <c r="E1171" s="399">
        <f t="shared" si="883"/>
        <v>2193</v>
      </c>
      <c r="F1171" s="12">
        <f t="shared" si="873"/>
        <v>50.285714285714285</v>
      </c>
      <c r="G1171" s="416">
        <f t="shared" si="870"/>
        <v>3585</v>
      </c>
      <c r="H1171" s="187">
        <f t="shared" si="874"/>
        <v>347</v>
      </c>
      <c r="I1171" s="1">
        <f t="shared" si="839"/>
        <v>346</v>
      </c>
      <c r="J1171" s="187">
        <f t="shared" si="875"/>
        <v>-346</v>
      </c>
      <c r="K1171" s="1">
        <f t="shared" si="876"/>
        <v>-345</v>
      </c>
      <c r="L1171">
        <f t="shared" si="884"/>
        <v>109</v>
      </c>
      <c r="M1171" s="3">
        <f t="shared" si="877"/>
        <v>1</v>
      </c>
      <c r="N1171" s="245">
        <f t="shared" si="877"/>
        <v>2</v>
      </c>
      <c r="O1171" s="2"/>
      <c r="P1171" s="2"/>
      <c r="R1171" s="8"/>
      <c r="S1171" s="8"/>
      <c r="AD1171" s="8">
        <f t="shared" si="880"/>
        <v>51</v>
      </c>
      <c r="AE1171" s="8"/>
      <c r="AF1171" s="8"/>
      <c r="AI1171" s="108">
        <f t="shared" si="849"/>
        <v>127</v>
      </c>
      <c r="AL1171" s="133">
        <f t="shared" si="850"/>
        <v>213</v>
      </c>
      <c r="AQ1171">
        <f t="shared" si="851"/>
        <v>187</v>
      </c>
      <c r="AR1171" s="32"/>
      <c r="AS1171">
        <f t="shared" si="852"/>
        <v>174</v>
      </c>
      <c r="AV1171">
        <f t="shared" si="853"/>
        <v>98</v>
      </c>
      <c r="AW1171">
        <f t="shared" si="868"/>
        <v>173</v>
      </c>
      <c r="AZ1171" s="150">
        <f t="shared" si="865"/>
        <v>15</v>
      </c>
      <c r="BA1171" s="150">
        <f t="shared" si="856"/>
        <v>14</v>
      </c>
      <c r="BB1171" s="150">
        <f t="shared" si="857"/>
        <v>14</v>
      </c>
      <c r="BC1171" s="150">
        <f t="shared" si="832"/>
        <v>13</v>
      </c>
      <c r="BD1171" s="151">
        <f t="shared" si="858"/>
        <v>18</v>
      </c>
      <c r="BE1171" s="151">
        <f t="shared" si="859"/>
        <v>18</v>
      </c>
      <c r="BF1171" s="151">
        <f t="shared" si="871"/>
        <v>17</v>
      </c>
      <c r="BG1171" s="151">
        <f t="shared" si="872"/>
        <v>16</v>
      </c>
      <c r="BH1171" s="151">
        <f t="shared" si="860"/>
        <v>18</v>
      </c>
      <c r="BI1171" s="151">
        <f t="shared" si="861"/>
        <v>17</v>
      </c>
      <c r="BJ1171" s="151">
        <f t="shared" si="862"/>
        <v>17</v>
      </c>
      <c r="BK1171" s="151">
        <f t="shared" si="863"/>
        <v>16</v>
      </c>
      <c r="BL1171" s="151">
        <f t="shared" si="864"/>
        <v>16</v>
      </c>
      <c r="BM1171" s="151">
        <f t="shared" si="866"/>
        <v>15</v>
      </c>
      <c r="BN1171" s="151">
        <f t="shared" si="867"/>
        <v>14</v>
      </c>
      <c r="BO1171" s="32">
        <f t="shared" si="854"/>
        <v>402</v>
      </c>
      <c r="BQ1171" s="32">
        <f t="shared" si="879"/>
        <v>173</v>
      </c>
    </row>
    <row r="1172" spans="1:69" ht="13.5" thickBot="1">
      <c r="A1172" s="390">
        <f t="shared" si="881"/>
        <v>12</v>
      </c>
      <c r="B1172" s="391" t="str">
        <f>VLOOKUP(A1172,Sheet3!$A$2:$E$61,4,FALSE)</f>
        <v>yǐhài (乙亥)</v>
      </c>
      <c r="C1172" s="391" t="str">
        <f>VLOOKUP(A1172,Sheet3!$A$2:$E$61,5,FALSE)</f>
        <v>Wood Pig</v>
      </c>
      <c r="D1172" s="399">
        <f t="shared" si="882"/>
        <v>2255</v>
      </c>
      <c r="E1172" s="399">
        <f t="shared" si="883"/>
        <v>2194</v>
      </c>
      <c r="F1172" s="12">
        <f t="shared" si="873"/>
        <v>50.142857142857146</v>
      </c>
      <c r="G1172" s="416">
        <f t="shared" si="870"/>
        <v>3586</v>
      </c>
      <c r="H1172" s="187">
        <f t="shared" si="874"/>
        <v>346</v>
      </c>
      <c r="I1172" s="1">
        <f t="shared" si="839"/>
        <v>345</v>
      </c>
      <c r="J1172" s="187">
        <f t="shared" si="875"/>
        <v>-345</v>
      </c>
      <c r="K1172" s="1">
        <f t="shared" si="876"/>
        <v>-344</v>
      </c>
      <c r="L1172">
        <f t="shared" si="884"/>
        <v>109</v>
      </c>
      <c r="M1172" s="3">
        <f t="shared" si="877"/>
        <v>2</v>
      </c>
      <c r="N1172" s="245">
        <f t="shared" si="877"/>
        <v>3</v>
      </c>
      <c r="O1172" s="2"/>
      <c r="P1172" s="2"/>
      <c r="R1172" s="8"/>
      <c r="S1172" s="8"/>
      <c r="AD1172" s="8">
        <f t="shared" si="880"/>
        <v>52</v>
      </c>
      <c r="AE1172" s="8"/>
      <c r="AF1172" s="8"/>
      <c r="AI1172" s="108">
        <f t="shared" si="849"/>
        <v>128</v>
      </c>
      <c r="AL1172" s="133">
        <f t="shared" si="850"/>
        <v>214</v>
      </c>
      <c r="AQ1172">
        <f t="shared" si="851"/>
        <v>188</v>
      </c>
      <c r="AR1172" s="32"/>
      <c r="AS1172">
        <f t="shared" si="852"/>
        <v>175</v>
      </c>
      <c r="AT1172" s="3">
        <f>AT1165+1</f>
        <v>25</v>
      </c>
      <c r="AU1172" s="3">
        <f>AU1165-1</f>
        <v>45</v>
      </c>
      <c r="AV1172">
        <f t="shared" si="853"/>
        <v>99</v>
      </c>
      <c r="AW1172">
        <f t="shared" si="868"/>
        <v>174</v>
      </c>
      <c r="AZ1172" s="150">
        <f t="shared" si="865"/>
        <v>15</v>
      </c>
      <c r="BA1172" s="150">
        <f t="shared" si="856"/>
        <v>14</v>
      </c>
      <c r="BB1172" s="150">
        <f t="shared" si="857"/>
        <v>14</v>
      </c>
      <c r="BC1172" s="150">
        <f t="shared" ref="BC1172:BC1220" si="885">BB1172-1</f>
        <v>13</v>
      </c>
      <c r="BD1172" s="151">
        <f t="shared" si="858"/>
        <v>18</v>
      </c>
      <c r="BE1172" s="151">
        <f t="shared" si="859"/>
        <v>18</v>
      </c>
      <c r="BF1172" s="151">
        <f t="shared" si="871"/>
        <v>17</v>
      </c>
      <c r="BG1172" s="151">
        <f t="shared" si="872"/>
        <v>16</v>
      </c>
      <c r="BH1172" s="151">
        <f>BG1172+1</f>
        <v>17</v>
      </c>
      <c r="BI1172" s="151">
        <f t="shared" si="861"/>
        <v>16</v>
      </c>
      <c r="BJ1172" s="151">
        <f t="shared" si="862"/>
        <v>16</v>
      </c>
      <c r="BK1172" s="151">
        <f t="shared" si="863"/>
        <v>15</v>
      </c>
      <c r="BL1172" s="151">
        <f t="shared" si="864"/>
        <v>15</v>
      </c>
      <c r="BM1172" s="151">
        <f t="shared" si="866"/>
        <v>14</v>
      </c>
      <c r="BN1172" s="151">
        <f t="shared" si="867"/>
        <v>13</v>
      </c>
      <c r="BO1172" s="32">
        <f t="shared" si="854"/>
        <v>403</v>
      </c>
      <c r="BQ1172" s="32">
        <f t="shared" si="879"/>
        <v>174</v>
      </c>
    </row>
    <row r="1173" spans="1:69" ht="13.5" thickBot="1">
      <c r="A1173" s="390">
        <f t="shared" si="881"/>
        <v>13</v>
      </c>
      <c r="B1173" s="391" t="str">
        <f>VLOOKUP(A1173,Sheet3!$A$2:$E$61,4,FALSE)</f>
        <v>bǐngzǐ (丙子)</v>
      </c>
      <c r="C1173" s="391" t="str">
        <f>VLOOKUP(A1173,Sheet3!$A$2:$E$61,5,FALSE)</f>
        <v>Fire Rat</v>
      </c>
      <c r="D1173" s="399">
        <f t="shared" si="882"/>
        <v>2256</v>
      </c>
      <c r="E1173" s="399">
        <f t="shared" si="883"/>
        <v>2195</v>
      </c>
      <c r="F1173" s="149">
        <f t="shared" si="873"/>
        <v>50</v>
      </c>
      <c r="G1173" s="417">
        <f t="shared" si="870"/>
        <v>3587</v>
      </c>
      <c r="H1173" s="270">
        <f t="shared" si="874"/>
        <v>345</v>
      </c>
      <c r="I1173" s="16">
        <f>H1173-1</f>
        <v>344</v>
      </c>
      <c r="J1173" s="270">
        <f t="shared" si="875"/>
        <v>-344</v>
      </c>
      <c r="K1173" s="16">
        <f t="shared" si="876"/>
        <v>-343</v>
      </c>
      <c r="L1173" s="20">
        <f t="shared" si="884"/>
        <v>109</v>
      </c>
      <c r="M1173" s="15">
        <f t="shared" si="877"/>
        <v>3</v>
      </c>
      <c r="N1173" s="271">
        <f t="shared" si="877"/>
        <v>4</v>
      </c>
      <c r="O1173" s="17"/>
      <c r="P1173" s="17"/>
      <c r="Q1173" s="30"/>
      <c r="R1173" s="19"/>
      <c r="S1173" s="19"/>
      <c r="T1173" s="17"/>
      <c r="U1173" s="17"/>
      <c r="V1173" s="20"/>
      <c r="W1173" s="20"/>
      <c r="X1173" s="20"/>
      <c r="Y1173" s="20"/>
      <c r="Z1173" s="20"/>
      <c r="AA1173" s="20"/>
      <c r="AB1173" s="20"/>
      <c r="AC1173" s="20"/>
      <c r="AD1173" s="19">
        <f>AD1172+1</f>
        <v>53</v>
      </c>
      <c r="AE1173" s="19"/>
      <c r="AF1173" s="19"/>
      <c r="AG1173" s="20"/>
      <c r="AH1173" s="17"/>
      <c r="AI1173" s="108">
        <f t="shared" si="849"/>
        <v>129</v>
      </c>
      <c r="AK1173" s="1">
        <f>AK1166+1</f>
        <v>33</v>
      </c>
      <c r="AL1173" s="133">
        <f>AL1172+1</f>
        <v>215</v>
      </c>
      <c r="AM1173" s="1">
        <f>AM1166+1</f>
        <v>30</v>
      </c>
      <c r="AN1173" s="1">
        <f>AN1166+1</f>
        <v>27</v>
      </c>
      <c r="AO1173" s="1">
        <f>AO1166+1</f>
        <v>25</v>
      </c>
      <c r="AP1173" s="1">
        <f>AP1166+1</f>
        <v>16</v>
      </c>
      <c r="AQ1173">
        <f>AQ1172+1</f>
        <v>189</v>
      </c>
      <c r="AR1173" s="3">
        <f>AR1166+1</f>
        <v>27</v>
      </c>
      <c r="AS1173">
        <f t="shared" si="852"/>
        <v>176</v>
      </c>
      <c r="AV1173">
        <f t="shared" si="853"/>
        <v>100</v>
      </c>
      <c r="AW1173">
        <f t="shared" si="868"/>
        <v>175</v>
      </c>
      <c r="AZ1173" s="150">
        <f t="shared" si="865"/>
        <v>14</v>
      </c>
      <c r="BA1173" s="150">
        <f t="shared" si="856"/>
        <v>13</v>
      </c>
      <c r="BB1173" s="150">
        <f t="shared" si="857"/>
        <v>13</v>
      </c>
      <c r="BC1173" s="150">
        <f t="shared" si="885"/>
        <v>12</v>
      </c>
      <c r="BD1173" s="151">
        <f t="shared" si="858"/>
        <v>17</v>
      </c>
      <c r="BE1173" s="151">
        <f t="shared" si="859"/>
        <v>17</v>
      </c>
      <c r="BF1173" s="151">
        <f t="shared" si="871"/>
        <v>16</v>
      </c>
      <c r="BG1173" s="151">
        <f t="shared" si="872"/>
        <v>15</v>
      </c>
      <c r="BH1173" s="151">
        <f t="shared" si="860"/>
        <v>17</v>
      </c>
      <c r="BI1173" s="151">
        <f t="shared" si="861"/>
        <v>16</v>
      </c>
      <c r="BJ1173" s="151">
        <f t="shared" si="862"/>
        <v>16</v>
      </c>
      <c r="BK1173" s="151">
        <f t="shared" si="863"/>
        <v>15</v>
      </c>
      <c r="BL1173" s="151">
        <f t="shared" si="864"/>
        <v>15</v>
      </c>
      <c r="BM1173" s="151">
        <f t="shared" si="866"/>
        <v>14</v>
      </c>
      <c r="BN1173" s="151">
        <f t="shared" si="867"/>
        <v>13</v>
      </c>
      <c r="BO1173" s="32">
        <f t="shared" si="854"/>
        <v>404</v>
      </c>
      <c r="BQ1173" s="32">
        <f t="shared" si="879"/>
        <v>175</v>
      </c>
    </row>
    <row r="1174" spans="1:69" ht="13.5" thickBot="1">
      <c r="A1174" s="390">
        <f t="shared" si="881"/>
        <v>14</v>
      </c>
      <c r="B1174" s="391" t="str">
        <f>VLOOKUP(A1174,Sheet3!$A$2:$E$61,4,FALSE)</f>
        <v>dīngchǒu (丁丑)</v>
      </c>
      <c r="C1174" s="391" t="str">
        <f>VLOOKUP(A1174,Sheet3!$A$2:$E$61,5,FALSE)</f>
        <v>Fire Ox</v>
      </c>
      <c r="D1174" s="399">
        <f t="shared" si="882"/>
        <v>2257</v>
      </c>
      <c r="E1174" s="399">
        <f t="shared" si="883"/>
        <v>2196</v>
      </c>
      <c r="F1174" s="12">
        <f t="shared" ref="F1174:F1180" si="886">(5+H1174)/7</f>
        <v>49.857142857142854</v>
      </c>
      <c r="G1174" s="416">
        <f t="shared" si="870"/>
        <v>3588</v>
      </c>
      <c r="H1174" s="187">
        <f t="shared" ref="H1174:H1180" si="887">H1173-1</f>
        <v>344</v>
      </c>
      <c r="I1174" s="1">
        <f t="shared" si="839"/>
        <v>343</v>
      </c>
      <c r="J1174" s="187">
        <f t="shared" ref="J1174:J1180" si="888">-H1174+1</f>
        <v>-343</v>
      </c>
      <c r="K1174" s="1">
        <f t="shared" ref="K1174:K1180" si="889">-I1174+1</f>
        <v>-342</v>
      </c>
      <c r="L1174">
        <f t="shared" si="884"/>
        <v>109</v>
      </c>
      <c r="M1174" s="3">
        <f t="shared" si="877"/>
        <v>4</v>
      </c>
      <c r="N1174" s="245">
        <f t="shared" si="877"/>
        <v>1</v>
      </c>
      <c r="O1174" s="2"/>
      <c r="P1174" s="2"/>
      <c r="R1174" s="8"/>
      <c r="S1174" s="8"/>
      <c r="AD1174" s="8">
        <f t="shared" ref="AD1174:AD1179" si="890">AD1173+1</f>
        <v>54</v>
      </c>
      <c r="AE1174" s="8"/>
      <c r="AF1174" s="8"/>
      <c r="AI1174" s="108">
        <f t="shared" si="849"/>
        <v>130</v>
      </c>
      <c r="AL1174" s="133">
        <f t="shared" si="850"/>
        <v>216</v>
      </c>
      <c r="AQ1174">
        <f t="shared" si="851"/>
        <v>190</v>
      </c>
      <c r="AR1174" s="32"/>
      <c r="AS1174">
        <f t="shared" si="852"/>
        <v>177</v>
      </c>
      <c r="AV1174">
        <f t="shared" si="853"/>
        <v>101</v>
      </c>
      <c r="AW1174">
        <f t="shared" si="868"/>
        <v>176</v>
      </c>
      <c r="AZ1174" s="150">
        <f t="shared" si="865"/>
        <v>14</v>
      </c>
      <c r="BA1174" s="150">
        <f t="shared" si="856"/>
        <v>13</v>
      </c>
      <c r="BB1174" s="150">
        <f t="shared" si="857"/>
        <v>13</v>
      </c>
      <c r="BC1174" s="150">
        <f t="shared" si="885"/>
        <v>12</v>
      </c>
      <c r="BD1174" s="151">
        <f t="shared" si="858"/>
        <v>17</v>
      </c>
      <c r="BE1174" s="151">
        <f t="shared" si="859"/>
        <v>17</v>
      </c>
      <c r="BF1174" s="151">
        <f t="shared" si="871"/>
        <v>16</v>
      </c>
      <c r="BG1174" s="151">
        <f t="shared" si="872"/>
        <v>15</v>
      </c>
      <c r="BH1174" s="151">
        <f t="shared" si="860"/>
        <v>17</v>
      </c>
      <c r="BI1174" s="151">
        <f t="shared" si="861"/>
        <v>16</v>
      </c>
      <c r="BJ1174" s="151">
        <f t="shared" si="862"/>
        <v>16</v>
      </c>
      <c r="BK1174" s="151">
        <f t="shared" si="863"/>
        <v>15</v>
      </c>
      <c r="BL1174" s="151">
        <f t="shared" si="864"/>
        <v>15</v>
      </c>
      <c r="BM1174" s="151">
        <f t="shared" si="866"/>
        <v>14</v>
      </c>
      <c r="BN1174" s="151">
        <f t="shared" si="867"/>
        <v>13</v>
      </c>
      <c r="BO1174" s="32">
        <f t="shared" si="854"/>
        <v>405</v>
      </c>
      <c r="BQ1174" s="32">
        <f t="shared" si="879"/>
        <v>176</v>
      </c>
    </row>
    <row r="1175" spans="1:69" ht="13.5" thickBot="1">
      <c r="A1175" s="390">
        <f t="shared" si="881"/>
        <v>15</v>
      </c>
      <c r="B1175" s="391" t="str">
        <f>VLOOKUP(A1175,Sheet3!$A$2:$E$61,4,FALSE)</f>
        <v>wùyín (戊寅)</v>
      </c>
      <c r="C1175" s="391" t="str">
        <f>VLOOKUP(A1175,Sheet3!$A$2:$E$61,5,FALSE)</f>
        <v>Earth Tiger</v>
      </c>
      <c r="D1175" s="399">
        <f t="shared" si="882"/>
        <v>2258</v>
      </c>
      <c r="E1175" s="399">
        <f t="shared" si="883"/>
        <v>2197</v>
      </c>
      <c r="F1175" s="12">
        <f t="shared" si="886"/>
        <v>49.714285714285715</v>
      </c>
      <c r="G1175" s="416">
        <f t="shared" si="870"/>
        <v>3589</v>
      </c>
      <c r="H1175" s="187">
        <f t="shared" si="887"/>
        <v>343</v>
      </c>
      <c r="I1175" s="1">
        <f t="shared" ref="I1175:I1186" si="891">H1175-1</f>
        <v>342</v>
      </c>
      <c r="J1175" s="187">
        <f t="shared" si="888"/>
        <v>-342</v>
      </c>
      <c r="K1175" s="1">
        <f t="shared" si="889"/>
        <v>-341</v>
      </c>
      <c r="L1175">
        <f t="shared" si="884"/>
        <v>110</v>
      </c>
      <c r="M1175" s="3">
        <f t="shared" si="877"/>
        <v>1</v>
      </c>
      <c r="N1175" s="245">
        <f t="shared" si="877"/>
        <v>2</v>
      </c>
      <c r="O1175" s="2"/>
      <c r="P1175" s="2"/>
      <c r="R1175" s="8"/>
      <c r="S1175" s="8"/>
      <c r="AD1175" s="8">
        <f t="shared" si="890"/>
        <v>55</v>
      </c>
      <c r="AE1175" s="8"/>
      <c r="AF1175" s="8"/>
      <c r="AI1175" s="108">
        <f t="shared" si="849"/>
        <v>131</v>
      </c>
      <c r="AL1175" s="133">
        <f t="shared" si="850"/>
        <v>217</v>
      </c>
      <c r="AQ1175">
        <f t="shared" si="851"/>
        <v>191</v>
      </c>
      <c r="AR1175" s="32"/>
      <c r="AS1175">
        <f t="shared" si="852"/>
        <v>178</v>
      </c>
      <c r="AV1175">
        <f t="shared" si="853"/>
        <v>102</v>
      </c>
      <c r="AW1175">
        <f t="shared" si="868"/>
        <v>177</v>
      </c>
      <c r="AZ1175" s="150">
        <f t="shared" si="865"/>
        <v>14</v>
      </c>
      <c r="BA1175" s="150">
        <f t="shared" si="856"/>
        <v>13</v>
      </c>
      <c r="BB1175" s="150">
        <f t="shared" si="857"/>
        <v>13</v>
      </c>
      <c r="BC1175" s="150">
        <f t="shared" si="885"/>
        <v>12</v>
      </c>
      <c r="BD1175" s="151">
        <f t="shared" si="858"/>
        <v>17</v>
      </c>
      <c r="BE1175" s="151">
        <f t="shared" si="859"/>
        <v>17</v>
      </c>
      <c r="BF1175" s="151">
        <f t="shared" si="871"/>
        <v>16</v>
      </c>
      <c r="BG1175" s="151">
        <f t="shared" si="872"/>
        <v>15</v>
      </c>
      <c r="BH1175" s="151">
        <f t="shared" si="860"/>
        <v>17</v>
      </c>
      <c r="BI1175" s="151">
        <f t="shared" si="861"/>
        <v>16</v>
      </c>
      <c r="BJ1175" s="151">
        <f t="shared" si="862"/>
        <v>16</v>
      </c>
      <c r="BK1175" s="151">
        <f t="shared" si="863"/>
        <v>15</v>
      </c>
      <c r="BL1175" s="151">
        <f t="shared" si="864"/>
        <v>15</v>
      </c>
      <c r="BM1175" s="151">
        <f t="shared" si="866"/>
        <v>14</v>
      </c>
      <c r="BN1175" s="151">
        <f t="shared" si="867"/>
        <v>13</v>
      </c>
      <c r="BO1175" s="32">
        <f t="shared" si="854"/>
        <v>406</v>
      </c>
      <c r="BQ1175" s="32">
        <f t="shared" si="879"/>
        <v>177</v>
      </c>
    </row>
    <row r="1176" spans="1:69" ht="13.5" thickBot="1">
      <c r="A1176" s="390">
        <f t="shared" si="881"/>
        <v>16</v>
      </c>
      <c r="B1176" s="391" t="str">
        <f>VLOOKUP(A1176,Sheet3!$A$2:$E$61,4,FALSE)</f>
        <v>jǐmǎo (己卯)</v>
      </c>
      <c r="C1176" s="391" t="str">
        <f>VLOOKUP(A1176,Sheet3!$A$2:$E$61,5,FALSE)</f>
        <v>Earth Hare</v>
      </c>
      <c r="D1176" s="399">
        <f t="shared" si="882"/>
        <v>2259</v>
      </c>
      <c r="E1176" s="399">
        <f t="shared" si="883"/>
        <v>2198</v>
      </c>
      <c r="F1176" s="12">
        <f t="shared" si="886"/>
        <v>49.571428571428569</v>
      </c>
      <c r="G1176" s="416">
        <f t="shared" si="870"/>
        <v>3590</v>
      </c>
      <c r="H1176" s="187">
        <f t="shared" si="887"/>
        <v>342</v>
      </c>
      <c r="I1176" s="1">
        <f t="shared" si="891"/>
        <v>341</v>
      </c>
      <c r="J1176" s="187">
        <f t="shared" si="888"/>
        <v>-341</v>
      </c>
      <c r="K1176" s="1">
        <f t="shared" si="889"/>
        <v>-340</v>
      </c>
      <c r="L1176">
        <f t="shared" si="884"/>
        <v>110</v>
      </c>
      <c r="M1176" s="3">
        <f t="shared" si="877"/>
        <v>2</v>
      </c>
      <c r="N1176" s="245">
        <f t="shared" si="877"/>
        <v>3</v>
      </c>
      <c r="O1176" s="2"/>
      <c r="P1176" s="2"/>
      <c r="R1176" s="8"/>
      <c r="S1176" s="8"/>
      <c r="AD1176" s="8">
        <f t="shared" si="890"/>
        <v>56</v>
      </c>
      <c r="AE1176" s="8"/>
      <c r="AF1176" s="8"/>
      <c r="AI1176" s="108">
        <f t="shared" si="849"/>
        <v>132</v>
      </c>
      <c r="AL1176" s="133">
        <f t="shared" si="850"/>
        <v>218</v>
      </c>
      <c r="AQ1176">
        <f t="shared" si="851"/>
        <v>192</v>
      </c>
      <c r="AR1176" s="32"/>
      <c r="AS1176">
        <f t="shared" si="852"/>
        <v>179</v>
      </c>
      <c r="AV1176">
        <f t="shared" si="853"/>
        <v>103</v>
      </c>
      <c r="AW1176">
        <f t="shared" si="868"/>
        <v>178</v>
      </c>
      <c r="AZ1176" s="150">
        <f t="shared" si="865"/>
        <v>14</v>
      </c>
      <c r="BA1176" s="150">
        <f t="shared" si="856"/>
        <v>13</v>
      </c>
      <c r="BB1176" s="150">
        <f t="shared" si="857"/>
        <v>13</v>
      </c>
      <c r="BC1176" s="150">
        <f t="shared" si="885"/>
        <v>12</v>
      </c>
      <c r="BD1176" s="151">
        <f t="shared" si="858"/>
        <v>17</v>
      </c>
      <c r="BE1176" s="151">
        <f t="shared" si="859"/>
        <v>17</v>
      </c>
      <c r="BF1176" s="151">
        <f t="shared" si="871"/>
        <v>16</v>
      </c>
      <c r="BG1176" s="151">
        <f t="shared" si="872"/>
        <v>15</v>
      </c>
      <c r="BH1176" s="151">
        <f>BG1176+1</f>
        <v>16</v>
      </c>
      <c r="BI1176" s="151">
        <f t="shared" si="861"/>
        <v>15</v>
      </c>
      <c r="BJ1176" s="151">
        <f t="shared" si="862"/>
        <v>15</v>
      </c>
      <c r="BK1176" s="151">
        <f t="shared" si="863"/>
        <v>14</v>
      </c>
      <c r="BL1176" s="151">
        <f t="shared" si="864"/>
        <v>14</v>
      </c>
      <c r="BM1176" s="151">
        <f t="shared" si="866"/>
        <v>13</v>
      </c>
      <c r="BN1176" s="151">
        <f t="shared" si="867"/>
        <v>12</v>
      </c>
      <c r="BO1176" s="32">
        <f t="shared" si="854"/>
        <v>407</v>
      </c>
      <c r="BP1176" s="531" t="s">
        <v>233</v>
      </c>
      <c r="BQ1176" s="32">
        <f t="shared" si="879"/>
        <v>178</v>
      </c>
    </row>
    <row r="1177" spans="1:69" ht="23.25" thickBot="1">
      <c r="A1177" s="390">
        <f t="shared" si="881"/>
        <v>17</v>
      </c>
      <c r="B1177" s="391" t="str">
        <f>VLOOKUP(A1177,Sheet3!$A$2:$E$61,4,FALSE)</f>
        <v>gēngchén (庚辰)</v>
      </c>
      <c r="C1177" s="391" t="str">
        <f>VLOOKUP(A1177,Sheet3!$A$2:$E$61,5,FALSE)</f>
        <v>Metal Dragon</v>
      </c>
      <c r="D1177" s="399">
        <f t="shared" si="882"/>
        <v>2260</v>
      </c>
      <c r="E1177" s="399">
        <f t="shared" si="883"/>
        <v>2199</v>
      </c>
      <c r="F1177" s="12">
        <f t="shared" si="886"/>
        <v>49.428571428571431</v>
      </c>
      <c r="G1177" s="416">
        <f t="shared" si="870"/>
        <v>3591</v>
      </c>
      <c r="H1177" s="187">
        <f t="shared" si="887"/>
        <v>341</v>
      </c>
      <c r="I1177" s="1">
        <f t="shared" si="891"/>
        <v>340</v>
      </c>
      <c r="J1177" s="187">
        <f t="shared" si="888"/>
        <v>-340</v>
      </c>
      <c r="K1177" s="1">
        <f t="shared" si="889"/>
        <v>-339</v>
      </c>
      <c r="L1177">
        <f t="shared" si="884"/>
        <v>110</v>
      </c>
      <c r="M1177" s="3">
        <f t="shared" si="877"/>
        <v>3</v>
      </c>
      <c r="N1177" s="245">
        <f t="shared" si="877"/>
        <v>4</v>
      </c>
      <c r="O1177" s="2"/>
      <c r="P1177" s="2"/>
      <c r="R1177" s="8"/>
      <c r="S1177" s="8"/>
      <c r="AD1177" s="8">
        <f t="shared" si="890"/>
        <v>57</v>
      </c>
      <c r="AE1177" s="8"/>
      <c r="AF1177" s="8"/>
      <c r="AI1177" s="108">
        <f t="shared" si="849"/>
        <v>133</v>
      </c>
      <c r="AL1177" s="133">
        <f t="shared" si="850"/>
        <v>219</v>
      </c>
      <c r="AQ1177">
        <f t="shared" si="851"/>
        <v>193</v>
      </c>
      <c r="AR1177" s="32"/>
      <c r="AS1177">
        <f t="shared" si="852"/>
        <v>180</v>
      </c>
      <c r="AV1177">
        <f t="shared" si="853"/>
        <v>104</v>
      </c>
      <c r="AW1177">
        <f t="shared" si="868"/>
        <v>179</v>
      </c>
      <c r="AZ1177" s="150">
        <f t="shared" si="865"/>
        <v>13</v>
      </c>
      <c r="BA1177" s="150">
        <f t="shared" si="856"/>
        <v>12</v>
      </c>
      <c r="BB1177" s="150">
        <f t="shared" si="857"/>
        <v>12</v>
      </c>
      <c r="BC1177" s="150">
        <f t="shared" si="885"/>
        <v>11</v>
      </c>
      <c r="BD1177" s="151">
        <f t="shared" si="858"/>
        <v>16</v>
      </c>
      <c r="BE1177" s="151">
        <f t="shared" si="859"/>
        <v>16</v>
      </c>
      <c r="BF1177" s="151">
        <f t="shared" si="871"/>
        <v>15</v>
      </c>
      <c r="BG1177" s="151">
        <f t="shared" si="872"/>
        <v>14</v>
      </c>
      <c r="BH1177" s="151">
        <f t="shared" si="860"/>
        <v>16</v>
      </c>
      <c r="BI1177" s="151">
        <f t="shared" si="861"/>
        <v>15</v>
      </c>
      <c r="BJ1177" s="151">
        <f t="shared" si="862"/>
        <v>15</v>
      </c>
      <c r="BK1177" s="151">
        <f t="shared" si="863"/>
        <v>14</v>
      </c>
      <c r="BL1177" s="151">
        <f t="shared" si="864"/>
        <v>14</v>
      </c>
      <c r="BM1177" s="151">
        <f t="shared" si="866"/>
        <v>13</v>
      </c>
      <c r="BN1177" s="151">
        <f t="shared" si="867"/>
        <v>12</v>
      </c>
      <c r="BO1177" s="32">
        <f t="shared" si="854"/>
        <v>408</v>
      </c>
      <c r="BP1177" s="532"/>
      <c r="BQ1177" s="32">
        <f t="shared" si="879"/>
        <v>179</v>
      </c>
    </row>
    <row r="1178" spans="1:69" ht="13.5" thickBot="1">
      <c r="A1178" s="390">
        <f t="shared" si="881"/>
        <v>18</v>
      </c>
      <c r="B1178" s="391" t="str">
        <f>VLOOKUP(A1178,Sheet3!$A$2:$E$61,4,FALSE)</f>
        <v>xīnsì (辛巳)</v>
      </c>
      <c r="C1178" s="391" t="str">
        <f>VLOOKUP(A1178,Sheet3!$A$2:$E$61,5,FALSE)</f>
        <v>Metal Snake</v>
      </c>
      <c r="D1178" s="399">
        <f t="shared" si="882"/>
        <v>2261</v>
      </c>
      <c r="E1178" s="399">
        <f t="shared" si="883"/>
        <v>2200</v>
      </c>
      <c r="F1178" s="12">
        <f t="shared" si="886"/>
        <v>49.285714285714285</v>
      </c>
      <c r="G1178" s="416">
        <f t="shared" si="870"/>
        <v>3592</v>
      </c>
      <c r="H1178" s="187">
        <f t="shared" si="887"/>
        <v>340</v>
      </c>
      <c r="I1178" s="1">
        <f t="shared" si="891"/>
        <v>339</v>
      </c>
      <c r="J1178" s="187">
        <f t="shared" si="888"/>
        <v>-339</v>
      </c>
      <c r="K1178" s="1">
        <f t="shared" si="889"/>
        <v>-338</v>
      </c>
      <c r="L1178">
        <f t="shared" si="884"/>
        <v>110</v>
      </c>
      <c r="M1178" s="3">
        <f t="shared" ref="M1178:N1197" si="892">M1182</f>
        <v>4</v>
      </c>
      <c r="N1178" s="245">
        <f t="shared" si="892"/>
        <v>1</v>
      </c>
      <c r="O1178" s="2"/>
      <c r="P1178" s="2"/>
      <c r="R1178" s="8"/>
      <c r="S1178" s="8"/>
      <c r="AD1178" s="8">
        <f t="shared" si="890"/>
        <v>58</v>
      </c>
      <c r="AE1178" s="8"/>
      <c r="AF1178" s="8"/>
      <c r="AI1178" s="108">
        <f t="shared" si="849"/>
        <v>134</v>
      </c>
      <c r="AL1178" s="133">
        <f t="shared" si="850"/>
        <v>220</v>
      </c>
      <c r="AQ1178">
        <f t="shared" si="851"/>
        <v>194</v>
      </c>
      <c r="AR1178" s="32"/>
      <c r="AS1178">
        <f t="shared" si="852"/>
        <v>181</v>
      </c>
      <c r="AV1178">
        <f t="shared" si="853"/>
        <v>105</v>
      </c>
      <c r="AW1178">
        <f t="shared" si="868"/>
        <v>180</v>
      </c>
      <c r="AZ1178" s="150">
        <f t="shared" si="865"/>
        <v>13</v>
      </c>
      <c r="BA1178" s="150">
        <f t="shared" si="856"/>
        <v>12</v>
      </c>
      <c r="BB1178" s="150">
        <f t="shared" si="857"/>
        <v>12</v>
      </c>
      <c r="BC1178" s="150">
        <f t="shared" si="885"/>
        <v>11</v>
      </c>
      <c r="BD1178" s="151">
        <f t="shared" si="858"/>
        <v>16</v>
      </c>
      <c r="BE1178" s="151">
        <f t="shared" si="859"/>
        <v>16</v>
      </c>
      <c r="BF1178" s="151">
        <f t="shared" si="871"/>
        <v>15</v>
      </c>
      <c r="BG1178" s="151">
        <f t="shared" si="872"/>
        <v>14</v>
      </c>
      <c r="BH1178" s="151">
        <f t="shared" si="860"/>
        <v>16</v>
      </c>
      <c r="BI1178" s="151">
        <f t="shared" si="861"/>
        <v>15</v>
      </c>
      <c r="BJ1178" s="151">
        <f t="shared" si="862"/>
        <v>15</v>
      </c>
      <c r="BK1178" s="151">
        <f t="shared" si="863"/>
        <v>14</v>
      </c>
      <c r="BL1178" s="151">
        <f t="shared" si="864"/>
        <v>14</v>
      </c>
      <c r="BM1178" s="151">
        <f t="shared" si="866"/>
        <v>13</v>
      </c>
      <c r="BN1178" s="151">
        <f t="shared" si="867"/>
        <v>12</v>
      </c>
      <c r="BO1178" s="32">
        <f t="shared" si="854"/>
        <v>409</v>
      </c>
      <c r="BP1178" s="532"/>
      <c r="BQ1178" s="32">
        <f t="shared" si="879"/>
        <v>180</v>
      </c>
    </row>
    <row r="1179" spans="1:69" ht="13.5" thickBot="1">
      <c r="A1179" s="390">
        <f t="shared" si="881"/>
        <v>19</v>
      </c>
      <c r="B1179" s="391" t="str">
        <f>VLOOKUP(A1179,Sheet3!$A$2:$E$61,4,FALSE)</f>
        <v>rénwǔ (壬午)</v>
      </c>
      <c r="C1179" s="391" t="str">
        <f>VLOOKUP(A1179,Sheet3!$A$2:$E$61,5,FALSE)</f>
        <v>Water Horse</v>
      </c>
      <c r="D1179" s="399">
        <f t="shared" si="882"/>
        <v>2262</v>
      </c>
      <c r="E1179" s="399">
        <f t="shared" si="883"/>
        <v>2201</v>
      </c>
      <c r="F1179" s="12">
        <f t="shared" si="886"/>
        <v>49.142857142857146</v>
      </c>
      <c r="G1179" s="416">
        <f t="shared" si="870"/>
        <v>3593</v>
      </c>
      <c r="H1179" s="187">
        <f t="shared" si="887"/>
        <v>339</v>
      </c>
      <c r="I1179" s="1">
        <f t="shared" si="891"/>
        <v>338</v>
      </c>
      <c r="J1179" s="187">
        <f t="shared" si="888"/>
        <v>-338</v>
      </c>
      <c r="K1179" s="1">
        <f t="shared" si="889"/>
        <v>-337</v>
      </c>
      <c r="L1179">
        <f t="shared" si="884"/>
        <v>111</v>
      </c>
      <c r="M1179" s="3">
        <f t="shared" si="892"/>
        <v>1</v>
      </c>
      <c r="N1179" s="245">
        <f t="shared" si="892"/>
        <v>2</v>
      </c>
      <c r="O1179" s="2"/>
      <c r="P1179" s="2"/>
      <c r="R1179" s="8"/>
      <c r="S1179" s="8"/>
      <c r="AD1179" s="8">
        <f t="shared" si="890"/>
        <v>59</v>
      </c>
      <c r="AE1179" s="8"/>
      <c r="AF1179" s="8"/>
      <c r="AI1179" s="108">
        <f t="shared" si="849"/>
        <v>135</v>
      </c>
      <c r="AL1179" s="133">
        <f t="shared" si="850"/>
        <v>221</v>
      </c>
      <c r="AQ1179">
        <f t="shared" si="851"/>
        <v>195</v>
      </c>
      <c r="AR1179" s="32"/>
      <c r="AS1179">
        <f t="shared" si="852"/>
        <v>182</v>
      </c>
      <c r="AT1179" s="3">
        <f>AT1172+1</f>
        <v>26</v>
      </c>
      <c r="AU1179" s="3">
        <f>AU1172-1</f>
        <v>44</v>
      </c>
      <c r="AV1179">
        <f t="shared" si="853"/>
        <v>106</v>
      </c>
      <c r="AW1179">
        <f t="shared" si="868"/>
        <v>181</v>
      </c>
      <c r="AZ1179" s="150">
        <f t="shared" si="865"/>
        <v>13</v>
      </c>
      <c r="BA1179" s="150">
        <f t="shared" si="856"/>
        <v>12</v>
      </c>
      <c r="BB1179" s="150">
        <f t="shared" si="857"/>
        <v>12</v>
      </c>
      <c r="BC1179" s="150">
        <f t="shared" si="885"/>
        <v>11</v>
      </c>
      <c r="BD1179" s="151">
        <f t="shared" si="858"/>
        <v>16</v>
      </c>
      <c r="BE1179" s="151">
        <f t="shared" si="859"/>
        <v>16</v>
      </c>
      <c r="BF1179" s="151">
        <f t="shared" si="871"/>
        <v>15</v>
      </c>
      <c r="BG1179" s="151">
        <f t="shared" si="872"/>
        <v>14</v>
      </c>
      <c r="BH1179" s="151">
        <f t="shared" si="860"/>
        <v>16</v>
      </c>
      <c r="BI1179" s="151">
        <f t="shared" si="861"/>
        <v>15</v>
      </c>
      <c r="BJ1179" s="151">
        <f t="shared" si="862"/>
        <v>15</v>
      </c>
      <c r="BK1179" s="151">
        <f t="shared" si="863"/>
        <v>14</v>
      </c>
      <c r="BL1179" s="151">
        <f t="shared" si="864"/>
        <v>14</v>
      </c>
      <c r="BM1179" s="151">
        <f t="shared" si="866"/>
        <v>13</v>
      </c>
      <c r="BN1179" s="151">
        <f t="shared" si="867"/>
        <v>12</v>
      </c>
      <c r="BO1179" s="32">
        <f t="shared" si="854"/>
        <v>410</v>
      </c>
      <c r="BP1179" s="532"/>
      <c r="BQ1179" s="32">
        <f t="shared" si="879"/>
        <v>181</v>
      </c>
    </row>
    <row r="1180" spans="1:69" ht="13.5" thickBot="1">
      <c r="A1180" s="390">
        <f t="shared" si="881"/>
        <v>20</v>
      </c>
      <c r="B1180" s="391" t="str">
        <f>VLOOKUP(A1180,Sheet3!$A$2:$E$61,4,FALSE)</f>
        <v>guǐwèi (癸未)</v>
      </c>
      <c r="C1180" s="391" t="str">
        <f>VLOOKUP(A1180,Sheet3!$A$2:$E$61,5,FALSE)</f>
        <v>Water Sheep</v>
      </c>
      <c r="D1180" s="399">
        <f t="shared" si="882"/>
        <v>2263</v>
      </c>
      <c r="E1180" s="399">
        <f t="shared" si="883"/>
        <v>2202</v>
      </c>
      <c r="F1180" s="149">
        <f t="shared" si="886"/>
        <v>49</v>
      </c>
      <c r="G1180" s="417">
        <f t="shared" si="870"/>
        <v>3594</v>
      </c>
      <c r="H1180" s="270">
        <f t="shared" si="887"/>
        <v>338</v>
      </c>
      <c r="I1180" s="16">
        <f t="shared" si="891"/>
        <v>337</v>
      </c>
      <c r="J1180" s="270">
        <f t="shared" si="888"/>
        <v>-337</v>
      </c>
      <c r="K1180" s="16">
        <f t="shared" si="889"/>
        <v>-336</v>
      </c>
      <c r="L1180" s="20">
        <f t="shared" si="884"/>
        <v>111</v>
      </c>
      <c r="M1180" s="15">
        <f t="shared" si="892"/>
        <v>2</v>
      </c>
      <c r="N1180" s="271">
        <f t="shared" si="892"/>
        <v>3</v>
      </c>
      <c r="O1180" s="17"/>
      <c r="P1180" s="17"/>
      <c r="Q1180" s="30"/>
      <c r="R1180" s="19"/>
      <c r="S1180" s="19"/>
      <c r="T1180" s="17"/>
      <c r="U1180" s="17"/>
      <c r="V1180" s="20"/>
      <c r="W1180" s="20"/>
      <c r="X1180" s="20"/>
      <c r="Y1180" s="20"/>
      <c r="Z1180" s="20"/>
      <c r="AA1180" s="20"/>
      <c r="AB1180" s="20"/>
      <c r="AC1180" s="20"/>
      <c r="AD1180" s="19">
        <f>AD1179+1</f>
        <v>60</v>
      </c>
      <c r="AE1180" s="19"/>
      <c r="AF1180" s="19"/>
      <c r="AG1180" s="20"/>
      <c r="AH1180" s="17"/>
      <c r="AI1180" s="108">
        <f t="shared" si="849"/>
        <v>136</v>
      </c>
      <c r="AK1180" s="1">
        <f>AK1173+1</f>
        <v>34</v>
      </c>
      <c r="AL1180" s="133">
        <f>AL1179+1</f>
        <v>222</v>
      </c>
      <c r="AM1180" s="1">
        <f>AM1173+1</f>
        <v>31</v>
      </c>
      <c r="AN1180" s="1">
        <f>AN1173+1</f>
        <v>28</v>
      </c>
      <c r="AO1180" s="1">
        <f>AO1173+1</f>
        <v>26</v>
      </c>
      <c r="AP1180" s="1">
        <f>AP1173+1</f>
        <v>17</v>
      </c>
      <c r="AQ1180">
        <f>AQ1179+1</f>
        <v>196</v>
      </c>
      <c r="AR1180" s="3">
        <f>AR1173+1</f>
        <v>28</v>
      </c>
      <c r="AS1180">
        <f t="shared" si="852"/>
        <v>183</v>
      </c>
      <c r="AV1180">
        <f t="shared" si="853"/>
        <v>107</v>
      </c>
      <c r="AW1180">
        <f t="shared" si="868"/>
        <v>182</v>
      </c>
      <c r="AZ1180" s="150">
        <f t="shared" si="865"/>
        <v>13</v>
      </c>
      <c r="BA1180" s="150">
        <f t="shared" si="856"/>
        <v>12</v>
      </c>
      <c r="BB1180" s="150">
        <f t="shared" si="857"/>
        <v>12</v>
      </c>
      <c r="BC1180" s="150">
        <f t="shared" si="885"/>
        <v>11</v>
      </c>
      <c r="BD1180" s="151">
        <f t="shared" si="858"/>
        <v>16</v>
      </c>
      <c r="BE1180" s="151">
        <f t="shared" si="859"/>
        <v>16</v>
      </c>
      <c r="BF1180" s="151">
        <f t="shared" si="871"/>
        <v>15</v>
      </c>
      <c r="BG1180" s="151">
        <f t="shared" si="872"/>
        <v>14</v>
      </c>
      <c r="BH1180" s="151">
        <f>BG1180+1</f>
        <v>15</v>
      </c>
      <c r="BI1180" s="151">
        <f t="shared" si="861"/>
        <v>14</v>
      </c>
      <c r="BJ1180" s="151">
        <f t="shared" si="862"/>
        <v>14</v>
      </c>
      <c r="BK1180" s="151">
        <f t="shared" si="863"/>
        <v>13</v>
      </c>
      <c r="BL1180" s="151">
        <f t="shared" si="864"/>
        <v>13</v>
      </c>
      <c r="BM1180" s="151">
        <f t="shared" si="866"/>
        <v>12</v>
      </c>
      <c r="BN1180" s="151">
        <f t="shared" si="867"/>
        <v>11</v>
      </c>
      <c r="BO1180" s="32">
        <f t="shared" si="854"/>
        <v>411</v>
      </c>
      <c r="BP1180" s="532"/>
      <c r="BQ1180" s="32">
        <f t="shared" si="879"/>
        <v>182</v>
      </c>
    </row>
    <row r="1181" spans="1:69" ht="23.25" thickBot="1">
      <c r="A1181" s="390">
        <f t="shared" si="881"/>
        <v>21</v>
      </c>
      <c r="B1181" s="391" t="str">
        <f>VLOOKUP(A1181,Sheet3!$A$2:$E$61,4,FALSE)</f>
        <v>jiǎshēn (甲申)</v>
      </c>
      <c r="C1181" s="391" t="str">
        <f>VLOOKUP(A1181,Sheet3!$A$2:$E$61,5,FALSE)</f>
        <v>Wood Monkey</v>
      </c>
      <c r="D1181" s="399">
        <f t="shared" si="882"/>
        <v>2264</v>
      </c>
      <c r="E1181" s="399">
        <f t="shared" si="883"/>
        <v>2203</v>
      </c>
      <c r="F1181" s="12">
        <f t="shared" ref="F1181:F1186" si="893">(5+H1181)/7</f>
        <v>48.857142857142854</v>
      </c>
      <c r="G1181" s="416">
        <f t="shared" si="870"/>
        <v>3595</v>
      </c>
      <c r="H1181" s="187">
        <f t="shared" ref="H1181:H1186" si="894">H1180-1</f>
        <v>337</v>
      </c>
      <c r="I1181" s="1">
        <f t="shared" si="891"/>
        <v>336</v>
      </c>
      <c r="J1181" s="187">
        <f t="shared" ref="J1181:J1186" si="895">-H1181+1</f>
        <v>-336</v>
      </c>
      <c r="K1181" s="1">
        <f t="shared" ref="K1181:K1186" si="896">-I1181+1</f>
        <v>-335</v>
      </c>
      <c r="L1181">
        <f t="shared" si="884"/>
        <v>111</v>
      </c>
      <c r="M1181" s="3">
        <f t="shared" si="892"/>
        <v>3</v>
      </c>
      <c r="N1181" s="245">
        <f t="shared" si="892"/>
        <v>4</v>
      </c>
      <c r="O1181" s="2"/>
      <c r="P1181" s="2"/>
      <c r="R1181" s="8"/>
      <c r="S1181" s="8"/>
      <c r="AD1181" s="8">
        <f t="shared" ref="AD1181:AD1186" si="897">AD1180+1</f>
        <v>61</v>
      </c>
      <c r="AE1181" s="8"/>
      <c r="AF1181" s="8"/>
      <c r="AI1181" s="108">
        <f t="shared" si="849"/>
        <v>137</v>
      </c>
      <c r="AL1181" s="133">
        <f t="shared" si="850"/>
        <v>223</v>
      </c>
      <c r="AQ1181">
        <f t="shared" si="851"/>
        <v>197</v>
      </c>
      <c r="AR1181" s="32"/>
      <c r="AS1181">
        <f t="shared" si="852"/>
        <v>184</v>
      </c>
      <c r="AV1181">
        <f t="shared" si="853"/>
        <v>108</v>
      </c>
      <c r="AW1181">
        <f t="shared" si="868"/>
        <v>183</v>
      </c>
      <c r="AZ1181" s="150">
        <f t="shared" si="865"/>
        <v>12</v>
      </c>
      <c r="BA1181" s="150">
        <f t="shared" si="856"/>
        <v>11</v>
      </c>
      <c r="BB1181" s="150">
        <f t="shared" si="857"/>
        <v>11</v>
      </c>
      <c r="BC1181" s="150">
        <f t="shared" si="885"/>
        <v>10</v>
      </c>
      <c r="BD1181" s="151">
        <f t="shared" si="858"/>
        <v>15</v>
      </c>
      <c r="BE1181" s="151">
        <f t="shared" si="859"/>
        <v>15</v>
      </c>
      <c r="BF1181" s="151">
        <f t="shared" ref="BF1181:BF1212" si="898">BE1181-1</f>
        <v>14</v>
      </c>
      <c r="BG1181" s="151">
        <f t="shared" si="872"/>
        <v>13</v>
      </c>
      <c r="BH1181" s="151">
        <f t="shared" si="860"/>
        <v>15</v>
      </c>
      <c r="BI1181" s="151">
        <f t="shared" si="861"/>
        <v>14</v>
      </c>
      <c r="BJ1181" s="151">
        <f t="shared" si="862"/>
        <v>14</v>
      </c>
      <c r="BK1181" s="151">
        <f t="shared" si="863"/>
        <v>13</v>
      </c>
      <c r="BL1181" s="151">
        <f t="shared" si="864"/>
        <v>13</v>
      </c>
      <c r="BM1181" s="151">
        <f t="shared" si="866"/>
        <v>12</v>
      </c>
      <c r="BN1181" s="151">
        <f t="shared" si="867"/>
        <v>11</v>
      </c>
      <c r="BO1181" s="32">
        <f t="shared" si="854"/>
        <v>412</v>
      </c>
      <c r="BP1181" s="532"/>
      <c r="BQ1181" s="32">
        <f t="shared" si="879"/>
        <v>183</v>
      </c>
    </row>
    <row r="1182" spans="1:69" ht="23.25" thickBot="1">
      <c r="A1182" s="390">
        <f t="shared" si="881"/>
        <v>22</v>
      </c>
      <c r="B1182" s="391" t="str">
        <f>VLOOKUP(A1182,Sheet3!$A$2:$E$61,4,FALSE)</f>
        <v>yǐyǒu (乙酉)</v>
      </c>
      <c r="C1182" s="391" t="str">
        <f>VLOOKUP(A1182,Sheet3!$A$2:$E$61,5,FALSE)</f>
        <v>Wood Rooster</v>
      </c>
      <c r="D1182" s="399">
        <f t="shared" si="882"/>
        <v>2265</v>
      </c>
      <c r="E1182" s="399">
        <f t="shared" si="883"/>
        <v>2204</v>
      </c>
      <c r="F1182" s="12">
        <f t="shared" si="893"/>
        <v>48.714285714285715</v>
      </c>
      <c r="G1182" s="416">
        <f t="shared" si="870"/>
        <v>3596</v>
      </c>
      <c r="H1182" s="187">
        <f t="shared" si="894"/>
        <v>336</v>
      </c>
      <c r="I1182" s="1">
        <f t="shared" si="891"/>
        <v>335</v>
      </c>
      <c r="J1182" s="187">
        <f t="shared" si="895"/>
        <v>-335</v>
      </c>
      <c r="K1182" s="1">
        <f t="shared" si="896"/>
        <v>-334</v>
      </c>
      <c r="L1182">
        <f t="shared" si="884"/>
        <v>111</v>
      </c>
      <c r="M1182" s="3">
        <f t="shared" si="892"/>
        <v>4</v>
      </c>
      <c r="N1182" s="245">
        <f t="shared" si="892"/>
        <v>1</v>
      </c>
      <c r="O1182" s="2"/>
      <c r="P1182" s="2"/>
      <c r="R1182" s="8"/>
      <c r="S1182" s="8"/>
      <c r="AD1182" s="8">
        <f t="shared" si="897"/>
        <v>62</v>
      </c>
      <c r="AE1182" s="8"/>
      <c r="AF1182" s="8"/>
      <c r="AI1182" s="108">
        <f>AI1181+1</f>
        <v>138</v>
      </c>
      <c r="AL1182" s="133">
        <f>AL1181+1</f>
        <v>224</v>
      </c>
      <c r="AQ1182">
        <f>AQ1181+1</f>
        <v>198</v>
      </c>
      <c r="AR1182" s="32"/>
      <c r="AS1182">
        <f>AS1181+1</f>
        <v>185</v>
      </c>
      <c r="AV1182">
        <f>AV1181+1</f>
        <v>109</v>
      </c>
      <c r="AW1182">
        <f t="shared" si="868"/>
        <v>184</v>
      </c>
      <c r="AZ1182" s="150">
        <f t="shared" si="865"/>
        <v>12</v>
      </c>
      <c r="BA1182" s="150">
        <f t="shared" si="856"/>
        <v>11</v>
      </c>
      <c r="BB1182" s="150">
        <f t="shared" si="857"/>
        <v>11</v>
      </c>
      <c r="BC1182" s="150">
        <f t="shared" si="885"/>
        <v>10</v>
      </c>
      <c r="BD1182" s="151">
        <f t="shared" si="858"/>
        <v>15</v>
      </c>
      <c r="BE1182" s="151">
        <f t="shared" si="859"/>
        <v>15</v>
      </c>
      <c r="BF1182" s="151">
        <f t="shared" si="898"/>
        <v>14</v>
      </c>
      <c r="BG1182" s="151">
        <f t="shared" si="872"/>
        <v>13</v>
      </c>
      <c r="BH1182" s="151">
        <f t="shared" si="860"/>
        <v>15</v>
      </c>
      <c r="BI1182" s="151">
        <f t="shared" si="861"/>
        <v>14</v>
      </c>
      <c r="BJ1182" s="151">
        <f t="shared" si="862"/>
        <v>14</v>
      </c>
      <c r="BK1182" s="151">
        <f t="shared" si="863"/>
        <v>13</v>
      </c>
      <c r="BL1182" s="151">
        <f t="shared" si="864"/>
        <v>13</v>
      </c>
      <c r="BM1182" s="151">
        <f t="shared" si="866"/>
        <v>12</v>
      </c>
      <c r="BN1182" s="151">
        <f t="shared" si="867"/>
        <v>11</v>
      </c>
      <c r="BO1182" s="32">
        <f t="shared" ref="BO1182:BO1229" si="899">BO1181+1</f>
        <v>413</v>
      </c>
      <c r="BP1182" s="532"/>
      <c r="BQ1182" s="32">
        <f t="shared" si="879"/>
        <v>184</v>
      </c>
    </row>
    <row r="1183" spans="1:69" ht="13.5" thickBot="1">
      <c r="A1183" s="390">
        <f t="shared" si="881"/>
        <v>23</v>
      </c>
      <c r="B1183" s="391" t="str">
        <f>VLOOKUP(A1183,Sheet3!$A$2:$E$61,4,FALSE)</f>
        <v>bǐngxū (丙戌)</v>
      </c>
      <c r="C1183" s="391" t="str">
        <f>VLOOKUP(A1183,Sheet3!$A$2:$E$61,5,FALSE)</f>
        <v>Fire Dog</v>
      </c>
      <c r="D1183" s="399">
        <f t="shared" si="882"/>
        <v>2266</v>
      </c>
      <c r="E1183" s="399">
        <f t="shared" si="883"/>
        <v>2205</v>
      </c>
      <c r="F1183" s="12">
        <f t="shared" si="893"/>
        <v>48.571428571428569</v>
      </c>
      <c r="G1183" s="416">
        <f t="shared" si="870"/>
        <v>3597</v>
      </c>
      <c r="H1183" s="187">
        <f t="shared" si="894"/>
        <v>335</v>
      </c>
      <c r="I1183" s="1">
        <f t="shared" si="891"/>
        <v>334</v>
      </c>
      <c r="J1183" s="187">
        <f t="shared" si="895"/>
        <v>-334</v>
      </c>
      <c r="K1183" s="1">
        <f t="shared" si="896"/>
        <v>-333</v>
      </c>
      <c r="L1183">
        <f t="shared" si="884"/>
        <v>112</v>
      </c>
      <c r="M1183" s="3">
        <f t="shared" si="892"/>
        <v>1</v>
      </c>
      <c r="N1183" s="245">
        <f t="shared" si="892"/>
        <v>2</v>
      </c>
      <c r="O1183" s="2"/>
      <c r="P1183" s="2"/>
      <c r="R1183" s="8"/>
      <c r="S1183" s="8"/>
      <c r="AD1183" s="8">
        <f t="shared" si="897"/>
        <v>63</v>
      </c>
      <c r="AE1183" s="8"/>
      <c r="AF1183" s="8"/>
      <c r="AI1183" s="108">
        <f>AI1182+1</f>
        <v>139</v>
      </c>
      <c r="AL1183" s="133">
        <f>AL1182+1</f>
        <v>225</v>
      </c>
      <c r="AQ1183">
        <f>AQ1182+1</f>
        <v>199</v>
      </c>
      <c r="AR1183" s="32"/>
      <c r="AS1183">
        <f>AS1182+1</f>
        <v>186</v>
      </c>
      <c r="AV1183">
        <f>AV1182+1</f>
        <v>110</v>
      </c>
      <c r="AW1183">
        <f t="shared" si="868"/>
        <v>185</v>
      </c>
      <c r="AZ1183" s="150">
        <f t="shared" si="865"/>
        <v>12</v>
      </c>
      <c r="BA1183" s="150">
        <f t="shared" si="856"/>
        <v>11</v>
      </c>
      <c r="BB1183" s="150">
        <f t="shared" si="857"/>
        <v>11</v>
      </c>
      <c r="BC1183" s="150">
        <f t="shared" si="885"/>
        <v>10</v>
      </c>
      <c r="BD1183" s="151">
        <f t="shared" si="858"/>
        <v>15</v>
      </c>
      <c r="BE1183" s="151">
        <f t="shared" si="859"/>
        <v>15</v>
      </c>
      <c r="BF1183" s="151">
        <f t="shared" si="898"/>
        <v>14</v>
      </c>
      <c r="BG1183" s="151">
        <f t="shared" si="872"/>
        <v>13</v>
      </c>
      <c r="BH1183" s="151">
        <f t="shared" si="860"/>
        <v>15</v>
      </c>
      <c r="BI1183" s="151">
        <f t="shared" si="861"/>
        <v>14</v>
      </c>
      <c r="BJ1183" s="151">
        <f t="shared" si="862"/>
        <v>14</v>
      </c>
      <c r="BK1183" s="151">
        <f t="shared" si="863"/>
        <v>13</v>
      </c>
      <c r="BL1183" s="151">
        <f t="shared" si="864"/>
        <v>13</v>
      </c>
      <c r="BM1183" s="151">
        <f t="shared" si="866"/>
        <v>12</v>
      </c>
      <c r="BN1183" s="151">
        <f t="shared" si="867"/>
        <v>11</v>
      </c>
      <c r="BO1183" s="32">
        <f t="shared" si="899"/>
        <v>414</v>
      </c>
      <c r="BP1183" s="532"/>
      <c r="BQ1183" s="32">
        <f t="shared" si="879"/>
        <v>185</v>
      </c>
    </row>
    <row r="1184" spans="1:69" ht="13.5" thickBot="1">
      <c r="A1184" s="390">
        <f t="shared" si="881"/>
        <v>24</v>
      </c>
      <c r="B1184" s="391" t="str">
        <f>VLOOKUP(A1184,Sheet3!$A$2:$E$61,4,FALSE)</f>
        <v>dīnghài (丁亥)</v>
      </c>
      <c r="C1184" s="391" t="str">
        <f>VLOOKUP(A1184,Sheet3!$A$2:$E$61,5,FALSE)</f>
        <v>Fire Pig</v>
      </c>
      <c r="D1184" s="399">
        <f t="shared" si="882"/>
        <v>2267</v>
      </c>
      <c r="E1184" s="399">
        <f t="shared" si="883"/>
        <v>2206</v>
      </c>
      <c r="F1184" s="190">
        <f t="shared" si="893"/>
        <v>48.428571428571431</v>
      </c>
      <c r="G1184" s="416">
        <f t="shared" si="870"/>
        <v>3598</v>
      </c>
      <c r="H1184" s="269">
        <f t="shared" si="894"/>
        <v>334</v>
      </c>
      <c r="I1184" s="107">
        <f t="shared" si="891"/>
        <v>333</v>
      </c>
      <c r="J1184" s="269">
        <f t="shared" si="895"/>
        <v>-333</v>
      </c>
      <c r="K1184" s="107">
        <f t="shared" si="896"/>
        <v>-332</v>
      </c>
      <c r="L1184">
        <f t="shared" si="884"/>
        <v>112</v>
      </c>
      <c r="M1184" s="3">
        <f t="shared" si="892"/>
        <v>2</v>
      </c>
      <c r="N1184" s="245">
        <f t="shared" si="892"/>
        <v>3</v>
      </c>
      <c r="O1184" s="129"/>
      <c r="P1184" s="129"/>
      <c r="Q1184" s="129"/>
      <c r="R1184" s="129"/>
      <c r="S1184" s="129"/>
      <c r="T1184" s="129"/>
      <c r="U1184" s="129"/>
      <c r="V1184" s="129"/>
      <c r="W1184" s="129"/>
      <c r="X1184" s="129"/>
      <c r="Y1184" s="129"/>
      <c r="Z1184" s="129"/>
      <c r="AA1184" s="129"/>
      <c r="AB1184" s="129"/>
      <c r="AC1184" s="129"/>
      <c r="AD1184" s="8">
        <f t="shared" si="897"/>
        <v>64</v>
      </c>
      <c r="AE1184" s="8"/>
      <c r="AF1184" s="8"/>
      <c r="AG1184" s="129"/>
      <c r="AH1184" s="129"/>
      <c r="AI1184" s="108">
        <f>AI1183+1</f>
        <v>140</v>
      </c>
      <c r="AL1184" s="133">
        <f>AL1183+1</f>
        <v>226</v>
      </c>
      <c r="AQ1184">
        <f>AQ1183+1</f>
        <v>200</v>
      </c>
      <c r="AR1184" s="32"/>
      <c r="AS1184">
        <f>AS1183+1</f>
        <v>187</v>
      </c>
      <c r="AV1184">
        <f>AV1183+1</f>
        <v>111</v>
      </c>
      <c r="AW1184">
        <f t="shared" si="868"/>
        <v>186</v>
      </c>
      <c r="AZ1184" s="150">
        <f t="shared" si="865"/>
        <v>12</v>
      </c>
      <c r="BA1184" s="150">
        <f t="shared" si="856"/>
        <v>11</v>
      </c>
      <c r="BB1184" s="150">
        <f t="shared" si="857"/>
        <v>11</v>
      </c>
      <c r="BC1184" s="150">
        <f t="shared" si="885"/>
        <v>10</v>
      </c>
      <c r="BD1184" s="151">
        <f t="shared" si="858"/>
        <v>15</v>
      </c>
      <c r="BE1184" s="151">
        <f t="shared" si="859"/>
        <v>15</v>
      </c>
      <c r="BF1184" s="151">
        <f t="shared" si="898"/>
        <v>14</v>
      </c>
      <c r="BG1184" s="151">
        <f t="shared" ref="BG1184:BG1215" si="900">BF1184-1</f>
        <v>13</v>
      </c>
      <c r="BH1184" s="151">
        <f>BG1184+1</f>
        <v>14</v>
      </c>
      <c r="BI1184" s="151">
        <f t="shared" si="861"/>
        <v>13</v>
      </c>
      <c r="BJ1184" s="151">
        <f t="shared" si="862"/>
        <v>13</v>
      </c>
      <c r="BK1184" s="151">
        <f t="shared" si="863"/>
        <v>12</v>
      </c>
      <c r="BL1184" s="151">
        <f t="shared" si="864"/>
        <v>12</v>
      </c>
      <c r="BM1184" s="151">
        <f t="shared" si="866"/>
        <v>11</v>
      </c>
      <c r="BN1184" s="151">
        <f t="shared" si="867"/>
        <v>10</v>
      </c>
      <c r="BO1184" s="32">
        <f t="shared" si="899"/>
        <v>415</v>
      </c>
      <c r="BP1184" s="532"/>
      <c r="BQ1184" s="32">
        <f t="shared" si="879"/>
        <v>186</v>
      </c>
    </row>
    <row r="1185" spans="1:69" ht="13.5" thickBot="1">
      <c r="A1185" s="390">
        <f t="shared" si="881"/>
        <v>25</v>
      </c>
      <c r="B1185" s="391" t="str">
        <f>VLOOKUP(A1185,Sheet3!$A$2:$E$61,4,FALSE)</f>
        <v>wùzǐ (戊子)</v>
      </c>
      <c r="C1185" s="391" t="str">
        <f>VLOOKUP(A1185,Sheet3!$A$2:$E$61,5,FALSE)</f>
        <v>Earth Rat</v>
      </c>
      <c r="D1185" s="399">
        <f t="shared" si="882"/>
        <v>2268</v>
      </c>
      <c r="E1185" s="399">
        <f t="shared" si="883"/>
        <v>2207</v>
      </c>
      <c r="F1185" s="12">
        <f t="shared" si="893"/>
        <v>48.285714285714285</v>
      </c>
      <c r="G1185" s="416">
        <f t="shared" si="870"/>
        <v>3599</v>
      </c>
      <c r="H1185" s="187">
        <f t="shared" si="894"/>
        <v>333</v>
      </c>
      <c r="I1185" s="1">
        <f t="shared" si="891"/>
        <v>332</v>
      </c>
      <c r="J1185" s="187">
        <f t="shared" si="895"/>
        <v>-332</v>
      </c>
      <c r="K1185" s="1">
        <f t="shared" si="896"/>
        <v>-331</v>
      </c>
      <c r="L1185">
        <f t="shared" si="884"/>
        <v>112</v>
      </c>
      <c r="M1185" s="3">
        <f t="shared" si="892"/>
        <v>3</v>
      </c>
      <c r="N1185" s="245">
        <f t="shared" si="892"/>
        <v>4</v>
      </c>
      <c r="O1185" s="5"/>
      <c r="P1185" s="5"/>
      <c r="Q1185" s="21"/>
      <c r="R1185" s="5"/>
      <c r="S1185" s="5"/>
      <c r="T1185" s="21"/>
      <c r="U1185" s="21"/>
      <c r="V1185" s="5"/>
      <c r="W1185" s="5"/>
      <c r="X1185" s="5"/>
      <c r="Y1185" s="5"/>
      <c r="Z1185" s="5"/>
      <c r="AA1185" s="5"/>
      <c r="AB1185" s="5"/>
      <c r="AC1185" s="5"/>
      <c r="AD1185" s="8">
        <f t="shared" si="897"/>
        <v>65</v>
      </c>
      <c r="AE1185" s="8"/>
      <c r="AF1185" s="8"/>
      <c r="AG1185" s="5"/>
      <c r="AI1185" s="108">
        <f>AI1184+1</f>
        <v>141</v>
      </c>
      <c r="AL1185" s="133">
        <f>AL1184+1</f>
        <v>227</v>
      </c>
      <c r="AQ1185">
        <f>AQ1184+1</f>
        <v>201</v>
      </c>
      <c r="AR1185" s="32"/>
      <c r="AS1185">
        <f>AS1184+1</f>
        <v>188</v>
      </c>
      <c r="AV1185">
        <f>AV1184+1</f>
        <v>112</v>
      </c>
      <c r="AW1185">
        <f t="shared" si="868"/>
        <v>187</v>
      </c>
      <c r="AZ1185" s="150">
        <f t="shared" si="865"/>
        <v>11</v>
      </c>
      <c r="BA1185" s="150">
        <f t="shared" si="856"/>
        <v>10</v>
      </c>
      <c r="BB1185" s="150">
        <f t="shared" si="857"/>
        <v>10</v>
      </c>
      <c r="BC1185" s="150">
        <f t="shared" si="885"/>
        <v>9</v>
      </c>
      <c r="BD1185" s="151">
        <f t="shared" si="858"/>
        <v>14</v>
      </c>
      <c r="BE1185" s="151">
        <f t="shared" si="859"/>
        <v>14</v>
      </c>
      <c r="BF1185" s="151">
        <f t="shared" si="898"/>
        <v>13</v>
      </c>
      <c r="BG1185" s="151">
        <f t="shared" si="900"/>
        <v>12</v>
      </c>
      <c r="BH1185" s="151">
        <f t="shared" si="860"/>
        <v>14</v>
      </c>
      <c r="BI1185" s="151">
        <f t="shared" si="861"/>
        <v>13</v>
      </c>
      <c r="BJ1185" s="151">
        <f t="shared" si="862"/>
        <v>13</v>
      </c>
      <c r="BK1185" s="151">
        <f t="shared" si="863"/>
        <v>12</v>
      </c>
      <c r="BL1185" s="151">
        <f t="shared" si="864"/>
        <v>12</v>
      </c>
      <c r="BM1185" s="151">
        <f t="shared" si="866"/>
        <v>11</v>
      </c>
      <c r="BN1185" s="151">
        <f t="shared" si="867"/>
        <v>10</v>
      </c>
      <c r="BO1185" s="32">
        <f t="shared" si="899"/>
        <v>416</v>
      </c>
      <c r="BP1185" s="533"/>
      <c r="BQ1185" s="32">
        <f t="shared" si="879"/>
        <v>187</v>
      </c>
    </row>
    <row r="1186" spans="1:69" ht="13.5" thickBot="1">
      <c r="A1186" s="390">
        <f t="shared" si="881"/>
        <v>26</v>
      </c>
      <c r="B1186" s="391" t="str">
        <f>VLOOKUP(A1186,Sheet3!$A$2:$E$61,4,FALSE)</f>
        <v>jǐchǒu (己丑)</v>
      </c>
      <c r="C1186" s="391" t="str">
        <f>VLOOKUP(A1186,Sheet3!$A$2:$E$61,5,FALSE)</f>
        <v>Earth Ox</v>
      </c>
      <c r="D1186" s="399">
        <f t="shared" si="882"/>
        <v>2269</v>
      </c>
      <c r="E1186" s="399">
        <f t="shared" si="883"/>
        <v>2208</v>
      </c>
      <c r="F1186" s="12">
        <f t="shared" si="893"/>
        <v>48.142857142857146</v>
      </c>
      <c r="G1186" s="416">
        <f t="shared" si="870"/>
        <v>3600</v>
      </c>
      <c r="H1186" s="187">
        <f t="shared" si="894"/>
        <v>332</v>
      </c>
      <c r="I1186" s="1">
        <f t="shared" si="891"/>
        <v>331</v>
      </c>
      <c r="J1186" s="187">
        <f t="shared" si="895"/>
        <v>-331</v>
      </c>
      <c r="K1186" s="1">
        <f t="shared" si="896"/>
        <v>-330</v>
      </c>
      <c r="L1186">
        <f t="shared" si="884"/>
        <v>112</v>
      </c>
      <c r="M1186" s="3">
        <f t="shared" si="892"/>
        <v>4</v>
      </c>
      <c r="N1186" s="245">
        <f t="shared" si="892"/>
        <v>1</v>
      </c>
      <c r="O1186" s="537" t="s">
        <v>232</v>
      </c>
      <c r="P1186" s="5"/>
      <c r="Q1186" s="21"/>
      <c r="R1186" s="5"/>
      <c r="S1186" s="5"/>
      <c r="T1186" s="21"/>
      <c r="U1186" s="21"/>
      <c r="V1186" s="5"/>
      <c r="W1186" s="5"/>
      <c r="X1186" s="5"/>
      <c r="Y1186" s="5"/>
      <c r="Z1186" s="5"/>
      <c r="AA1186" s="5"/>
      <c r="AB1186" s="5"/>
      <c r="AC1186" s="5"/>
      <c r="AD1186" s="8">
        <f t="shared" si="897"/>
        <v>66</v>
      </c>
      <c r="AE1186" s="8"/>
      <c r="AF1186" s="8"/>
      <c r="AG1186" s="5"/>
      <c r="AI1186" s="108">
        <f>AI1185+1</f>
        <v>142</v>
      </c>
      <c r="AL1186" s="133">
        <f>AL1185+1</f>
        <v>228</v>
      </c>
      <c r="AQ1186">
        <f>AQ1185+1</f>
        <v>202</v>
      </c>
      <c r="AR1186" s="32"/>
      <c r="AS1186">
        <f>AS1185+1</f>
        <v>189</v>
      </c>
      <c r="AT1186" s="3">
        <f>AT1179+1</f>
        <v>27</v>
      </c>
      <c r="AU1186" s="3">
        <f>AU1179-1</f>
        <v>43</v>
      </c>
      <c r="AV1186">
        <f>AV1185+1</f>
        <v>113</v>
      </c>
      <c r="AW1186">
        <f t="shared" si="868"/>
        <v>188</v>
      </c>
      <c r="AZ1186" s="150">
        <f t="shared" si="865"/>
        <v>11</v>
      </c>
      <c r="BA1186" s="150">
        <f t="shared" si="856"/>
        <v>10</v>
      </c>
      <c r="BB1186" s="150">
        <f t="shared" si="857"/>
        <v>10</v>
      </c>
      <c r="BC1186" s="150">
        <f t="shared" si="885"/>
        <v>9</v>
      </c>
      <c r="BD1186" s="151">
        <f t="shared" si="858"/>
        <v>14</v>
      </c>
      <c r="BE1186" s="151">
        <f t="shared" si="859"/>
        <v>14</v>
      </c>
      <c r="BF1186" s="151">
        <f t="shared" si="898"/>
        <v>13</v>
      </c>
      <c r="BG1186" s="151">
        <f t="shared" si="900"/>
        <v>12</v>
      </c>
      <c r="BH1186" s="151">
        <f t="shared" si="860"/>
        <v>14</v>
      </c>
      <c r="BI1186" s="151">
        <f t="shared" si="861"/>
        <v>13</v>
      </c>
      <c r="BJ1186" s="151">
        <f t="shared" si="862"/>
        <v>13</v>
      </c>
      <c r="BK1186" s="151">
        <f t="shared" si="863"/>
        <v>12</v>
      </c>
      <c r="BL1186" s="151">
        <f t="shared" si="864"/>
        <v>12</v>
      </c>
      <c r="BM1186" s="151">
        <f t="shared" si="866"/>
        <v>11</v>
      </c>
      <c r="BN1186" s="151">
        <f t="shared" si="867"/>
        <v>10</v>
      </c>
      <c r="BO1186" s="32">
        <f t="shared" si="899"/>
        <v>417</v>
      </c>
      <c r="BP1186" s="8">
        <v>1</v>
      </c>
      <c r="BQ1186" s="32">
        <f t="shared" si="879"/>
        <v>188</v>
      </c>
    </row>
    <row r="1187" spans="1:69" ht="13.5" thickBot="1">
      <c r="A1187" s="390">
        <f t="shared" si="881"/>
        <v>27</v>
      </c>
      <c r="B1187" s="391" t="str">
        <f>VLOOKUP(A1187,Sheet3!$A$2:$E$61,4,FALSE)</f>
        <v>gēngyín (庚寅)</v>
      </c>
      <c r="C1187" s="391" t="str">
        <f>VLOOKUP(A1187,Sheet3!$A$2:$E$61,5,FALSE)</f>
        <v>Metal Tiger</v>
      </c>
      <c r="D1187" s="399">
        <f t="shared" si="882"/>
        <v>2270</v>
      </c>
      <c r="E1187" s="399">
        <f t="shared" si="883"/>
        <v>2209</v>
      </c>
      <c r="F1187" s="14">
        <f t="shared" ref="F1187:F1204" si="901">(5+H1187)/7</f>
        <v>48</v>
      </c>
      <c r="G1187" s="417">
        <f t="shared" si="870"/>
        <v>3601</v>
      </c>
      <c r="H1187" s="270">
        <f t="shared" ref="H1187:I1190" si="902">H1188+1</f>
        <v>331</v>
      </c>
      <c r="I1187" s="16">
        <f t="shared" si="902"/>
        <v>330</v>
      </c>
      <c r="J1187" s="270">
        <f t="shared" ref="J1187:K1190" si="903">J1188-1</f>
        <v>-330</v>
      </c>
      <c r="K1187" s="16">
        <f t="shared" si="903"/>
        <v>-329</v>
      </c>
      <c r="L1187" s="20">
        <f t="shared" si="884"/>
        <v>113</v>
      </c>
      <c r="M1187" s="15">
        <f t="shared" si="892"/>
        <v>1</v>
      </c>
      <c r="N1187" s="271">
        <f t="shared" si="892"/>
        <v>2</v>
      </c>
      <c r="O1187" s="538"/>
      <c r="P1187" s="18"/>
      <c r="Q1187" s="31"/>
      <c r="R1187" s="18"/>
      <c r="S1187" s="18"/>
      <c r="T1187" s="31"/>
      <c r="U1187" s="31"/>
      <c r="V1187" s="18"/>
      <c r="W1187" s="18"/>
      <c r="X1187" s="18"/>
      <c r="Y1187" s="18"/>
      <c r="Z1187" s="18"/>
      <c r="AA1187" s="18"/>
      <c r="AB1187" s="18"/>
      <c r="AC1187" s="18"/>
      <c r="AD1187" s="19">
        <f>AD1186+1</f>
        <v>67</v>
      </c>
      <c r="AE1187" s="19"/>
      <c r="AF1187" s="19"/>
      <c r="AG1187" s="18"/>
      <c r="AH1187" s="17"/>
      <c r="AI1187" s="108">
        <f>AI1096+($H1096-$H1187)</f>
        <v>143</v>
      </c>
      <c r="AK1187" s="1">
        <f>(H$942-H1187)/7</f>
        <v>35</v>
      </c>
      <c r="AL1187" s="108">
        <f>AL1096+($H1096-$H1187)</f>
        <v>229</v>
      </c>
      <c r="AM1187" s="1">
        <f>70-(H1187-H$1453)/7</f>
        <v>32</v>
      </c>
      <c r="AN1187" s="3">
        <f>-(H1187-H$984)/7</f>
        <v>29</v>
      </c>
      <c r="AO1187" s="3">
        <f>-(H1187-H$998)/7</f>
        <v>27</v>
      </c>
      <c r="AP1187" s="3">
        <f>-(H1187-H$1061)/7</f>
        <v>18</v>
      </c>
      <c r="AQ1187">
        <f>AQ1096+($H1096-$H1187)</f>
        <v>203</v>
      </c>
      <c r="AR1187" s="3">
        <f>AR1096+(H1096-H1187)/7</f>
        <v>29</v>
      </c>
      <c r="AS1187">
        <f>AS1096+($J1187-$J1096)</f>
        <v>190</v>
      </c>
      <c r="AV1187">
        <f>AV1096+($J1187-$J1096)</f>
        <v>114</v>
      </c>
      <c r="AW1187">
        <f t="shared" si="868"/>
        <v>189</v>
      </c>
      <c r="AZ1187" s="150">
        <f t="shared" si="865"/>
        <v>11</v>
      </c>
      <c r="BA1187" s="150">
        <f t="shared" ref="BA1187:BA1224" si="904">AZ1187-1</f>
        <v>10</v>
      </c>
      <c r="BB1187" s="150">
        <f t="shared" ref="BB1187:BB1224" si="905">BA1187</f>
        <v>10</v>
      </c>
      <c r="BC1187" s="150">
        <f t="shared" si="885"/>
        <v>9</v>
      </c>
      <c r="BD1187" s="151">
        <f t="shared" ref="BD1187:BD1220" si="906">BC1187+5</f>
        <v>14</v>
      </c>
      <c r="BE1187" s="151">
        <f t="shared" ref="BE1187:BE1240" si="907">BD1187</f>
        <v>14</v>
      </c>
      <c r="BF1187" s="151">
        <f t="shared" si="898"/>
        <v>13</v>
      </c>
      <c r="BG1187" s="151">
        <f t="shared" si="900"/>
        <v>12</v>
      </c>
      <c r="BH1187" s="151">
        <f t="shared" ref="BH1187:BH1231" si="908">BG1187+2</f>
        <v>14</v>
      </c>
      <c r="BI1187" s="151">
        <f t="shared" ref="BI1187:BI1235" si="909">BH1187-1</f>
        <v>13</v>
      </c>
      <c r="BJ1187" s="151">
        <f t="shared" ref="BJ1187:BJ1235" si="910">BI1187</f>
        <v>13</v>
      </c>
      <c r="BK1187" s="151">
        <f t="shared" ref="BK1187:BK1231" si="911">BJ1187-1</f>
        <v>12</v>
      </c>
      <c r="BL1187" s="151">
        <f t="shared" ref="BL1187:BL1231" si="912">BK1187</f>
        <v>12</v>
      </c>
      <c r="BM1187" s="151">
        <f t="shared" si="866"/>
        <v>11</v>
      </c>
      <c r="BN1187" s="151">
        <f t="shared" si="867"/>
        <v>10</v>
      </c>
      <c r="BO1187" s="32">
        <f t="shared" si="899"/>
        <v>418</v>
      </c>
      <c r="BP1187" s="8">
        <f>BP1186+1</f>
        <v>2</v>
      </c>
      <c r="BQ1187" s="32">
        <f t="shared" si="879"/>
        <v>189</v>
      </c>
    </row>
    <row r="1188" spans="1:69" ht="13.5" thickBot="1">
      <c r="A1188" s="390">
        <f t="shared" si="881"/>
        <v>28</v>
      </c>
      <c r="B1188" s="391" t="str">
        <f>VLOOKUP(A1188,Sheet3!$A$2:$E$61,4,FALSE)</f>
        <v>xīnmǎo (辛卯)</v>
      </c>
      <c r="C1188" s="391" t="str">
        <f>VLOOKUP(A1188,Sheet3!$A$2:$E$61,5,FALSE)</f>
        <v>Metal Hare</v>
      </c>
      <c r="D1188" s="399">
        <f t="shared" si="882"/>
        <v>2271</v>
      </c>
      <c r="E1188" s="399">
        <f t="shared" si="883"/>
        <v>2210</v>
      </c>
      <c r="F1188" s="12">
        <f t="shared" si="901"/>
        <v>47.857142857142854</v>
      </c>
      <c r="G1188" s="416">
        <f t="shared" si="870"/>
        <v>3602</v>
      </c>
      <c r="H1188" s="187">
        <f t="shared" si="902"/>
        <v>330</v>
      </c>
      <c r="I1188" s="1">
        <f t="shared" si="902"/>
        <v>329</v>
      </c>
      <c r="J1188" s="187">
        <f t="shared" si="903"/>
        <v>-329</v>
      </c>
      <c r="K1188" s="1">
        <f t="shared" si="903"/>
        <v>-328</v>
      </c>
      <c r="L1188">
        <f t="shared" si="884"/>
        <v>113</v>
      </c>
      <c r="M1188" s="3">
        <f t="shared" si="892"/>
        <v>2</v>
      </c>
      <c r="N1188" s="245">
        <f t="shared" si="892"/>
        <v>3</v>
      </c>
      <c r="O1188" s="538"/>
      <c r="P1188" s="5"/>
      <c r="Q1188" s="21"/>
      <c r="R1188" s="5"/>
      <c r="S1188" s="5"/>
      <c r="T1188" s="21"/>
      <c r="U1188" s="21"/>
      <c r="V1188" s="5"/>
      <c r="W1188" s="5"/>
      <c r="X1188" s="5"/>
      <c r="Y1188" s="5"/>
      <c r="Z1188" s="5"/>
      <c r="AA1188" s="5"/>
      <c r="AB1188" s="5"/>
      <c r="AC1188" s="5"/>
      <c r="AD1188" s="8">
        <f t="shared" ref="AD1188:AD1193" si="913">AD1187+1</f>
        <v>68</v>
      </c>
      <c r="AE1188" s="8"/>
      <c r="AF1188" s="8"/>
      <c r="AG1188" s="5"/>
      <c r="AI1188" s="108">
        <f t="shared" ref="AI1188:AI1204" si="914">AI1187+1</f>
        <v>144</v>
      </c>
      <c r="AL1188" s="133">
        <f t="shared" ref="AL1188:AL1204" si="915">AL1187+1</f>
        <v>230</v>
      </c>
      <c r="AQ1188">
        <f t="shared" si="667"/>
        <v>204</v>
      </c>
      <c r="AS1188">
        <f t="shared" ref="AS1188:AS1204" si="916">AS1187+1</f>
        <v>191</v>
      </c>
      <c r="AV1188">
        <f t="shared" ref="AV1188:AV1204" si="917">AV1187+1</f>
        <v>115</v>
      </c>
      <c r="AW1188">
        <f t="shared" si="868"/>
        <v>190</v>
      </c>
      <c r="AZ1188" s="150">
        <f t="shared" si="865"/>
        <v>11</v>
      </c>
      <c r="BA1188" s="150">
        <f t="shared" si="904"/>
        <v>10</v>
      </c>
      <c r="BB1188" s="150">
        <f t="shared" si="905"/>
        <v>10</v>
      </c>
      <c r="BC1188" s="150">
        <f t="shared" si="885"/>
        <v>9</v>
      </c>
      <c r="BD1188" s="151">
        <f t="shared" si="906"/>
        <v>14</v>
      </c>
      <c r="BE1188" s="151">
        <f t="shared" si="907"/>
        <v>14</v>
      </c>
      <c r="BF1188" s="151">
        <f t="shared" si="898"/>
        <v>13</v>
      </c>
      <c r="BG1188" s="151">
        <f t="shared" si="900"/>
        <v>12</v>
      </c>
      <c r="BH1188" s="151">
        <f>BG1188+1</f>
        <v>13</v>
      </c>
      <c r="BI1188" s="151">
        <f t="shared" si="909"/>
        <v>12</v>
      </c>
      <c r="BJ1188" s="151">
        <f t="shared" si="910"/>
        <v>12</v>
      </c>
      <c r="BK1188" s="151">
        <f t="shared" si="911"/>
        <v>11</v>
      </c>
      <c r="BL1188" s="151">
        <f t="shared" si="912"/>
        <v>11</v>
      </c>
      <c r="BM1188" s="151">
        <f t="shared" si="866"/>
        <v>10</v>
      </c>
      <c r="BN1188" s="151">
        <f t="shared" si="867"/>
        <v>9</v>
      </c>
      <c r="BO1188" s="32">
        <f t="shared" si="899"/>
        <v>419</v>
      </c>
      <c r="BP1188" s="8">
        <f t="shared" ref="BP1188:BP1203" si="918">BP1187+1</f>
        <v>3</v>
      </c>
      <c r="BQ1188" s="32">
        <f t="shared" si="879"/>
        <v>190</v>
      </c>
    </row>
    <row r="1189" spans="1:69" ht="13.5" thickBot="1">
      <c r="A1189" s="390">
        <f t="shared" si="881"/>
        <v>29</v>
      </c>
      <c r="B1189" s="391" t="str">
        <f>VLOOKUP(A1189,Sheet3!$A$2:$E$61,4,FALSE)</f>
        <v>rénchén (壬辰)</v>
      </c>
      <c r="C1189" s="391" t="str">
        <f>VLOOKUP(A1189,Sheet3!$A$2:$E$61,5,FALSE)</f>
        <v>Water Dragon</v>
      </c>
      <c r="D1189" s="399">
        <f t="shared" si="882"/>
        <v>2272</v>
      </c>
      <c r="E1189" s="399">
        <f t="shared" si="883"/>
        <v>2211</v>
      </c>
      <c r="F1189" s="12">
        <f t="shared" si="901"/>
        <v>47.714285714285715</v>
      </c>
      <c r="G1189" s="416">
        <f t="shared" si="870"/>
        <v>3603</v>
      </c>
      <c r="H1189" s="187">
        <f t="shared" si="902"/>
        <v>329</v>
      </c>
      <c r="I1189" s="1">
        <f t="shared" si="902"/>
        <v>328</v>
      </c>
      <c r="J1189" s="187">
        <f t="shared" si="903"/>
        <v>-328</v>
      </c>
      <c r="K1189" s="1">
        <f t="shared" si="903"/>
        <v>-327</v>
      </c>
      <c r="L1189">
        <f t="shared" si="884"/>
        <v>113</v>
      </c>
      <c r="M1189" s="3">
        <f t="shared" si="892"/>
        <v>3</v>
      </c>
      <c r="N1189" s="245">
        <f t="shared" si="892"/>
        <v>4</v>
      </c>
      <c r="O1189" s="538"/>
      <c r="P1189" s="2"/>
      <c r="T1189" s="32"/>
      <c r="U1189" s="32"/>
      <c r="AD1189" s="8">
        <f t="shared" si="913"/>
        <v>69</v>
      </c>
      <c r="AE1189" s="8"/>
      <c r="AF1189" s="8"/>
      <c r="AH1189" s="2" t="s">
        <v>124</v>
      </c>
      <c r="AI1189" s="108">
        <f t="shared" si="914"/>
        <v>145</v>
      </c>
      <c r="AL1189" s="133">
        <f t="shared" si="915"/>
        <v>231</v>
      </c>
      <c r="AQ1189">
        <f t="shared" si="667"/>
        <v>205</v>
      </c>
      <c r="AS1189">
        <f t="shared" si="916"/>
        <v>192</v>
      </c>
      <c r="AV1189">
        <f t="shared" si="917"/>
        <v>116</v>
      </c>
      <c r="AW1189">
        <f t="shared" si="868"/>
        <v>191</v>
      </c>
      <c r="AZ1189" s="150">
        <f t="shared" si="865"/>
        <v>10</v>
      </c>
      <c r="BA1189" s="150">
        <f t="shared" si="904"/>
        <v>9</v>
      </c>
      <c r="BB1189" s="150">
        <f t="shared" si="905"/>
        <v>9</v>
      </c>
      <c r="BC1189" s="150">
        <f t="shared" si="885"/>
        <v>8</v>
      </c>
      <c r="BD1189" s="151">
        <f t="shared" si="906"/>
        <v>13</v>
      </c>
      <c r="BE1189" s="151">
        <f t="shared" si="907"/>
        <v>13</v>
      </c>
      <c r="BF1189" s="151">
        <f t="shared" si="898"/>
        <v>12</v>
      </c>
      <c r="BG1189" s="151">
        <f t="shared" si="900"/>
        <v>11</v>
      </c>
      <c r="BH1189" s="151">
        <f t="shared" si="908"/>
        <v>13</v>
      </c>
      <c r="BI1189" s="151">
        <f t="shared" si="909"/>
        <v>12</v>
      </c>
      <c r="BJ1189" s="151">
        <f t="shared" si="910"/>
        <v>12</v>
      </c>
      <c r="BK1189" s="151">
        <f t="shared" si="911"/>
        <v>11</v>
      </c>
      <c r="BL1189" s="151">
        <f t="shared" si="912"/>
        <v>11</v>
      </c>
      <c r="BM1189" s="151">
        <f t="shared" si="866"/>
        <v>10</v>
      </c>
      <c r="BN1189" s="151">
        <f t="shared" si="867"/>
        <v>9</v>
      </c>
      <c r="BO1189" s="32">
        <f t="shared" si="899"/>
        <v>420</v>
      </c>
      <c r="BP1189" s="8">
        <f t="shared" si="918"/>
        <v>4</v>
      </c>
      <c r="BQ1189" s="32">
        <f t="shared" si="879"/>
        <v>191</v>
      </c>
    </row>
    <row r="1190" spans="1:69" ht="13.5" thickBot="1">
      <c r="A1190" s="390">
        <f t="shared" si="881"/>
        <v>30</v>
      </c>
      <c r="B1190" s="391" t="str">
        <f>VLOOKUP(A1190,Sheet3!$A$2:$E$61,4,FALSE)</f>
        <v>guǐsì (癸巳)</v>
      </c>
      <c r="C1190" s="391" t="str">
        <f>VLOOKUP(A1190,Sheet3!$A$2:$E$61,5,FALSE)</f>
        <v>Water Snake</v>
      </c>
      <c r="D1190" s="399">
        <f t="shared" si="882"/>
        <v>2273</v>
      </c>
      <c r="E1190" s="399">
        <f t="shared" si="883"/>
        <v>2212</v>
      </c>
      <c r="F1190" s="12">
        <f t="shared" si="901"/>
        <v>47.571428571428569</v>
      </c>
      <c r="G1190" s="416">
        <f t="shared" si="870"/>
        <v>3604</v>
      </c>
      <c r="H1190" s="187">
        <f t="shared" si="902"/>
        <v>328</v>
      </c>
      <c r="I1190" s="1">
        <f t="shared" si="902"/>
        <v>327</v>
      </c>
      <c r="J1190" s="187">
        <f t="shared" si="903"/>
        <v>-327</v>
      </c>
      <c r="K1190" s="1">
        <f t="shared" si="903"/>
        <v>-326</v>
      </c>
      <c r="L1190">
        <f t="shared" si="884"/>
        <v>113</v>
      </c>
      <c r="M1190" s="3">
        <f t="shared" si="892"/>
        <v>4</v>
      </c>
      <c r="N1190" s="245">
        <f t="shared" si="892"/>
        <v>1</v>
      </c>
      <c r="O1190" s="539"/>
      <c r="P1190" s="2"/>
      <c r="R1190" s="8"/>
      <c r="S1190" s="8"/>
      <c r="AD1190" s="8">
        <f t="shared" si="913"/>
        <v>70</v>
      </c>
      <c r="AE1190" s="8"/>
      <c r="AF1190" s="8"/>
      <c r="AH1190" s="2">
        <v>1</v>
      </c>
      <c r="AI1190" s="108">
        <f t="shared" si="914"/>
        <v>146</v>
      </c>
      <c r="AL1190" s="133">
        <f t="shared" si="915"/>
        <v>232</v>
      </c>
      <c r="AQ1190">
        <f t="shared" si="667"/>
        <v>206</v>
      </c>
      <c r="AS1190">
        <f t="shared" si="916"/>
        <v>193</v>
      </c>
      <c r="AV1190">
        <f t="shared" si="917"/>
        <v>117</v>
      </c>
      <c r="AW1190">
        <f t="shared" si="868"/>
        <v>192</v>
      </c>
      <c r="AZ1190" s="150">
        <f t="shared" ref="AZ1190:AZ1221" si="919">BL1189-1</f>
        <v>10</v>
      </c>
      <c r="BA1190" s="150">
        <f t="shared" si="904"/>
        <v>9</v>
      </c>
      <c r="BB1190" s="150">
        <f t="shared" si="905"/>
        <v>9</v>
      </c>
      <c r="BC1190" s="150">
        <f t="shared" si="885"/>
        <v>8</v>
      </c>
      <c r="BD1190" s="151">
        <f t="shared" si="906"/>
        <v>13</v>
      </c>
      <c r="BE1190" s="151">
        <f t="shared" si="907"/>
        <v>13</v>
      </c>
      <c r="BF1190" s="151">
        <f t="shared" si="898"/>
        <v>12</v>
      </c>
      <c r="BG1190" s="151">
        <f t="shared" si="900"/>
        <v>11</v>
      </c>
      <c r="BH1190" s="151">
        <f t="shared" si="908"/>
        <v>13</v>
      </c>
      <c r="BI1190" s="151">
        <f t="shared" si="909"/>
        <v>12</v>
      </c>
      <c r="BJ1190" s="151">
        <f t="shared" si="910"/>
        <v>12</v>
      </c>
      <c r="BK1190" s="151">
        <f t="shared" si="911"/>
        <v>11</v>
      </c>
      <c r="BL1190" s="151">
        <f t="shared" si="912"/>
        <v>11</v>
      </c>
      <c r="BM1190" s="151">
        <f t="shared" ref="BM1190:BM1221" si="920">AZ1191</f>
        <v>10</v>
      </c>
      <c r="BN1190" s="151">
        <f t="shared" ref="BN1190:BN1221" si="921">BA1191</f>
        <v>9</v>
      </c>
      <c r="BO1190" s="32">
        <f t="shared" si="899"/>
        <v>421</v>
      </c>
      <c r="BP1190" s="8">
        <f t="shared" si="918"/>
        <v>5</v>
      </c>
      <c r="BQ1190" s="32">
        <f t="shared" si="879"/>
        <v>192</v>
      </c>
    </row>
    <row r="1191" spans="1:69" ht="12.75" customHeight="1" thickBot="1">
      <c r="A1191" s="390">
        <f t="shared" si="881"/>
        <v>31</v>
      </c>
      <c r="B1191" s="391" t="str">
        <f>VLOOKUP(A1191,Sheet3!$A$2:$E$61,4,FALSE)</f>
        <v>jiǎwǔ (甲午)</v>
      </c>
      <c r="C1191" s="391" t="str">
        <f>VLOOKUP(A1191,Sheet3!$A$2:$E$61,5,FALSE)</f>
        <v>Wood Horse</v>
      </c>
      <c r="D1191" s="399">
        <f t="shared" si="882"/>
        <v>2274</v>
      </c>
      <c r="E1191" s="399">
        <f t="shared" si="883"/>
        <v>2213</v>
      </c>
      <c r="F1191" s="12">
        <f t="shared" si="901"/>
        <v>47.428571428571431</v>
      </c>
      <c r="G1191" s="416">
        <f t="shared" si="870"/>
        <v>3605</v>
      </c>
      <c r="H1191" s="352">
        <v>327</v>
      </c>
      <c r="I1191" s="1">
        <f>H1191-1</f>
        <v>326</v>
      </c>
      <c r="J1191" s="187">
        <f>-H1191+1</f>
        <v>-326</v>
      </c>
      <c r="K1191" s="1">
        <f>-I1191+1</f>
        <v>-325</v>
      </c>
      <c r="L1191">
        <f t="shared" si="884"/>
        <v>114</v>
      </c>
      <c r="M1191" s="3">
        <f t="shared" si="892"/>
        <v>1</v>
      </c>
      <c r="N1191" s="245">
        <f t="shared" si="892"/>
        <v>2</v>
      </c>
      <c r="O1191" s="8">
        <v>0</v>
      </c>
      <c r="P1191" s="2"/>
      <c r="Q1191" s="32" t="s">
        <v>43</v>
      </c>
      <c r="R1191" s="8"/>
      <c r="S1191" s="8"/>
      <c r="AD1191" s="8">
        <f t="shared" si="913"/>
        <v>71</v>
      </c>
      <c r="AE1191" s="8"/>
      <c r="AF1191" s="8"/>
      <c r="AH1191" s="2">
        <f t="shared" ref="AH1191:AH1204" si="922">AH1190+1</f>
        <v>2</v>
      </c>
      <c r="AI1191" s="108">
        <f t="shared" si="914"/>
        <v>147</v>
      </c>
      <c r="AJ1191" s="1">
        <f>(H$1047-H1194)/7</f>
        <v>21</v>
      </c>
      <c r="AL1191" s="133">
        <f t="shared" si="915"/>
        <v>233</v>
      </c>
      <c r="AQ1191">
        <f t="shared" si="667"/>
        <v>207</v>
      </c>
      <c r="AS1191">
        <f t="shared" si="916"/>
        <v>194</v>
      </c>
      <c r="AV1191">
        <f t="shared" si="917"/>
        <v>118</v>
      </c>
      <c r="AW1191">
        <f t="shared" si="868"/>
        <v>193</v>
      </c>
      <c r="AZ1191" s="150">
        <f t="shared" si="919"/>
        <v>10</v>
      </c>
      <c r="BA1191" s="150">
        <f t="shared" si="904"/>
        <v>9</v>
      </c>
      <c r="BB1191" s="150">
        <f t="shared" si="905"/>
        <v>9</v>
      </c>
      <c r="BC1191" s="150">
        <f t="shared" si="885"/>
        <v>8</v>
      </c>
      <c r="BD1191" s="151">
        <f t="shared" si="906"/>
        <v>13</v>
      </c>
      <c r="BE1191" s="151">
        <f t="shared" si="907"/>
        <v>13</v>
      </c>
      <c r="BF1191" s="151">
        <f t="shared" si="898"/>
        <v>12</v>
      </c>
      <c r="BG1191" s="151">
        <f t="shared" si="900"/>
        <v>11</v>
      </c>
      <c r="BH1191" s="151">
        <f t="shared" si="908"/>
        <v>13</v>
      </c>
      <c r="BI1191" s="151">
        <f t="shared" si="909"/>
        <v>12</v>
      </c>
      <c r="BJ1191" s="151">
        <f t="shared" si="910"/>
        <v>12</v>
      </c>
      <c r="BK1191" s="151">
        <f t="shared" si="911"/>
        <v>11</v>
      </c>
      <c r="BL1191" s="151">
        <f t="shared" si="912"/>
        <v>11</v>
      </c>
      <c r="BM1191" s="151">
        <f t="shared" si="920"/>
        <v>10</v>
      </c>
      <c r="BN1191" s="151">
        <f t="shared" si="921"/>
        <v>9</v>
      </c>
      <c r="BO1191" s="32">
        <f t="shared" si="899"/>
        <v>422</v>
      </c>
      <c r="BP1191" s="8">
        <f t="shared" si="918"/>
        <v>6</v>
      </c>
      <c r="BQ1191" s="32">
        <f t="shared" si="879"/>
        <v>193</v>
      </c>
    </row>
    <row r="1192" spans="1:69" ht="13.5" thickBot="1">
      <c r="A1192" s="390">
        <f t="shared" si="881"/>
        <v>32</v>
      </c>
      <c r="B1192" s="391" t="str">
        <f>VLOOKUP(A1192,Sheet3!$A$2:$E$61,4,FALSE)</f>
        <v>yǐwèi (乙未)</v>
      </c>
      <c r="C1192" s="391" t="str">
        <f>VLOOKUP(A1192,Sheet3!$A$2:$E$61,5,FALSE)</f>
        <v>Wood Sheep</v>
      </c>
      <c r="D1192" s="399">
        <f t="shared" si="882"/>
        <v>2275</v>
      </c>
      <c r="E1192" s="399">
        <f t="shared" si="883"/>
        <v>2214</v>
      </c>
      <c r="F1192" s="12">
        <f t="shared" si="901"/>
        <v>47.285714285714285</v>
      </c>
      <c r="G1192" s="416">
        <f t="shared" si="870"/>
        <v>3606</v>
      </c>
      <c r="H1192" s="187">
        <f t="shared" ref="H1192:H1204" si="923">H1191-1</f>
        <v>326</v>
      </c>
      <c r="I1192" s="1">
        <f t="shared" ref="I1192:I1204" si="924">I1191-1</f>
        <v>325</v>
      </c>
      <c r="J1192" s="187">
        <f t="shared" ref="J1192:J1204" si="925">J1191+1</f>
        <v>-325</v>
      </c>
      <c r="K1192" s="1">
        <f t="shared" ref="K1192:K1204" si="926">K1191+1</f>
        <v>-324</v>
      </c>
      <c r="L1192">
        <f t="shared" si="884"/>
        <v>114</v>
      </c>
      <c r="M1192" s="3">
        <f t="shared" si="892"/>
        <v>2</v>
      </c>
      <c r="N1192" s="245">
        <f t="shared" si="892"/>
        <v>3</v>
      </c>
      <c r="O1192" s="8">
        <f>O1191+1</f>
        <v>1</v>
      </c>
      <c r="P1192" s="2"/>
      <c r="R1192" s="8"/>
      <c r="S1192" s="8"/>
      <c r="AD1192" s="8">
        <f t="shared" si="913"/>
        <v>72</v>
      </c>
      <c r="AE1192" s="8"/>
      <c r="AF1192" s="8"/>
      <c r="AH1192" s="2">
        <f t="shared" si="922"/>
        <v>3</v>
      </c>
      <c r="AI1192" s="108">
        <f t="shared" si="914"/>
        <v>148</v>
      </c>
      <c r="AL1192" s="133">
        <f t="shared" si="915"/>
        <v>234</v>
      </c>
      <c r="AQ1192">
        <f t="shared" si="667"/>
        <v>208</v>
      </c>
      <c r="AS1192">
        <f t="shared" si="916"/>
        <v>195</v>
      </c>
      <c r="AV1192">
        <f t="shared" si="917"/>
        <v>119</v>
      </c>
      <c r="AW1192">
        <f t="shared" si="868"/>
        <v>194</v>
      </c>
      <c r="AZ1192" s="150">
        <f t="shared" si="919"/>
        <v>10</v>
      </c>
      <c r="BA1192" s="150">
        <f t="shared" si="904"/>
        <v>9</v>
      </c>
      <c r="BB1192" s="150">
        <f t="shared" si="905"/>
        <v>9</v>
      </c>
      <c r="BC1192" s="150">
        <f t="shared" si="885"/>
        <v>8</v>
      </c>
      <c r="BD1192" s="151">
        <f t="shared" si="906"/>
        <v>13</v>
      </c>
      <c r="BE1192" s="151">
        <f t="shared" si="907"/>
        <v>13</v>
      </c>
      <c r="BF1192" s="151">
        <f t="shared" si="898"/>
        <v>12</v>
      </c>
      <c r="BG1192" s="151">
        <f t="shared" si="900"/>
        <v>11</v>
      </c>
      <c r="BH1192" s="151">
        <f>BG1192+1</f>
        <v>12</v>
      </c>
      <c r="BI1192" s="151">
        <f t="shared" si="909"/>
        <v>11</v>
      </c>
      <c r="BJ1192" s="151">
        <f t="shared" si="910"/>
        <v>11</v>
      </c>
      <c r="BK1192" s="151">
        <f t="shared" si="911"/>
        <v>10</v>
      </c>
      <c r="BL1192" s="151">
        <f t="shared" si="912"/>
        <v>10</v>
      </c>
      <c r="BM1192" s="151">
        <f t="shared" si="920"/>
        <v>9</v>
      </c>
      <c r="BN1192" s="151">
        <f t="shared" si="921"/>
        <v>8</v>
      </c>
      <c r="BO1192" s="32">
        <f t="shared" si="899"/>
        <v>423</v>
      </c>
      <c r="BP1192" s="8">
        <f t="shared" si="918"/>
        <v>7</v>
      </c>
      <c r="BQ1192" s="32">
        <f t="shared" si="879"/>
        <v>194</v>
      </c>
    </row>
    <row r="1193" spans="1:69" ht="13.5" thickBot="1">
      <c r="A1193" s="390">
        <f t="shared" si="881"/>
        <v>33</v>
      </c>
      <c r="B1193" s="391" t="str">
        <f>VLOOKUP(A1193,Sheet3!$A$2:$E$61,4,FALSE)</f>
        <v>bǐngshēn (丙申)</v>
      </c>
      <c r="C1193" s="391" t="str">
        <f>VLOOKUP(A1193,Sheet3!$A$2:$E$61,5,FALSE)</f>
        <v>Fire Monkey</v>
      </c>
      <c r="D1193" s="399">
        <f t="shared" si="882"/>
        <v>2276</v>
      </c>
      <c r="E1193" s="399">
        <f t="shared" si="883"/>
        <v>2215</v>
      </c>
      <c r="F1193" s="12">
        <f t="shared" si="901"/>
        <v>47.142857142857146</v>
      </c>
      <c r="G1193" s="416">
        <f t="shared" si="870"/>
        <v>3607</v>
      </c>
      <c r="H1193" s="187">
        <f t="shared" si="923"/>
        <v>325</v>
      </c>
      <c r="I1193" s="1">
        <f t="shared" si="924"/>
        <v>324</v>
      </c>
      <c r="J1193" s="187">
        <f t="shared" si="925"/>
        <v>-324</v>
      </c>
      <c r="K1193" s="1">
        <f t="shared" si="926"/>
        <v>-323</v>
      </c>
      <c r="L1193">
        <f t="shared" si="884"/>
        <v>114</v>
      </c>
      <c r="M1193" s="3">
        <f t="shared" si="892"/>
        <v>3</v>
      </c>
      <c r="N1193" s="245">
        <f t="shared" si="892"/>
        <v>4</v>
      </c>
      <c r="O1193" s="8">
        <f t="shared" ref="O1193:O1202" si="927">O1192+1</f>
        <v>2</v>
      </c>
      <c r="P1193" s="2"/>
      <c r="R1193" s="7"/>
      <c r="S1193" s="7"/>
      <c r="AD1193" s="8">
        <f t="shared" si="913"/>
        <v>73</v>
      </c>
      <c r="AE1193" s="8"/>
      <c r="AF1193" s="8"/>
      <c r="AH1193" s="2">
        <f t="shared" si="922"/>
        <v>4</v>
      </c>
      <c r="AI1193" s="108">
        <f t="shared" si="914"/>
        <v>149</v>
      </c>
      <c r="AL1193" s="133">
        <f t="shared" si="915"/>
        <v>235</v>
      </c>
      <c r="AQ1193">
        <f t="shared" si="667"/>
        <v>209</v>
      </c>
      <c r="AS1193">
        <f t="shared" si="916"/>
        <v>196</v>
      </c>
      <c r="AT1193" s="3">
        <f>AT1186+1</f>
        <v>28</v>
      </c>
      <c r="AU1193" s="3">
        <f>AU1186-1</f>
        <v>42</v>
      </c>
      <c r="AV1193">
        <f t="shared" si="917"/>
        <v>120</v>
      </c>
      <c r="AW1193">
        <f t="shared" ref="AW1193:AW1256" si="928">AW1192+1</f>
        <v>195</v>
      </c>
      <c r="AZ1193" s="150">
        <f t="shared" si="919"/>
        <v>9</v>
      </c>
      <c r="BA1193" s="150">
        <f t="shared" si="904"/>
        <v>8</v>
      </c>
      <c r="BB1193" s="150">
        <f t="shared" si="905"/>
        <v>8</v>
      </c>
      <c r="BC1193" s="150">
        <f t="shared" si="885"/>
        <v>7</v>
      </c>
      <c r="BD1193" s="151">
        <f t="shared" si="906"/>
        <v>12</v>
      </c>
      <c r="BE1193" s="151">
        <f t="shared" si="907"/>
        <v>12</v>
      </c>
      <c r="BF1193" s="151">
        <f t="shared" si="898"/>
        <v>11</v>
      </c>
      <c r="BG1193" s="151">
        <f t="shared" si="900"/>
        <v>10</v>
      </c>
      <c r="BH1193" s="151">
        <f t="shared" si="908"/>
        <v>12</v>
      </c>
      <c r="BI1193" s="151">
        <f t="shared" si="909"/>
        <v>11</v>
      </c>
      <c r="BJ1193" s="151">
        <f t="shared" si="910"/>
        <v>11</v>
      </c>
      <c r="BK1193" s="151">
        <f t="shared" si="911"/>
        <v>10</v>
      </c>
      <c r="BL1193" s="151">
        <f t="shared" si="912"/>
        <v>10</v>
      </c>
      <c r="BM1193" s="151">
        <f t="shared" si="920"/>
        <v>9</v>
      </c>
      <c r="BN1193" s="151">
        <f t="shared" si="921"/>
        <v>8</v>
      </c>
      <c r="BO1193" s="32">
        <f t="shared" si="899"/>
        <v>424</v>
      </c>
      <c r="BP1193" s="8">
        <f t="shared" si="918"/>
        <v>8</v>
      </c>
      <c r="BQ1193" s="32">
        <f t="shared" si="879"/>
        <v>195</v>
      </c>
    </row>
    <row r="1194" spans="1:69" ht="13.5" thickBot="1">
      <c r="A1194" s="390">
        <f t="shared" si="881"/>
        <v>34</v>
      </c>
      <c r="B1194" s="391" t="str">
        <f>VLOOKUP(A1194,Sheet3!$A$2:$E$61,4,FALSE)</f>
        <v>dīngyǒu (丁酉)</v>
      </c>
      <c r="C1194" s="391" t="str">
        <f>VLOOKUP(A1194,Sheet3!$A$2:$E$61,5,FALSE)</f>
        <v>Fire Rooster</v>
      </c>
      <c r="D1194" s="399">
        <f t="shared" si="882"/>
        <v>2277</v>
      </c>
      <c r="E1194" s="399">
        <f t="shared" si="883"/>
        <v>2216</v>
      </c>
      <c r="F1194" s="14">
        <f t="shared" si="901"/>
        <v>47</v>
      </c>
      <c r="G1194" s="417">
        <f t="shared" si="870"/>
        <v>3608</v>
      </c>
      <c r="H1194" s="270">
        <f t="shared" si="923"/>
        <v>324</v>
      </c>
      <c r="I1194" s="16">
        <f t="shared" si="924"/>
        <v>323</v>
      </c>
      <c r="J1194" s="270">
        <f t="shared" si="925"/>
        <v>-323</v>
      </c>
      <c r="K1194" s="16">
        <f t="shared" si="926"/>
        <v>-322</v>
      </c>
      <c r="L1194" s="20">
        <f t="shared" si="884"/>
        <v>114</v>
      </c>
      <c r="M1194" s="15">
        <f t="shared" si="892"/>
        <v>4</v>
      </c>
      <c r="N1194" s="271">
        <f t="shared" si="892"/>
        <v>1</v>
      </c>
      <c r="O1194" s="19">
        <f t="shared" si="927"/>
        <v>3</v>
      </c>
      <c r="P1194" s="17"/>
      <c r="Q1194" s="30"/>
      <c r="R1194" s="20"/>
      <c r="S1194" s="20"/>
      <c r="T1194" s="17"/>
      <c r="U1194" s="17"/>
      <c r="V1194" s="20"/>
      <c r="W1194" s="20"/>
      <c r="X1194" s="20"/>
      <c r="Y1194" s="20"/>
      <c r="Z1194" s="20"/>
      <c r="AA1194" s="20"/>
      <c r="AB1194" s="20"/>
      <c r="AC1194" s="20"/>
      <c r="AD1194" s="19">
        <f>AD1193+1</f>
        <v>74</v>
      </c>
      <c r="AE1194" s="19"/>
      <c r="AF1194" s="19"/>
      <c r="AG1194" s="20"/>
      <c r="AH1194" s="17">
        <f t="shared" si="922"/>
        <v>5</v>
      </c>
      <c r="AI1194" s="108">
        <f t="shared" si="914"/>
        <v>150</v>
      </c>
      <c r="AK1194" s="1">
        <f>(H$942-H1194)/7</f>
        <v>36</v>
      </c>
      <c r="AL1194" s="133">
        <f t="shared" si="915"/>
        <v>236</v>
      </c>
      <c r="AM1194" s="1">
        <f>70-(H1194-H$1453)/7</f>
        <v>33</v>
      </c>
      <c r="AN1194" s="3">
        <f>-(H1194-H$984)/7</f>
        <v>30</v>
      </c>
      <c r="AO1194" s="3">
        <f>-(H1194-H$998)/7</f>
        <v>28</v>
      </c>
      <c r="AP1194" s="3">
        <f>-(H1194-H$1061)/7</f>
        <v>19</v>
      </c>
      <c r="AQ1194">
        <f t="shared" si="667"/>
        <v>210</v>
      </c>
      <c r="AR1194" s="3">
        <f>AR1187+1</f>
        <v>30</v>
      </c>
      <c r="AS1194">
        <f t="shared" si="916"/>
        <v>197</v>
      </c>
      <c r="AV1194">
        <f t="shared" si="917"/>
        <v>121</v>
      </c>
      <c r="AW1194">
        <f t="shared" si="928"/>
        <v>196</v>
      </c>
      <c r="AZ1194" s="150">
        <f t="shared" si="919"/>
        <v>9</v>
      </c>
      <c r="BA1194" s="150">
        <f t="shared" si="904"/>
        <v>8</v>
      </c>
      <c r="BB1194" s="150">
        <f t="shared" si="905"/>
        <v>8</v>
      </c>
      <c r="BC1194" s="150">
        <f t="shared" si="885"/>
        <v>7</v>
      </c>
      <c r="BD1194" s="151">
        <f t="shared" si="906"/>
        <v>12</v>
      </c>
      <c r="BE1194" s="151">
        <f t="shared" si="907"/>
        <v>12</v>
      </c>
      <c r="BF1194" s="151">
        <f t="shared" si="898"/>
        <v>11</v>
      </c>
      <c r="BG1194" s="151">
        <f t="shared" si="900"/>
        <v>10</v>
      </c>
      <c r="BH1194" s="151">
        <f t="shared" si="908"/>
        <v>12</v>
      </c>
      <c r="BI1194" s="151">
        <f t="shared" si="909"/>
        <v>11</v>
      </c>
      <c r="BJ1194" s="151">
        <f t="shared" si="910"/>
        <v>11</v>
      </c>
      <c r="BK1194" s="151">
        <f t="shared" si="911"/>
        <v>10</v>
      </c>
      <c r="BL1194" s="151">
        <f t="shared" si="912"/>
        <v>10</v>
      </c>
      <c r="BM1194" s="151">
        <f t="shared" si="920"/>
        <v>9</v>
      </c>
      <c r="BN1194" s="151">
        <f t="shared" si="921"/>
        <v>8</v>
      </c>
      <c r="BO1194" s="32">
        <f t="shared" si="899"/>
        <v>425</v>
      </c>
      <c r="BP1194" s="8">
        <f t="shared" si="918"/>
        <v>9</v>
      </c>
      <c r="BQ1194" s="32">
        <f t="shared" si="879"/>
        <v>196</v>
      </c>
    </row>
    <row r="1195" spans="1:69" ht="13.5" thickBot="1">
      <c r="A1195" s="390">
        <f t="shared" si="881"/>
        <v>35</v>
      </c>
      <c r="B1195" s="391" t="str">
        <f>VLOOKUP(A1195,Sheet3!$A$2:$E$61,4,FALSE)</f>
        <v>wùxū (戊戌)</v>
      </c>
      <c r="C1195" s="391" t="str">
        <f>VLOOKUP(A1195,Sheet3!$A$2:$E$61,5,FALSE)</f>
        <v>Earth Dog</v>
      </c>
      <c r="D1195" s="399">
        <f t="shared" si="882"/>
        <v>2278</v>
      </c>
      <c r="E1195" s="399">
        <f t="shared" si="883"/>
        <v>2217</v>
      </c>
      <c r="F1195" s="12">
        <f t="shared" si="901"/>
        <v>46.857142857142854</v>
      </c>
      <c r="G1195" s="416">
        <f t="shared" si="870"/>
        <v>3609</v>
      </c>
      <c r="H1195" s="187">
        <f t="shared" si="923"/>
        <v>323</v>
      </c>
      <c r="I1195" s="1">
        <f t="shared" si="924"/>
        <v>322</v>
      </c>
      <c r="J1195" s="187">
        <f t="shared" si="925"/>
        <v>-322</v>
      </c>
      <c r="K1195" s="1">
        <f t="shared" si="926"/>
        <v>-321</v>
      </c>
      <c r="L1195">
        <f t="shared" si="884"/>
        <v>115</v>
      </c>
      <c r="M1195" s="3">
        <f t="shared" si="892"/>
        <v>1</v>
      </c>
      <c r="N1195" s="245">
        <f t="shared" si="892"/>
        <v>2</v>
      </c>
      <c r="O1195" s="8">
        <f t="shared" si="927"/>
        <v>4</v>
      </c>
      <c r="P1195" s="2"/>
      <c r="R1195" s="7"/>
      <c r="S1195" s="7"/>
      <c r="AD1195" s="8">
        <f t="shared" ref="AD1195:AD1200" si="929">AD1194+1</f>
        <v>75</v>
      </c>
      <c r="AE1195" s="8"/>
      <c r="AF1195" s="8"/>
      <c r="AH1195" s="2">
        <f t="shared" si="922"/>
        <v>6</v>
      </c>
      <c r="AI1195" s="108">
        <f t="shared" si="914"/>
        <v>151</v>
      </c>
      <c r="AL1195" s="133">
        <f t="shared" si="915"/>
        <v>237</v>
      </c>
      <c r="AQ1195">
        <f t="shared" si="667"/>
        <v>211</v>
      </c>
      <c r="AS1195">
        <f t="shared" si="916"/>
        <v>198</v>
      </c>
      <c r="AV1195">
        <f t="shared" si="917"/>
        <v>122</v>
      </c>
      <c r="AW1195">
        <f t="shared" si="928"/>
        <v>197</v>
      </c>
      <c r="AZ1195" s="150">
        <f t="shared" si="919"/>
        <v>9</v>
      </c>
      <c r="BA1195" s="150">
        <f t="shared" si="904"/>
        <v>8</v>
      </c>
      <c r="BB1195" s="150">
        <f t="shared" si="905"/>
        <v>8</v>
      </c>
      <c r="BC1195" s="150">
        <f t="shared" si="885"/>
        <v>7</v>
      </c>
      <c r="BD1195" s="151">
        <f t="shared" si="906"/>
        <v>12</v>
      </c>
      <c r="BE1195" s="151">
        <f t="shared" si="907"/>
        <v>12</v>
      </c>
      <c r="BF1195" s="151">
        <f t="shared" si="898"/>
        <v>11</v>
      </c>
      <c r="BG1195" s="151">
        <f t="shared" si="900"/>
        <v>10</v>
      </c>
      <c r="BH1195" s="151">
        <f t="shared" si="908"/>
        <v>12</v>
      </c>
      <c r="BI1195" s="151">
        <f t="shared" si="909"/>
        <v>11</v>
      </c>
      <c r="BJ1195" s="151">
        <f t="shared" si="910"/>
        <v>11</v>
      </c>
      <c r="BK1195" s="151">
        <f t="shared" si="911"/>
        <v>10</v>
      </c>
      <c r="BL1195" s="151">
        <f t="shared" si="912"/>
        <v>10</v>
      </c>
      <c r="BM1195" s="151">
        <f t="shared" si="920"/>
        <v>9</v>
      </c>
      <c r="BN1195" s="151">
        <f t="shared" si="921"/>
        <v>8</v>
      </c>
      <c r="BO1195" s="32">
        <f t="shared" si="899"/>
        <v>426</v>
      </c>
      <c r="BP1195" s="8">
        <f t="shared" si="918"/>
        <v>10</v>
      </c>
      <c r="BQ1195" s="32">
        <f t="shared" si="879"/>
        <v>197</v>
      </c>
    </row>
    <row r="1196" spans="1:69" ht="13.5" thickBot="1">
      <c r="A1196" s="390">
        <f t="shared" si="881"/>
        <v>36</v>
      </c>
      <c r="B1196" s="391" t="str">
        <f>VLOOKUP(A1196,Sheet3!$A$2:$E$61,4,FALSE)</f>
        <v>jǐhài (己亥)</v>
      </c>
      <c r="C1196" s="391" t="str">
        <f>VLOOKUP(A1196,Sheet3!$A$2:$E$61,5,FALSE)</f>
        <v>Earth Pig</v>
      </c>
      <c r="D1196" s="399">
        <f t="shared" si="882"/>
        <v>2279</v>
      </c>
      <c r="E1196" s="399">
        <f t="shared" si="883"/>
        <v>2218</v>
      </c>
      <c r="F1196" s="12">
        <f t="shared" si="901"/>
        <v>46.714285714285715</v>
      </c>
      <c r="G1196" s="416">
        <f t="shared" si="870"/>
        <v>3610</v>
      </c>
      <c r="H1196" s="187">
        <f t="shared" si="923"/>
        <v>322</v>
      </c>
      <c r="I1196" s="1">
        <f t="shared" si="924"/>
        <v>321</v>
      </c>
      <c r="J1196" s="187">
        <f t="shared" si="925"/>
        <v>-321</v>
      </c>
      <c r="K1196" s="1">
        <f t="shared" si="926"/>
        <v>-320</v>
      </c>
      <c r="L1196">
        <f t="shared" si="884"/>
        <v>115</v>
      </c>
      <c r="M1196" s="3">
        <f t="shared" si="892"/>
        <v>2</v>
      </c>
      <c r="N1196" s="245">
        <f t="shared" si="892"/>
        <v>3</v>
      </c>
      <c r="O1196" s="8">
        <f t="shared" si="927"/>
        <v>5</v>
      </c>
      <c r="P1196" s="2"/>
      <c r="R1196" s="8"/>
      <c r="S1196" s="8"/>
      <c r="AD1196" s="8">
        <f t="shared" si="929"/>
        <v>76</v>
      </c>
      <c r="AE1196" s="8"/>
      <c r="AF1196" s="8"/>
      <c r="AH1196" s="2">
        <f t="shared" si="922"/>
        <v>7</v>
      </c>
      <c r="AI1196" s="108">
        <f t="shared" si="914"/>
        <v>152</v>
      </c>
      <c r="AL1196" s="133">
        <f t="shared" si="915"/>
        <v>238</v>
      </c>
      <c r="AQ1196">
        <f t="shared" si="667"/>
        <v>212</v>
      </c>
      <c r="AS1196">
        <f t="shared" si="916"/>
        <v>199</v>
      </c>
      <c r="AV1196">
        <f t="shared" si="917"/>
        <v>123</v>
      </c>
      <c r="AW1196">
        <f t="shared" si="928"/>
        <v>198</v>
      </c>
      <c r="AZ1196" s="150">
        <f t="shared" si="919"/>
        <v>9</v>
      </c>
      <c r="BA1196" s="150">
        <f t="shared" si="904"/>
        <v>8</v>
      </c>
      <c r="BB1196" s="150">
        <f t="shared" si="905"/>
        <v>8</v>
      </c>
      <c r="BC1196" s="150">
        <f t="shared" si="885"/>
        <v>7</v>
      </c>
      <c r="BD1196" s="151">
        <f t="shared" si="906"/>
        <v>12</v>
      </c>
      <c r="BE1196" s="151">
        <f t="shared" si="907"/>
        <v>12</v>
      </c>
      <c r="BF1196" s="151">
        <f t="shared" si="898"/>
        <v>11</v>
      </c>
      <c r="BG1196" s="151">
        <f t="shared" si="900"/>
        <v>10</v>
      </c>
      <c r="BH1196" s="151">
        <f>BG1196+1</f>
        <v>11</v>
      </c>
      <c r="BI1196" s="151">
        <f t="shared" si="909"/>
        <v>10</v>
      </c>
      <c r="BJ1196" s="151">
        <f t="shared" si="910"/>
        <v>10</v>
      </c>
      <c r="BK1196" s="151">
        <f t="shared" si="911"/>
        <v>9</v>
      </c>
      <c r="BL1196" s="151">
        <f t="shared" si="912"/>
        <v>9</v>
      </c>
      <c r="BM1196" s="151">
        <f t="shared" si="920"/>
        <v>8</v>
      </c>
      <c r="BN1196" s="151">
        <f t="shared" si="921"/>
        <v>7</v>
      </c>
      <c r="BO1196" s="32">
        <f t="shared" si="899"/>
        <v>427</v>
      </c>
      <c r="BP1196" s="8">
        <f t="shared" si="918"/>
        <v>11</v>
      </c>
      <c r="BQ1196" s="32">
        <f t="shared" si="879"/>
        <v>198</v>
      </c>
    </row>
    <row r="1197" spans="1:69" ht="13.5" thickBot="1">
      <c r="A1197" s="390">
        <f t="shared" si="881"/>
        <v>37</v>
      </c>
      <c r="B1197" s="391" t="str">
        <f>VLOOKUP(A1197,Sheet3!$A$2:$E$61,4,FALSE)</f>
        <v>gēngzǐ (庚子)</v>
      </c>
      <c r="C1197" s="391" t="str">
        <f>VLOOKUP(A1197,Sheet3!$A$2:$E$61,5,FALSE)</f>
        <v>Metal Rat</v>
      </c>
      <c r="D1197" s="399">
        <f t="shared" si="882"/>
        <v>2280</v>
      </c>
      <c r="E1197" s="399">
        <f t="shared" si="883"/>
        <v>2219</v>
      </c>
      <c r="F1197" s="12">
        <f t="shared" si="901"/>
        <v>46.571428571428569</v>
      </c>
      <c r="G1197" s="416">
        <f t="shared" si="870"/>
        <v>3611</v>
      </c>
      <c r="H1197" s="187">
        <f t="shared" si="923"/>
        <v>321</v>
      </c>
      <c r="I1197" s="1">
        <f t="shared" si="924"/>
        <v>320</v>
      </c>
      <c r="J1197" s="187">
        <f t="shared" si="925"/>
        <v>-320</v>
      </c>
      <c r="K1197" s="1">
        <f t="shared" si="926"/>
        <v>-319</v>
      </c>
      <c r="L1197">
        <f t="shared" si="884"/>
        <v>115</v>
      </c>
      <c r="M1197" s="3">
        <f t="shared" si="892"/>
        <v>3</v>
      </c>
      <c r="N1197" s="245">
        <f t="shared" si="892"/>
        <v>4</v>
      </c>
      <c r="O1197" s="8">
        <f t="shared" si="927"/>
        <v>6</v>
      </c>
      <c r="P1197" s="2"/>
      <c r="R1197" s="8"/>
      <c r="S1197" s="8"/>
      <c r="AD1197" s="8">
        <f t="shared" si="929"/>
        <v>77</v>
      </c>
      <c r="AE1197" s="8"/>
      <c r="AF1197" s="8"/>
      <c r="AH1197" s="2">
        <f t="shared" si="922"/>
        <v>8</v>
      </c>
      <c r="AI1197" s="108">
        <f t="shared" si="914"/>
        <v>153</v>
      </c>
      <c r="AL1197" s="133">
        <f t="shared" si="915"/>
        <v>239</v>
      </c>
      <c r="AQ1197">
        <f t="shared" si="667"/>
        <v>213</v>
      </c>
      <c r="AS1197">
        <f t="shared" si="916"/>
        <v>200</v>
      </c>
      <c r="AV1197">
        <f t="shared" si="917"/>
        <v>124</v>
      </c>
      <c r="AW1197">
        <f t="shared" si="928"/>
        <v>199</v>
      </c>
      <c r="AZ1197" s="150">
        <f t="shared" si="919"/>
        <v>8</v>
      </c>
      <c r="BA1197" s="150">
        <f t="shared" si="904"/>
        <v>7</v>
      </c>
      <c r="BB1197" s="150">
        <f t="shared" si="905"/>
        <v>7</v>
      </c>
      <c r="BC1197" s="150">
        <f t="shared" si="885"/>
        <v>6</v>
      </c>
      <c r="BD1197" s="151">
        <f t="shared" si="906"/>
        <v>11</v>
      </c>
      <c r="BE1197" s="151">
        <f t="shared" si="907"/>
        <v>11</v>
      </c>
      <c r="BF1197" s="151">
        <f t="shared" si="898"/>
        <v>10</v>
      </c>
      <c r="BG1197" s="151">
        <f t="shared" si="900"/>
        <v>9</v>
      </c>
      <c r="BH1197" s="151">
        <f t="shared" si="908"/>
        <v>11</v>
      </c>
      <c r="BI1197" s="151">
        <f t="shared" si="909"/>
        <v>10</v>
      </c>
      <c r="BJ1197" s="151">
        <f t="shared" si="910"/>
        <v>10</v>
      </c>
      <c r="BK1197" s="151">
        <f t="shared" si="911"/>
        <v>9</v>
      </c>
      <c r="BL1197" s="151">
        <f t="shared" si="912"/>
        <v>9</v>
      </c>
      <c r="BM1197" s="151">
        <f t="shared" si="920"/>
        <v>8</v>
      </c>
      <c r="BN1197" s="151">
        <f t="shared" si="921"/>
        <v>7</v>
      </c>
      <c r="BO1197" s="32">
        <f t="shared" si="899"/>
        <v>428</v>
      </c>
      <c r="BP1197" s="8">
        <f t="shared" si="918"/>
        <v>12</v>
      </c>
      <c r="BQ1197" s="32">
        <f t="shared" si="879"/>
        <v>199</v>
      </c>
    </row>
    <row r="1198" spans="1:69" ht="13.5" thickBot="1">
      <c r="A1198" s="390">
        <f t="shared" si="881"/>
        <v>38</v>
      </c>
      <c r="B1198" s="391" t="str">
        <f>VLOOKUP(A1198,Sheet3!$A$2:$E$61,4,FALSE)</f>
        <v>xīnchǒu (辛丑)</v>
      </c>
      <c r="C1198" s="391" t="str">
        <f>VLOOKUP(A1198,Sheet3!$A$2:$E$61,5,FALSE)</f>
        <v>Metal Ox</v>
      </c>
      <c r="D1198" s="399">
        <f t="shared" si="882"/>
        <v>2281</v>
      </c>
      <c r="E1198" s="399">
        <f t="shared" si="883"/>
        <v>2220</v>
      </c>
      <c r="F1198" s="12">
        <f t="shared" si="901"/>
        <v>46.428571428571431</v>
      </c>
      <c r="G1198" s="416">
        <f t="shared" si="870"/>
        <v>3612</v>
      </c>
      <c r="H1198" s="187">
        <f t="shared" si="923"/>
        <v>320</v>
      </c>
      <c r="I1198" s="1">
        <f t="shared" si="924"/>
        <v>319</v>
      </c>
      <c r="J1198" s="187">
        <f t="shared" si="925"/>
        <v>-319</v>
      </c>
      <c r="K1198" s="1">
        <f t="shared" si="926"/>
        <v>-318</v>
      </c>
      <c r="L1198">
        <f t="shared" si="884"/>
        <v>115</v>
      </c>
      <c r="M1198" s="3">
        <f t="shared" ref="M1198:N1217" si="930">M1202</f>
        <v>4</v>
      </c>
      <c r="N1198" s="245">
        <f t="shared" si="930"/>
        <v>1</v>
      </c>
      <c r="O1198" s="8">
        <f t="shared" si="927"/>
        <v>7</v>
      </c>
      <c r="P1198" s="2"/>
      <c r="R1198" s="8"/>
      <c r="S1198" s="8"/>
      <c r="AD1198" s="8">
        <f t="shared" si="929"/>
        <v>78</v>
      </c>
      <c r="AE1198" s="8"/>
      <c r="AF1198" s="8"/>
      <c r="AH1198" s="2">
        <f t="shared" si="922"/>
        <v>9</v>
      </c>
      <c r="AI1198" s="108">
        <f t="shared" si="914"/>
        <v>154</v>
      </c>
      <c r="AJ1198" s="1">
        <f>(H$1047-H1201)/7</f>
        <v>22</v>
      </c>
      <c r="AL1198" s="133">
        <f t="shared" si="915"/>
        <v>240</v>
      </c>
      <c r="AQ1198">
        <f t="shared" si="667"/>
        <v>214</v>
      </c>
      <c r="AS1198">
        <f t="shared" si="916"/>
        <v>201</v>
      </c>
      <c r="AV1198">
        <f t="shared" si="917"/>
        <v>125</v>
      </c>
      <c r="AW1198">
        <f t="shared" si="928"/>
        <v>200</v>
      </c>
      <c r="AZ1198" s="150">
        <f t="shared" si="919"/>
        <v>8</v>
      </c>
      <c r="BA1198" s="150">
        <f t="shared" si="904"/>
        <v>7</v>
      </c>
      <c r="BB1198" s="150">
        <f t="shared" si="905"/>
        <v>7</v>
      </c>
      <c r="BC1198" s="150">
        <f t="shared" si="885"/>
        <v>6</v>
      </c>
      <c r="BD1198" s="151">
        <f t="shared" si="906"/>
        <v>11</v>
      </c>
      <c r="BE1198" s="151">
        <f t="shared" si="907"/>
        <v>11</v>
      </c>
      <c r="BF1198" s="151">
        <f t="shared" si="898"/>
        <v>10</v>
      </c>
      <c r="BG1198" s="151">
        <f t="shared" si="900"/>
        <v>9</v>
      </c>
      <c r="BH1198" s="151">
        <f t="shared" si="908"/>
        <v>11</v>
      </c>
      <c r="BI1198" s="151">
        <f t="shared" si="909"/>
        <v>10</v>
      </c>
      <c r="BJ1198" s="151">
        <f t="shared" si="910"/>
        <v>10</v>
      </c>
      <c r="BK1198" s="151">
        <f t="shared" si="911"/>
        <v>9</v>
      </c>
      <c r="BL1198" s="151">
        <f t="shared" si="912"/>
        <v>9</v>
      </c>
      <c r="BM1198" s="151">
        <f t="shared" si="920"/>
        <v>8</v>
      </c>
      <c r="BN1198" s="151">
        <f t="shared" si="921"/>
        <v>7</v>
      </c>
      <c r="BO1198" s="32">
        <f t="shared" si="899"/>
        <v>429</v>
      </c>
      <c r="BP1198" s="8">
        <f t="shared" si="918"/>
        <v>13</v>
      </c>
      <c r="BQ1198" s="32">
        <f t="shared" si="879"/>
        <v>200</v>
      </c>
    </row>
    <row r="1199" spans="1:69" ht="13.5" thickBot="1">
      <c r="A1199" s="390">
        <f t="shared" si="881"/>
        <v>39</v>
      </c>
      <c r="B1199" s="391" t="str">
        <f>VLOOKUP(A1199,Sheet3!$A$2:$E$61,4,FALSE)</f>
        <v>rényín (壬寅)</v>
      </c>
      <c r="C1199" s="391" t="str">
        <f>VLOOKUP(A1199,Sheet3!$A$2:$E$61,5,FALSE)</f>
        <v>Water Tiger</v>
      </c>
      <c r="D1199" s="399">
        <f t="shared" si="882"/>
        <v>2282</v>
      </c>
      <c r="E1199" s="399">
        <f t="shared" si="883"/>
        <v>2221</v>
      </c>
      <c r="F1199" s="12">
        <f t="shared" si="901"/>
        <v>46.285714285714285</v>
      </c>
      <c r="G1199" s="416">
        <f t="shared" si="870"/>
        <v>3613</v>
      </c>
      <c r="H1199" s="187">
        <f t="shared" si="923"/>
        <v>319</v>
      </c>
      <c r="I1199" s="1">
        <f t="shared" si="924"/>
        <v>318</v>
      </c>
      <c r="J1199" s="187">
        <f t="shared" si="925"/>
        <v>-318</v>
      </c>
      <c r="K1199" s="1">
        <f t="shared" si="926"/>
        <v>-317</v>
      </c>
      <c r="L1199">
        <f t="shared" si="884"/>
        <v>116</v>
      </c>
      <c r="M1199" s="3">
        <f t="shared" si="930"/>
        <v>1</v>
      </c>
      <c r="N1199" s="245">
        <f t="shared" si="930"/>
        <v>2</v>
      </c>
      <c r="O1199" s="8">
        <f t="shared" si="927"/>
        <v>8</v>
      </c>
      <c r="P1199" s="2"/>
      <c r="R1199" s="8"/>
      <c r="S1199" s="8"/>
      <c r="AD1199" s="8">
        <f t="shared" si="929"/>
        <v>79</v>
      </c>
      <c r="AE1199" s="8"/>
      <c r="AF1199" s="8"/>
      <c r="AH1199" s="2">
        <f t="shared" si="922"/>
        <v>10</v>
      </c>
      <c r="AI1199" s="108">
        <f t="shared" si="914"/>
        <v>155</v>
      </c>
      <c r="AL1199" s="133">
        <f t="shared" si="915"/>
        <v>241</v>
      </c>
      <c r="AQ1199">
        <f t="shared" si="667"/>
        <v>215</v>
      </c>
      <c r="AS1199">
        <f t="shared" si="916"/>
        <v>202</v>
      </c>
      <c r="AV1199">
        <f t="shared" si="917"/>
        <v>126</v>
      </c>
      <c r="AW1199">
        <f t="shared" si="928"/>
        <v>201</v>
      </c>
      <c r="AZ1199" s="150">
        <f t="shared" si="919"/>
        <v>8</v>
      </c>
      <c r="BA1199" s="150">
        <f t="shared" si="904"/>
        <v>7</v>
      </c>
      <c r="BB1199" s="150">
        <f t="shared" si="905"/>
        <v>7</v>
      </c>
      <c r="BC1199" s="150">
        <f t="shared" si="885"/>
        <v>6</v>
      </c>
      <c r="BD1199" s="151">
        <f t="shared" si="906"/>
        <v>11</v>
      </c>
      <c r="BE1199" s="151">
        <f t="shared" si="907"/>
        <v>11</v>
      </c>
      <c r="BF1199" s="151">
        <f t="shared" si="898"/>
        <v>10</v>
      </c>
      <c r="BG1199" s="151">
        <f t="shared" si="900"/>
        <v>9</v>
      </c>
      <c r="BH1199" s="151">
        <f t="shared" si="908"/>
        <v>11</v>
      </c>
      <c r="BI1199" s="151">
        <f t="shared" si="909"/>
        <v>10</v>
      </c>
      <c r="BJ1199" s="151">
        <f t="shared" si="910"/>
        <v>10</v>
      </c>
      <c r="BK1199" s="151">
        <f t="shared" si="911"/>
        <v>9</v>
      </c>
      <c r="BL1199" s="151">
        <f t="shared" si="912"/>
        <v>9</v>
      </c>
      <c r="BM1199" s="151">
        <f t="shared" si="920"/>
        <v>8</v>
      </c>
      <c r="BN1199" s="151">
        <f t="shared" si="921"/>
        <v>7</v>
      </c>
      <c r="BO1199" s="32">
        <f t="shared" si="899"/>
        <v>430</v>
      </c>
      <c r="BP1199" s="8">
        <f t="shared" si="918"/>
        <v>14</v>
      </c>
      <c r="BQ1199" s="32">
        <f t="shared" si="879"/>
        <v>201</v>
      </c>
    </row>
    <row r="1200" spans="1:69" ht="13.5" thickBot="1">
      <c r="A1200" s="390">
        <f t="shared" si="881"/>
        <v>40</v>
      </c>
      <c r="B1200" s="391" t="str">
        <f>VLOOKUP(A1200,Sheet3!$A$2:$E$61,4,FALSE)</f>
        <v>guǐmǎo (癸卯)</v>
      </c>
      <c r="C1200" s="391" t="str">
        <f>VLOOKUP(A1200,Sheet3!$A$2:$E$61,5,FALSE)</f>
        <v>Water Hare</v>
      </c>
      <c r="D1200" s="399">
        <f t="shared" si="882"/>
        <v>2283</v>
      </c>
      <c r="E1200" s="399">
        <f t="shared" si="883"/>
        <v>2222</v>
      </c>
      <c r="F1200" s="12">
        <f t="shared" si="901"/>
        <v>46.142857142857146</v>
      </c>
      <c r="G1200" s="416">
        <f t="shared" si="870"/>
        <v>3614</v>
      </c>
      <c r="H1200" s="187">
        <f t="shared" si="923"/>
        <v>318</v>
      </c>
      <c r="I1200" s="1">
        <f t="shared" si="924"/>
        <v>317</v>
      </c>
      <c r="J1200" s="187">
        <f t="shared" si="925"/>
        <v>-317</v>
      </c>
      <c r="K1200" s="1">
        <f t="shared" si="926"/>
        <v>-316</v>
      </c>
      <c r="L1200">
        <f t="shared" si="884"/>
        <v>116</v>
      </c>
      <c r="M1200" s="3">
        <f t="shared" si="930"/>
        <v>2</v>
      </c>
      <c r="N1200" s="245">
        <f t="shared" si="930"/>
        <v>3</v>
      </c>
      <c r="O1200" s="8">
        <f t="shared" si="927"/>
        <v>9</v>
      </c>
      <c r="P1200" s="2"/>
      <c r="T1200" s="32"/>
      <c r="U1200" s="32"/>
      <c r="AD1200" s="8">
        <f t="shared" si="929"/>
        <v>80</v>
      </c>
      <c r="AE1200" s="8"/>
      <c r="AF1200" s="8"/>
      <c r="AH1200" s="2">
        <f t="shared" si="922"/>
        <v>11</v>
      </c>
      <c r="AI1200" s="108">
        <f t="shared" si="914"/>
        <v>156</v>
      </c>
      <c r="AL1200" s="133">
        <f t="shared" si="915"/>
        <v>242</v>
      </c>
      <c r="AQ1200">
        <f t="shared" si="667"/>
        <v>216</v>
      </c>
      <c r="AS1200">
        <f t="shared" si="916"/>
        <v>203</v>
      </c>
      <c r="AT1200" s="3">
        <f>AT1193+1</f>
        <v>29</v>
      </c>
      <c r="AU1200" s="3">
        <f>AU1193-1</f>
        <v>41</v>
      </c>
      <c r="AV1200">
        <f t="shared" si="917"/>
        <v>127</v>
      </c>
      <c r="AW1200">
        <f t="shared" si="928"/>
        <v>202</v>
      </c>
      <c r="AZ1200" s="150">
        <f t="shared" si="919"/>
        <v>8</v>
      </c>
      <c r="BA1200" s="150">
        <f t="shared" si="904"/>
        <v>7</v>
      </c>
      <c r="BB1200" s="150">
        <f t="shared" si="905"/>
        <v>7</v>
      </c>
      <c r="BC1200" s="150">
        <f t="shared" si="885"/>
        <v>6</v>
      </c>
      <c r="BD1200" s="151">
        <f t="shared" si="906"/>
        <v>11</v>
      </c>
      <c r="BE1200" s="151">
        <f t="shared" si="907"/>
        <v>11</v>
      </c>
      <c r="BF1200" s="151">
        <f t="shared" si="898"/>
        <v>10</v>
      </c>
      <c r="BG1200" s="151">
        <f t="shared" si="900"/>
        <v>9</v>
      </c>
      <c r="BH1200" s="151">
        <f>BG1200+1</f>
        <v>10</v>
      </c>
      <c r="BI1200" s="151">
        <f t="shared" si="909"/>
        <v>9</v>
      </c>
      <c r="BJ1200" s="151">
        <f t="shared" si="910"/>
        <v>9</v>
      </c>
      <c r="BK1200" s="151">
        <f t="shared" si="911"/>
        <v>8</v>
      </c>
      <c r="BL1200" s="151">
        <f t="shared" si="912"/>
        <v>8</v>
      </c>
      <c r="BM1200" s="151">
        <f t="shared" si="920"/>
        <v>7</v>
      </c>
      <c r="BN1200" s="151">
        <f t="shared" si="921"/>
        <v>6</v>
      </c>
      <c r="BO1200" s="32">
        <f t="shared" si="899"/>
        <v>431</v>
      </c>
      <c r="BP1200" s="8">
        <f t="shared" si="918"/>
        <v>15</v>
      </c>
      <c r="BQ1200" s="32">
        <f t="shared" si="879"/>
        <v>202</v>
      </c>
    </row>
    <row r="1201" spans="1:69" ht="13.5" thickBot="1">
      <c r="A1201" s="390">
        <f t="shared" si="881"/>
        <v>41</v>
      </c>
      <c r="B1201" s="391" t="str">
        <f>VLOOKUP(A1201,Sheet3!$A$2:$E$61,4,FALSE)</f>
        <v>jiǎchén (甲辰)</v>
      </c>
      <c r="C1201" s="391" t="str">
        <f>VLOOKUP(A1201,Sheet3!$A$2:$E$61,5,FALSE)</f>
        <v>Wood Dragon</v>
      </c>
      <c r="D1201" s="399">
        <f t="shared" si="882"/>
        <v>2284</v>
      </c>
      <c r="E1201" s="399">
        <f t="shared" si="883"/>
        <v>2223</v>
      </c>
      <c r="F1201" s="14">
        <f t="shared" si="901"/>
        <v>46</v>
      </c>
      <c r="G1201" s="417">
        <f t="shared" si="870"/>
        <v>3615</v>
      </c>
      <c r="H1201" s="270">
        <f t="shared" si="923"/>
        <v>317</v>
      </c>
      <c r="I1201" s="16">
        <f t="shared" si="924"/>
        <v>316</v>
      </c>
      <c r="J1201" s="270">
        <f t="shared" si="925"/>
        <v>-316</v>
      </c>
      <c r="K1201" s="16">
        <f t="shared" si="926"/>
        <v>-315</v>
      </c>
      <c r="L1201" s="20">
        <f t="shared" si="884"/>
        <v>116</v>
      </c>
      <c r="M1201" s="15">
        <f t="shared" si="930"/>
        <v>3</v>
      </c>
      <c r="N1201" s="271">
        <f t="shared" si="930"/>
        <v>4</v>
      </c>
      <c r="O1201" s="19">
        <f t="shared" si="927"/>
        <v>10</v>
      </c>
      <c r="P1201" s="17"/>
      <c r="Q1201" s="30"/>
      <c r="R1201" s="20"/>
      <c r="S1201" s="20"/>
      <c r="T1201" s="17"/>
      <c r="U1201" s="17"/>
      <c r="V1201" s="20"/>
      <c r="W1201" s="20"/>
      <c r="X1201" s="20"/>
      <c r="Y1201" s="20"/>
      <c r="Z1201" s="20"/>
      <c r="AA1201" s="20"/>
      <c r="AB1201" s="20"/>
      <c r="AC1201" s="20"/>
      <c r="AD1201" s="19">
        <f>AD1200+1</f>
        <v>81</v>
      </c>
      <c r="AE1201" s="19"/>
      <c r="AF1201" s="19"/>
      <c r="AG1201" s="20"/>
      <c r="AH1201" s="17">
        <f t="shared" si="922"/>
        <v>12</v>
      </c>
      <c r="AI1201" s="108">
        <f t="shared" si="914"/>
        <v>157</v>
      </c>
      <c r="AK1201" s="1">
        <f>(H$942-H1201)/7</f>
        <v>37</v>
      </c>
      <c r="AL1201" s="133">
        <f t="shared" si="915"/>
        <v>243</v>
      </c>
      <c r="AM1201" s="1">
        <f>70-(H1201-H$1453)/7</f>
        <v>34</v>
      </c>
      <c r="AN1201" s="3">
        <f>-(H1201-H$984)/7</f>
        <v>31</v>
      </c>
      <c r="AO1201" s="3">
        <f>-(H1201-H$998)/7</f>
        <v>29</v>
      </c>
      <c r="AP1201" s="3">
        <f>-(H1201-H$1061)/7</f>
        <v>20</v>
      </c>
      <c r="AQ1201">
        <f t="shared" si="667"/>
        <v>217</v>
      </c>
      <c r="AR1201" s="3">
        <f>AR1194+1</f>
        <v>31</v>
      </c>
      <c r="AS1201">
        <f t="shared" si="916"/>
        <v>204</v>
      </c>
      <c r="AV1201">
        <f t="shared" si="917"/>
        <v>128</v>
      </c>
      <c r="AW1201">
        <f t="shared" si="928"/>
        <v>203</v>
      </c>
      <c r="AZ1201" s="150">
        <f t="shared" si="919"/>
        <v>7</v>
      </c>
      <c r="BA1201" s="150">
        <f t="shared" si="904"/>
        <v>6</v>
      </c>
      <c r="BB1201" s="150">
        <f t="shared" si="905"/>
        <v>6</v>
      </c>
      <c r="BC1201" s="150">
        <f t="shared" si="885"/>
        <v>5</v>
      </c>
      <c r="BD1201" s="151">
        <f t="shared" si="906"/>
        <v>10</v>
      </c>
      <c r="BE1201" s="151">
        <f t="shared" si="907"/>
        <v>10</v>
      </c>
      <c r="BF1201" s="151">
        <f t="shared" si="898"/>
        <v>9</v>
      </c>
      <c r="BG1201" s="151">
        <f t="shared" si="900"/>
        <v>8</v>
      </c>
      <c r="BH1201" s="151">
        <f t="shared" si="908"/>
        <v>10</v>
      </c>
      <c r="BI1201" s="151">
        <f t="shared" si="909"/>
        <v>9</v>
      </c>
      <c r="BJ1201" s="151">
        <f t="shared" si="910"/>
        <v>9</v>
      </c>
      <c r="BK1201" s="151">
        <f t="shared" si="911"/>
        <v>8</v>
      </c>
      <c r="BL1201" s="151">
        <f t="shared" si="912"/>
        <v>8</v>
      </c>
      <c r="BM1201" s="151">
        <f t="shared" si="920"/>
        <v>7</v>
      </c>
      <c r="BN1201" s="151">
        <f t="shared" si="921"/>
        <v>6</v>
      </c>
      <c r="BO1201" s="32">
        <f t="shared" si="899"/>
        <v>432</v>
      </c>
      <c r="BP1201" s="8">
        <f t="shared" si="918"/>
        <v>16</v>
      </c>
      <c r="BQ1201" s="32">
        <f t="shared" si="879"/>
        <v>203</v>
      </c>
    </row>
    <row r="1202" spans="1:69" ht="13.5" thickBot="1">
      <c r="A1202" s="390">
        <f t="shared" si="881"/>
        <v>42</v>
      </c>
      <c r="B1202" s="391" t="str">
        <f>VLOOKUP(A1202,Sheet3!$A$2:$E$61,4,FALSE)</f>
        <v>yǐsì (乙巳)</v>
      </c>
      <c r="C1202" s="391" t="str">
        <f>VLOOKUP(A1202,Sheet3!$A$2:$E$61,5,FALSE)</f>
        <v>Wood Snake</v>
      </c>
      <c r="D1202" s="399">
        <f t="shared" si="882"/>
        <v>2285</v>
      </c>
      <c r="E1202" s="399">
        <f t="shared" si="883"/>
        <v>2224</v>
      </c>
      <c r="F1202" s="12">
        <f t="shared" si="901"/>
        <v>45.857142857142854</v>
      </c>
      <c r="G1202" s="416">
        <f t="shared" si="870"/>
        <v>3616</v>
      </c>
      <c r="H1202" s="187">
        <f t="shared" si="923"/>
        <v>316</v>
      </c>
      <c r="I1202" s="1">
        <f t="shared" si="924"/>
        <v>315</v>
      </c>
      <c r="J1202" s="187">
        <f t="shared" si="925"/>
        <v>-315</v>
      </c>
      <c r="K1202" s="1">
        <f t="shared" si="926"/>
        <v>-314</v>
      </c>
      <c r="L1202">
        <f t="shared" si="884"/>
        <v>116</v>
      </c>
      <c r="M1202" s="3">
        <f t="shared" si="930"/>
        <v>4</v>
      </c>
      <c r="N1202" s="245">
        <f t="shared" si="930"/>
        <v>1</v>
      </c>
      <c r="O1202" s="8">
        <f t="shared" si="927"/>
        <v>11</v>
      </c>
      <c r="P1202" s="36">
        <f>$P$1347-($H1202-$H$1347)</f>
        <v>0</v>
      </c>
      <c r="Q1202" s="21" t="s">
        <v>231</v>
      </c>
      <c r="R1202" s="5"/>
      <c r="S1202" s="5"/>
      <c r="T1202" s="21"/>
      <c r="U1202" s="21"/>
      <c r="V1202" s="5"/>
      <c r="W1202" s="5"/>
      <c r="X1202" s="5"/>
      <c r="Y1202" s="5"/>
      <c r="Z1202" s="5"/>
      <c r="AA1202" s="5"/>
      <c r="AB1202" s="5"/>
      <c r="AC1202" s="5"/>
      <c r="AD1202" s="8">
        <f>AD1201+1</f>
        <v>82</v>
      </c>
      <c r="AE1202" s="8"/>
      <c r="AF1202" s="8"/>
      <c r="AG1202" s="5"/>
      <c r="AH1202" s="2">
        <f t="shared" si="922"/>
        <v>13</v>
      </c>
      <c r="AI1202" s="108">
        <f t="shared" si="914"/>
        <v>158</v>
      </c>
      <c r="AL1202" s="133">
        <f t="shared" si="915"/>
        <v>244</v>
      </c>
      <c r="AQ1202">
        <f t="shared" si="667"/>
        <v>218</v>
      </c>
      <c r="AS1202">
        <f t="shared" si="916"/>
        <v>205</v>
      </c>
      <c r="AV1202">
        <f t="shared" si="917"/>
        <v>129</v>
      </c>
      <c r="AW1202">
        <f t="shared" si="928"/>
        <v>204</v>
      </c>
      <c r="AZ1202" s="150">
        <f t="shared" si="919"/>
        <v>7</v>
      </c>
      <c r="BA1202" s="150">
        <f t="shared" si="904"/>
        <v>6</v>
      </c>
      <c r="BB1202" s="150">
        <f t="shared" si="905"/>
        <v>6</v>
      </c>
      <c r="BC1202" s="150">
        <f t="shared" si="885"/>
        <v>5</v>
      </c>
      <c r="BD1202" s="151">
        <f t="shared" si="906"/>
        <v>10</v>
      </c>
      <c r="BE1202" s="151">
        <f t="shared" si="907"/>
        <v>10</v>
      </c>
      <c r="BF1202" s="151">
        <f t="shared" si="898"/>
        <v>9</v>
      </c>
      <c r="BG1202" s="151">
        <f t="shared" si="900"/>
        <v>8</v>
      </c>
      <c r="BH1202" s="151">
        <f t="shared" si="908"/>
        <v>10</v>
      </c>
      <c r="BI1202" s="151">
        <f t="shared" si="909"/>
        <v>9</v>
      </c>
      <c r="BJ1202" s="151">
        <f t="shared" si="910"/>
        <v>9</v>
      </c>
      <c r="BK1202" s="151">
        <f t="shared" si="911"/>
        <v>8</v>
      </c>
      <c r="BL1202" s="151">
        <f t="shared" si="912"/>
        <v>8</v>
      </c>
      <c r="BM1202" s="151">
        <f t="shared" si="920"/>
        <v>7</v>
      </c>
      <c r="BN1202" s="151">
        <f t="shared" si="921"/>
        <v>6</v>
      </c>
      <c r="BO1202" s="32">
        <f t="shared" si="899"/>
        <v>433</v>
      </c>
      <c r="BP1202" s="8">
        <f t="shared" si="918"/>
        <v>17</v>
      </c>
      <c r="BQ1202" s="32">
        <f t="shared" si="879"/>
        <v>204</v>
      </c>
    </row>
    <row r="1203" spans="1:69" ht="13.5" thickBot="1">
      <c r="A1203" s="390">
        <f t="shared" si="881"/>
        <v>43</v>
      </c>
      <c r="B1203" s="391" t="str">
        <f>VLOOKUP(A1203,Sheet3!$A$2:$E$61,4,FALSE)</f>
        <v>bǐngwǔ (丙午)</v>
      </c>
      <c r="C1203" s="391" t="str">
        <f>VLOOKUP(A1203,Sheet3!$A$2:$E$61,5,FALSE)</f>
        <v>Fire Horse</v>
      </c>
      <c r="D1203" s="399">
        <f t="shared" si="882"/>
        <v>2286</v>
      </c>
      <c r="E1203" s="399">
        <f t="shared" si="883"/>
        <v>2225</v>
      </c>
      <c r="F1203" s="12">
        <f t="shared" si="901"/>
        <v>45.714285714285715</v>
      </c>
      <c r="G1203" s="416">
        <f t="shared" si="870"/>
        <v>3617</v>
      </c>
      <c r="H1203" s="187">
        <f t="shared" si="923"/>
        <v>315</v>
      </c>
      <c r="I1203" s="1">
        <f t="shared" si="924"/>
        <v>314</v>
      </c>
      <c r="J1203" s="187">
        <f t="shared" si="925"/>
        <v>-314</v>
      </c>
      <c r="K1203" s="1">
        <f t="shared" si="926"/>
        <v>-313</v>
      </c>
      <c r="L1203">
        <f t="shared" si="884"/>
        <v>117</v>
      </c>
      <c r="M1203" s="3">
        <f t="shared" si="930"/>
        <v>1</v>
      </c>
      <c r="N1203" s="245">
        <f t="shared" si="930"/>
        <v>2</v>
      </c>
      <c r="O1203" s="34"/>
      <c r="P1203" s="36">
        <f>$P$1347-($H1203-$H$1347)</f>
        <v>1</v>
      </c>
      <c r="R1203" s="8"/>
      <c r="S1203" s="8"/>
      <c r="AD1203" s="8">
        <f>AD1202+1</f>
        <v>83</v>
      </c>
      <c r="AE1203" s="8"/>
      <c r="AF1203" s="8"/>
      <c r="AH1203" s="2">
        <f t="shared" si="922"/>
        <v>14</v>
      </c>
      <c r="AI1203" s="108">
        <f t="shared" si="914"/>
        <v>159</v>
      </c>
      <c r="AL1203" s="133">
        <f t="shared" si="915"/>
        <v>245</v>
      </c>
      <c r="AQ1203">
        <f t="shared" si="667"/>
        <v>219</v>
      </c>
      <c r="AS1203">
        <f t="shared" si="916"/>
        <v>206</v>
      </c>
      <c r="AV1203">
        <f t="shared" si="917"/>
        <v>130</v>
      </c>
      <c r="AW1203">
        <f t="shared" si="928"/>
        <v>205</v>
      </c>
      <c r="AZ1203" s="150">
        <f t="shared" si="919"/>
        <v>7</v>
      </c>
      <c r="BA1203" s="150">
        <f t="shared" si="904"/>
        <v>6</v>
      </c>
      <c r="BB1203" s="150">
        <f t="shared" si="905"/>
        <v>6</v>
      </c>
      <c r="BC1203" s="150">
        <f t="shared" si="885"/>
        <v>5</v>
      </c>
      <c r="BD1203" s="151">
        <f t="shared" si="906"/>
        <v>10</v>
      </c>
      <c r="BE1203" s="151">
        <f t="shared" si="907"/>
        <v>10</v>
      </c>
      <c r="BF1203" s="151">
        <f t="shared" si="898"/>
        <v>9</v>
      </c>
      <c r="BG1203" s="151">
        <f t="shared" si="900"/>
        <v>8</v>
      </c>
      <c r="BH1203" s="151">
        <f t="shared" si="908"/>
        <v>10</v>
      </c>
      <c r="BI1203" s="151">
        <f t="shared" si="909"/>
        <v>9</v>
      </c>
      <c r="BJ1203" s="151">
        <f t="shared" si="910"/>
        <v>9</v>
      </c>
      <c r="BK1203" s="151">
        <f t="shared" si="911"/>
        <v>8</v>
      </c>
      <c r="BL1203" s="151">
        <f t="shared" si="912"/>
        <v>8</v>
      </c>
      <c r="BM1203" s="151">
        <f t="shared" si="920"/>
        <v>7</v>
      </c>
      <c r="BN1203" s="151">
        <f t="shared" si="921"/>
        <v>6</v>
      </c>
      <c r="BO1203" s="32">
        <f t="shared" si="899"/>
        <v>434</v>
      </c>
      <c r="BP1203" s="8">
        <f t="shared" si="918"/>
        <v>18</v>
      </c>
      <c r="BQ1203" s="32">
        <f t="shared" si="879"/>
        <v>205</v>
      </c>
    </row>
    <row r="1204" spans="1:69" ht="13.5" thickBot="1">
      <c r="A1204" s="390">
        <f t="shared" si="881"/>
        <v>44</v>
      </c>
      <c r="B1204" s="391" t="str">
        <f>VLOOKUP(A1204,Sheet3!$A$2:$E$61,4,FALSE)</f>
        <v>dīngwèi (丁未)</v>
      </c>
      <c r="C1204" s="391" t="str">
        <f>VLOOKUP(A1204,Sheet3!$A$2:$E$61,5,FALSE)</f>
        <v>Fire Sheep</v>
      </c>
      <c r="D1204" s="399">
        <f t="shared" si="882"/>
        <v>2287</v>
      </c>
      <c r="E1204" s="399">
        <f t="shared" si="883"/>
        <v>2226</v>
      </c>
      <c r="F1204" s="12">
        <f t="shared" si="901"/>
        <v>45.571428571428569</v>
      </c>
      <c r="G1204" s="416">
        <f t="shared" si="870"/>
        <v>3618</v>
      </c>
      <c r="H1204" s="187">
        <f t="shared" si="923"/>
        <v>314</v>
      </c>
      <c r="I1204" s="1">
        <f t="shared" si="924"/>
        <v>313</v>
      </c>
      <c r="J1204" s="187">
        <f t="shared" si="925"/>
        <v>-313</v>
      </c>
      <c r="K1204" s="1">
        <f t="shared" si="926"/>
        <v>-312</v>
      </c>
      <c r="L1204">
        <f t="shared" si="884"/>
        <v>117</v>
      </c>
      <c r="M1204" s="3">
        <f t="shared" si="930"/>
        <v>2</v>
      </c>
      <c r="N1204" s="245">
        <f t="shared" si="930"/>
        <v>3</v>
      </c>
      <c r="O1204" s="34"/>
      <c r="P1204" s="36">
        <f>$P$1347-($H1204-$H$1347)</f>
        <v>2</v>
      </c>
      <c r="R1204" s="8"/>
      <c r="S1204" s="8"/>
      <c r="AD1204" s="8">
        <f>AD1203+1</f>
        <v>84</v>
      </c>
      <c r="AE1204" s="8"/>
      <c r="AF1204" s="8"/>
      <c r="AH1204" s="2">
        <f t="shared" si="922"/>
        <v>15</v>
      </c>
      <c r="AI1204" s="108">
        <f t="shared" si="914"/>
        <v>160</v>
      </c>
      <c r="AL1204" s="133">
        <f t="shared" si="915"/>
        <v>246</v>
      </c>
      <c r="AQ1204">
        <f t="shared" si="667"/>
        <v>220</v>
      </c>
      <c r="AS1204">
        <f t="shared" si="916"/>
        <v>207</v>
      </c>
      <c r="AV1204">
        <f t="shared" si="917"/>
        <v>131</v>
      </c>
      <c r="AW1204">
        <f t="shared" si="928"/>
        <v>206</v>
      </c>
      <c r="AZ1204" s="150">
        <f t="shared" si="919"/>
        <v>7</v>
      </c>
      <c r="BA1204" s="150">
        <f t="shared" si="904"/>
        <v>6</v>
      </c>
      <c r="BB1204" s="150">
        <f t="shared" si="905"/>
        <v>6</v>
      </c>
      <c r="BC1204" s="150">
        <f t="shared" si="885"/>
        <v>5</v>
      </c>
      <c r="BD1204" s="151">
        <f t="shared" si="906"/>
        <v>10</v>
      </c>
      <c r="BE1204" s="151">
        <f t="shared" si="907"/>
        <v>10</v>
      </c>
      <c r="BF1204" s="151">
        <f t="shared" si="898"/>
        <v>9</v>
      </c>
      <c r="BG1204" s="151">
        <f t="shared" si="900"/>
        <v>8</v>
      </c>
      <c r="BH1204" s="151">
        <f>BG1204+1</f>
        <v>9</v>
      </c>
      <c r="BI1204" s="151">
        <f t="shared" si="909"/>
        <v>8</v>
      </c>
      <c r="BJ1204" s="151">
        <f t="shared" si="910"/>
        <v>8</v>
      </c>
      <c r="BK1204" s="151">
        <f t="shared" si="911"/>
        <v>7</v>
      </c>
      <c r="BL1204" s="151">
        <f t="shared" si="912"/>
        <v>7</v>
      </c>
      <c r="BM1204" s="151">
        <f t="shared" si="920"/>
        <v>6</v>
      </c>
      <c r="BN1204" s="151">
        <f t="shared" si="921"/>
        <v>5</v>
      </c>
      <c r="BO1204" s="32">
        <f t="shared" si="899"/>
        <v>435</v>
      </c>
      <c r="BP1204" s="8">
        <f t="shared" ref="BP1204:BP1266" si="931">BP1203+1</f>
        <v>19</v>
      </c>
      <c r="BQ1204" s="32">
        <f t="shared" si="879"/>
        <v>206</v>
      </c>
    </row>
    <row r="1205" spans="1:69" ht="13.5" thickBot="1">
      <c r="A1205" s="390">
        <f t="shared" si="881"/>
        <v>45</v>
      </c>
      <c r="B1205" s="391" t="str">
        <f>VLOOKUP(A1205,Sheet3!$A$2:$E$61,4,FALSE)</f>
        <v>wùshēn (戊申)</v>
      </c>
      <c r="C1205" s="391" t="str">
        <f>VLOOKUP(A1205,Sheet3!$A$2:$E$61,5,FALSE)</f>
        <v>Earth Monkey</v>
      </c>
      <c r="D1205" s="399">
        <f t="shared" si="882"/>
        <v>2288</v>
      </c>
      <c r="E1205" s="399">
        <f t="shared" si="883"/>
        <v>2227</v>
      </c>
      <c r="F1205" s="12">
        <f t="shared" ref="F1205:F1211" si="932">(5+H1205)/7</f>
        <v>45.428571428571431</v>
      </c>
      <c r="G1205" s="416">
        <f t="shared" si="870"/>
        <v>3619</v>
      </c>
      <c r="H1205" s="187">
        <f t="shared" ref="H1205:H1211" si="933">H1204-1</f>
        <v>313</v>
      </c>
      <c r="I1205" s="1">
        <f t="shared" ref="I1205:I1211" si="934">I1204-1</f>
        <v>312</v>
      </c>
      <c r="J1205" s="187">
        <f t="shared" ref="J1205:J1211" si="935">J1204+1</f>
        <v>-312</v>
      </c>
      <c r="K1205" s="1">
        <f t="shared" ref="K1205:K1211" si="936">K1204+1</f>
        <v>-311</v>
      </c>
      <c r="L1205">
        <f t="shared" si="884"/>
        <v>117</v>
      </c>
      <c r="M1205" s="3">
        <f t="shared" si="930"/>
        <v>3</v>
      </c>
      <c r="N1205" s="245">
        <f t="shared" si="930"/>
        <v>4</v>
      </c>
      <c r="O1205" s="2"/>
      <c r="P1205" s="2"/>
      <c r="R1205" s="8"/>
      <c r="S1205" s="8"/>
      <c r="AD1205" s="8"/>
      <c r="AE1205" s="8"/>
      <c r="AF1205" s="8"/>
      <c r="AI1205" s="108"/>
      <c r="AL1205" s="133"/>
      <c r="AQ1205">
        <f t="shared" si="667"/>
        <v>221</v>
      </c>
      <c r="AW1205">
        <f t="shared" si="928"/>
        <v>207</v>
      </c>
      <c r="AZ1205" s="150">
        <f t="shared" si="919"/>
        <v>6</v>
      </c>
      <c r="BA1205" s="150">
        <f t="shared" si="904"/>
        <v>5</v>
      </c>
      <c r="BB1205" s="150">
        <f t="shared" si="905"/>
        <v>5</v>
      </c>
      <c r="BC1205" s="150">
        <f t="shared" si="885"/>
        <v>4</v>
      </c>
      <c r="BD1205" s="151">
        <f t="shared" si="906"/>
        <v>9</v>
      </c>
      <c r="BE1205" s="151">
        <f t="shared" si="907"/>
        <v>9</v>
      </c>
      <c r="BF1205" s="151">
        <f t="shared" si="898"/>
        <v>8</v>
      </c>
      <c r="BG1205" s="151">
        <f t="shared" si="900"/>
        <v>7</v>
      </c>
      <c r="BH1205" s="151">
        <f t="shared" si="908"/>
        <v>9</v>
      </c>
      <c r="BI1205" s="151">
        <f t="shared" si="909"/>
        <v>8</v>
      </c>
      <c r="BJ1205" s="151">
        <f t="shared" si="910"/>
        <v>8</v>
      </c>
      <c r="BK1205" s="151">
        <f t="shared" si="911"/>
        <v>7</v>
      </c>
      <c r="BL1205" s="151">
        <f t="shared" si="912"/>
        <v>7</v>
      </c>
      <c r="BM1205" s="151">
        <f t="shared" si="920"/>
        <v>6</v>
      </c>
      <c r="BN1205" s="151">
        <f t="shared" si="921"/>
        <v>5</v>
      </c>
      <c r="BO1205" s="32">
        <f t="shared" si="899"/>
        <v>436</v>
      </c>
      <c r="BP1205" s="8">
        <f t="shared" si="931"/>
        <v>20</v>
      </c>
      <c r="BQ1205" s="32">
        <f t="shared" si="879"/>
        <v>207</v>
      </c>
    </row>
    <row r="1206" spans="1:69" ht="13.5" thickBot="1">
      <c r="A1206" s="390">
        <f t="shared" si="881"/>
        <v>46</v>
      </c>
      <c r="B1206" s="391" t="str">
        <f>VLOOKUP(A1206,Sheet3!$A$2:$E$61,4,FALSE)</f>
        <v>jǐyǒu (己酉)</v>
      </c>
      <c r="C1206" s="391" t="str">
        <f>VLOOKUP(A1206,Sheet3!$A$2:$E$61,5,FALSE)</f>
        <v>Earth Rooster</v>
      </c>
      <c r="D1206" s="399">
        <f t="shared" si="882"/>
        <v>2289</v>
      </c>
      <c r="E1206" s="399">
        <f t="shared" si="883"/>
        <v>2228</v>
      </c>
      <c r="F1206" s="12">
        <f t="shared" si="932"/>
        <v>45.285714285714285</v>
      </c>
      <c r="G1206" s="416">
        <f t="shared" si="870"/>
        <v>3620</v>
      </c>
      <c r="H1206" s="187">
        <f t="shared" si="933"/>
        <v>312</v>
      </c>
      <c r="I1206" s="1">
        <f t="shared" si="934"/>
        <v>311</v>
      </c>
      <c r="J1206" s="187">
        <f t="shared" si="935"/>
        <v>-311</v>
      </c>
      <c r="K1206" s="1">
        <f t="shared" si="936"/>
        <v>-310</v>
      </c>
      <c r="L1206">
        <f t="shared" si="884"/>
        <v>117</v>
      </c>
      <c r="M1206" s="3">
        <f t="shared" si="930"/>
        <v>4</v>
      </c>
      <c r="N1206" s="245">
        <f t="shared" si="930"/>
        <v>1</v>
      </c>
      <c r="O1206" s="2"/>
      <c r="P1206" s="2"/>
      <c r="R1206" s="8"/>
      <c r="S1206" s="8"/>
      <c r="AD1206" s="8"/>
      <c r="AE1206" s="8"/>
      <c r="AF1206" s="8"/>
      <c r="AI1206" s="108"/>
      <c r="AL1206" s="133"/>
      <c r="AQ1206">
        <f t="shared" ref="AQ1206:AQ1269" si="937">AQ1205+1</f>
        <v>222</v>
      </c>
      <c r="AW1206">
        <f t="shared" si="928"/>
        <v>208</v>
      </c>
      <c r="AZ1206" s="150">
        <f t="shared" si="919"/>
        <v>6</v>
      </c>
      <c r="BA1206" s="150">
        <f t="shared" si="904"/>
        <v>5</v>
      </c>
      <c r="BB1206" s="150">
        <f t="shared" si="905"/>
        <v>5</v>
      </c>
      <c r="BC1206" s="150">
        <f t="shared" si="885"/>
        <v>4</v>
      </c>
      <c r="BD1206" s="151">
        <f t="shared" si="906"/>
        <v>9</v>
      </c>
      <c r="BE1206" s="151">
        <f t="shared" si="907"/>
        <v>9</v>
      </c>
      <c r="BF1206" s="151">
        <f t="shared" si="898"/>
        <v>8</v>
      </c>
      <c r="BG1206" s="151">
        <f t="shared" si="900"/>
        <v>7</v>
      </c>
      <c r="BH1206" s="151">
        <f t="shared" si="908"/>
        <v>9</v>
      </c>
      <c r="BI1206" s="151">
        <f t="shared" si="909"/>
        <v>8</v>
      </c>
      <c r="BJ1206" s="151">
        <f t="shared" si="910"/>
        <v>8</v>
      </c>
      <c r="BK1206" s="151">
        <f t="shared" si="911"/>
        <v>7</v>
      </c>
      <c r="BL1206" s="151">
        <f t="shared" si="912"/>
        <v>7</v>
      </c>
      <c r="BM1206" s="151">
        <f t="shared" si="920"/>
        <v>6</v>
      </c>
      <c r="BN1206" s="151">
        <f t="shared" si="921"/>
        <v>5</v>
      </c>
      <c r="BO1206" s="32">
        <f t="shared" si="899"/>
        <v>437</v>
      </c>
      <c r="BP1206" s="8">
        <f t="shared" si="931"/>
        <v>21</v>
      </c>
      <c r="BQ1206" s="32">
        <f t="shared" si="879"/>
        <v>208</v>
      </c>
    </row>
    <row r="1207" spans="1:69" ht="13.5" thickBot="1">
      <c r="A1207" s="390">
        <f t="shared" si="881"/>
        <v>47</v>
      </c>
      <c r="B1207" s="391" t="str">
        <f>VLOOKUP(A1207,Sheet3!$A$2:$E$61,4,FALSE)</f>
        <v>gēngxū (庚戌)</v>
      </c>
      <c r="C1207" s="391" t="str">
        <f>VLOOKUP(A1207,Sheet3!$A$2:$E$61,5,FALSE)</f>
        <v>Metal Dog</v>
      </c>
      <c r="D1207" s="399">
        <f t="shared" si="882"/>
        <v>2290</v>
      </c>
      <c r="E1207" s="399">
        <f t="shared" si="883"/>
        <v>2229</v>
      </c>
      <c r="F1207" s="12">
        <f t="shared" si="932"/>
        <v>45.142857142857146</v>
      </c>
      <c r="G1207" s="416">
        <f t="shared" ref="G1207:G1270" si="938">G1206+1</f>
        <v>3621</v>
      </c>
      <c r="H1207" s="187">
        <f t="shared" si="933"/>
        <v>311</v>
      </c>
      <c r="I1207" s="1">
        <f t="shared" si="934"/>
        <v>310</v>
      </c>
      <c r="J1207" s="187">
        <f t="shared" si="935"/>
        <v>-310</v>
      </c>
      <c r="K1207" s="1">
        <f t="shared" si="936"/>
        <v>-309</v>
      </c>
      <c r="L1207">
        <f t="shared" si="884"/>
        <v>118</v>
      </c>
      <c r="M1207" s="3">
        <f t="shared" si="930"/>
        <v>1</v>
      </c>
      <c r="N1207" s="245">
        <f t="shared" si="930"/>
        <v>2</v>
      </c>
      <c r="O1207" s="129"/>
      <c r="P1207" s="129"/>
      <c r="Q1207" s="129"/>
      <c r="R1207" s="129"/>
      <c r="S1207" s="129"/>
      <c r="T1207" s="129"/>
      <c r="U1207" s="129"/>
      <c r="V1207" s="129"/>
      <c r="W1207" s="129"/>
      <c r="X1207" s="129"/>
      <c r="Y1207" s="129"/>
      <c r="Z1207" s="129"/>
      <c r="AA1207" s="129"/>
      <c r="AB1207" s="129"/>
      <c r="AC1207" s="129"/>
      <c r="AD1207" s="177"/>
      <c r="AE1207" s="177"/>
      <c r="AF1207" s="177"/>
      <c r="AG1207" s="129"/>
      <c r="AH1207" s="129"/>
      <c r="AI1207" s="268"/>
      <c r="AJ1207" s="129"/>
      <c r="AK1207" s="129"/>
      <c r="AL1207" s="133"/>
      <c r="AQ1207">
        <f t="shared" si="937"/>
        <v>223</v>
      </c>
      <c r="AW1207">
        <f t="shared" si="928"/>
        <v>209</v>
      </c>
      <c r="AZ1207" s="150">
        <f t="shared" si="919"/>
        <v>6</v>
      </c>
      <c r="BA1207" s="150">
        <f t="shared" si="904"/>
        <v>5</v>
      </c>
      <c r="BB1207" s="150">
        <f t="shared" si="905"/>
        <v>5</v>
      </c>
      <c r="BC1207" s="150">
        <f t="shared" si="885"/>
        <v>4</v>
      </c>
      <c r="BD1207" s="151">
        <f t="shared" si="906"/>
        <v>9</v>
      </c>
      <c r="BE1207" s="151">
        <f t="shared" si="907"/>
        <v>9</v>
      </c>
      <c r="BF1207" s="151">
        <f t="shared" si="898"/>
        <v>8</v>
      </c>
      <c r="BG1207" s="151">
        <f t="shared" si="900"/>
        <v>7</v>
      </c>
      <c r="BH1207" s="151">
        <f t="shared" si="908"/>
        <v>9</v>
      </c>
      <c r="BI1207" s="151">
        <f t="shared" si="909"/>
        <v>8</v>
      </c>
      <c r="BJ1207" s="151">
        <f t="shared" si="910"/>
        <v>8</v>
      </c>
      <c r="BK1207" s="151">
        <f t="shared" si="911"/>
        <v>7</v>
      </c>
      <c r="BL1207" s="151">
        <f t="shared" si="912"/>
        <v>7</v>
      </c>
      <c r="BM1207" s="151">
        <f t="shared" si="920"/>
        <v>6</v>
      </c>
      <c r="BN1207" s="151">
        <f t="shared" si="921"/>
        <v>5</v>
      </c>
      <c r="BO1207" s="32">
        <f t="shared" si="899"/>
        <v>438</v>
      </c>
      <c r="BP1207" s="8">
        <f t="shared" si="931"/>
        <v>22</v>
      </c>
      <c r="BQ1207" s="32">
        <f t="shared" si="879"/>
        <v>209</v>
      </c>
    </row>
    <row r="1208" spans="1:69" ht="13.5" thickBot="1">
      <c r="A1208" s="390">
        <f t="shared" si="881"/>
        <v>48</v>
      </c>
      <c r="B1208" s="391" t="str">
        <f>VLOOKUP(A1208,Sheet3!$A$2:$E$61,4,FALSE)</f>
        <v>xīnhài (辛亥)</v>
      </c>
      <c r="C1208" s="391" t="str">
        <f>VLOOKUP(A1208,Sheet3!$A$2:$E$61,5,FALSE)</f>
        <v>Metal Pig</v>
      </c>
      <c r="D1208" s="399">
        <f t="shared" si="882"/>
        <v>2291</v>
      </c>
      <c r="E1208" s="399">
        <f t="shared" si="883"/>
        <v>2230</v>
      </c>
      <c r="F1208" s="14">
        <f t="shared" si="932"/>
        <v>45</v>
      </c>
      <c r="G1208" s="417">
        <f t="shared" si="938"/>
        <v>3622</v>
      </c>
      <c r="H1208" s="270">
        <f t="shared" si="933"/>
        <v>310</v>
      </c>
      <c r="I1208" s="16">
        <f t="shared" si="934"/>
        <v>309</v>
      </c>
      <c r="J1208" s="270">
        <f t="shared" si="935"/>
        <v>-309</v>
      </c>
      <c r="K1208" s="16">
        <f t="shared" si="936"/>
        <v>-308</v>
      </c>
      <c r="L1208" s="20">
        <f t="shared" si="884"/>
        <v>118</v>
      </c>
      <c r="M1208" s="15">
        <f t="shared" si="930"/>
        <v>2</v>
      </c>
      <c r="N1208" s="271">
        <f t="shared" si="930"/>
        <v>3</v>
      </c>
      <c r="O1208" s="2"/>
      <c r="P1208" s="2"/>
      <c r="R1208" s="8"/>
      <c r="S1208" s="8"/>
      <c r="AI1208" s="108"/>
      <c r="AL1208" s="133"/>
      <c r="AQ1208">
        <f t="shared" si="937"/>
        <v>224</v>
      </c>
      <c r="AW1208">
        <f t="shared" si="928"/>
        <v>210</v>
      </c>
      <c r="AZ1208" s="150">
        <f t="shared" si="919"/>
        <v>6</v>
      </c>
      <c r="BA1208" s="150">
        <f t="shared" si="904"/>
        <v>5</v>
      </c>
      <c r="BB1208" s="150">
        <f t="shared" si="905"/>
        <v>5</v>
      </c>
      <c r="BC1208" s="150">
        <f t="shared" si="885"/>
        <v>4</v>
      </c>
      <c r="BD1208" s="151">
        <f t="shared" si="906"/>
        <v>9</v>
      </c>
      <c r="BE1208" s="151">
        <f t="shared" si="907"/>
        <v>9</v>
      </c>
      <c r="BF1208" s="151">
        <f t="shared" si="898"/>
        <v>8</v>
      </c>
      <c r="BG1208" s="151">
        <f t="shared" si="900"/>
        <v>7</v>
      </c>
      <c r="BH1208" s="151">
        <f>BG1208+1</f>
        <v>8</v>
      </c>
      <c r="BI1208" s="151">
        <f t="shared" si="909"/>
        <v>7</v>
      </c>
      <c r="BJ1208" s="151">
        <f t="shared" si="910"/>
        <v>7</v>
      </c>
      <c r="BK1208" s="151">
        <f t="shared" si="911"/>
        <v>6</v>
      </c>
      <c r="BL1208" s="151">
        <f t="shared" si="912"/>
        <v>6</v>
      </c>
      <c r="BM1208" s="151">
        <f t="shared" si="920"/>
        <v>5</v>
      </c>
      <c r="BN1208" s="151">
        <f t="shared" si="921"/>
        <v>4</v>
      </c>
      <c r="BO1208" s="32">
        <f t="shared" si="899"/>
        <v>439</v>
      </c>
      <c r="BP1208" s="8">
        <f t="shared" si="931"/>
        <v>23</v>
      </c>
      <c r="BQ1208" s="32">
        <f t="shared" si="879"/>
        <v>210</v>
      </c>
    </row>
    <row r="1209" spans="1:69" ht="13.5" thickBot="1">
      <c r="A1209" s="390">
        <f t="shared" si="881"/>
        <v>49</v>
      </c>
      <c r="B1209" s="391" t="str">
        <f>VLOOKUP(A1209,Sheet3!$A$2:$E$61,4,FALSE)</f>
        <v>rénzǐ (壬子)</v>
      </c>
      <c r="C1209" s="391" t="str">
        <f>VLOOKUP(A1209,Sheet3!$A$2:$E$61,5,FALSE)</f>
        <v>Water Rat</v>
      </c>
      <c r="D1209" s="399">
        <f t="shared" si="882"/>
        <v>2292</v>
      </c>
      <c r="E1209" s="399">
        <f t="shared" si="883"/>
        <v>2231</v>
      </c>
      <c r="F1209" s="12">
        <f t="shared" si="932"/>
        <v>44.857142857142854</v>
      </c>
      <c r="G1209" s="416">
        <f t="shared" si="938"/>
        <v>3623</v>
      </c>
      <c r="H1209" s="187">
        <f t="shared" si="933"/>
        <v>309</v>
      </c>
      <c r="I1209" s="1">
        <f t="shared" si="934"/>
        <v>308</v>
      </c>
      <c r="J1209" s="187">
        <f t="shared" si="935"/>
        <v>-308</v>
      </c>
      <c r="K1209" s="1">
        <f t="shared" si="936"/>
        <v>-307</v>
      </c>
      <c r="L1209">
        <f t="shared" si="884"/>
        <v>118</v>
      </c>
      <c r="M1209" s="3">
        <f t="shared" si="930"/>
        <v>3</v>
      </c>
      <c r="N1209" s="245">
        <f t="shared" si="930"/>
        <v>4</v>
      </c>
      <c r="AQ1209">
        <f t="shared" si="937"/>
        <v>225</v>
      </c>
      <c r="AW1209">
        <f t="shared" si="928"/>
        <v>211</v>
      </c>
      <c r="AZ1209" s="150">
        <f t="shared" si="919"/>
        <v>5</v>
      </c>
      <c r="BA1209" s="150">
        <f t="shared" si="904"/>
        <v>4</v>
      </c>
      <c r="BB1209" s="150">
        <f t="shared" si="905"/>
        <v>4</v>
      </c>
      <c r="BC1209" s="150">
        <f t="shared" si="885"/>
        <v>3</v>
      </c>
      <c r="BD1209" s="151">
        <f t="shared" si="906"/>
        <v>8</v>
      </c>
      <c r="BE1209" s="151">
        <f t="shared" si="907"/>
        <v>8</v>
      </c>
      <c r="BF1209" s="151">
        <f t="shared" si="898"/>
        <v>7</v>
      </c>
      <c r="BG1209" s="151">
        <f t="shared" si="900"/>
        <v>6</v>
      </c>
      <c r="BH1209" s="151">
        <f t="shared" si="908"/>
        <v>8</v>
      </c>
      <c r="BI1209" s="151">
        <f t="shared" si="909"/>
        <v>7</v>
      </c>
      <c r="BJ1209" s="151">
        <f t="shared" si="910"/>
        <v>7</v>
      </c>
      <c r="BK1209" s="151">
        <f t="shared" si="911"/>
        <v>6</v>
      </c>
      <c r="BL1209" s="151">
        <f t="shared" si="912"/>
        <v>6</v>
      </c>
      <c r="BM1209" s="151">
        <f t="shared" si="920"/>
        <v>5</v>
      </c>
      <c r="BN1209" s="151">
        <f t="shared" si="921"/>
        <v>4</v>
      </c>
      <c r="BO1209" s="32">
        <f t="shared" si="899"/>
        <v>440</v>
      </c>
      <c r="BP1209" s="8">
        <f t="shared" si="931"/>
        <v>24</v>
      </c>
      <c r="BQ1209" s="32">
        <f t="shared" si="879"/>
        <v>211</v>
      </c>
    </row>
    <row r="1210" spans="1:69" ht="13.5" thickBot="1">
      <c r="A1210" s="390">
        <f t="shared" si="881"/>
        <v>50</v>
      </c>
      <c r="B1210" s="391" t="str">
        <f>VLOOKUP(A1210,Sheet3!$A$2:$E$61,4,FALSE)</f>
        <v>guǐchǒu (癸丑)</v>
      </c>
      <c r="C1210" s="391" t="str">
        <f>VLOOKUP(A1210,Sheet3!$A$2:$E$61,5,FALSE)</f>
        <v>Water Ox</v>
      </c>
      <c r="D1210" s="399">
        <f t="shared" si="882"/>
        <v>2293</v>
      </c>
      <c r="E1210" s="399">
        <f t="shared" si="883"/>
        <v>2232</v>
      </c>
      <c r="F1210" s="12">
        <f t="shared" si="932"/>
        <v>44.714285714285715</v>
      </c>
      <c r="G1210" s="416">
        <f t="shared" si="938"/>
        <v>3624</v>
      </c>
      <c r="H1210" s="187">
        <f t="shared" si="933"/>
        <v>308</v>
      </c>
      <c r="I1210" s="1">
        <f t="shared" si="934"/>
        <v>307</v>
      </c>
      <c r="J1210" s="187">
        <f t="shared" si="935"/>
        <v>-307</v>
      </c>
      <c r="K1210" s="1">
        <f t="shared" si="936"/>
        <v>-306</v>
      </c>
      <c r="L1210">
        <f t="shared" si="884"/>
        <v>118</v>
      </c>
      <c r="M1210" s="3">
        <f t="shared" si="930"/>
        <v>4</v>
      </c>
      <c r="N1210" s="245">
        <f t="shared" si="930"/>
        <v>1</v>
      </c>
      <c r="AQ1210">
        <f t="shared" si="937"/>
        <v>226</v>
      </c>
      <c r="AW1210">
        <f t="shared" si="928"/>
        <v>212</v>
      </c>
      <c r="AZ1210" s="150">
        <f t="shared" si="919"/>
        <v>5</v>
      </c>
      <c r="BA1210" s="150">
        <f t="shared" si="904"/>
        <v>4</v>
      </c>
      <c r="BB1210" s="150">
        <f t="shared" si="905"/>
        <v>4</v>
      </c>
      <c r="BC1210" s="150">
        <f t="shared" si="885"/>
        <v>3</v>
      </c>
      <c r="BD1210" s="151">
        <f t="shared" si="906"/>
        <v>8</v>
      </c>
      <c r="BE1210" s="151">
        <f t="shared" si="907"/>
        <v>8</v>
      </c>
      <c r="BF1210" s="151">
        <f t="shared" si="898"/>
        <v>7</v>
      </c>
      <c r="BG1210" s="151">
        <f t="shared" si="900"/>
        <v>6</v>
      </c>
      <c r="BH1210" s="151">
        <f t="shared" si="908"/>
        <v>8</v>
      </c>
      <c r="BI1210" s="151">
        <f t="shared" si="909"/>
        <v>7</v>
      </c>
      <c r="BJ1210" s="151">
        <f t="shared" si="910"/>
        <v>7</v>
      </c>
      <c r="BK1210" s="151">
        <f t="shared" si="911"/>
        <v>6</v>
      </c>
      <c r="BL1210" s="151">
        <f t="shared" si="912"/>
        <v>6</v>
      </c>
      <c r="BM1210" s="151">
        <f t="shared" si="920"/>
        <v>5</v>
      </c>
      <c r="BN1210" s="151">
        <f t="shared" si="921"/>
        <v>4</v>
      </c>
      <c r="BO1210" s="32">
        <f t="shared" si="899"/>
        <v>441</v>
      </c>
      <c r="BP1210" s="8">
        <f t="shared" si="931"/>
        <v>25</v>
      </c>
      <c r="BQ1210" s="32">
        <f t="shared" si="879"/>
        <v>212</v>
      </c>
    </row>
    <row r="1211" spans="1:69" ht="13.5" thickBot="1">
      <c r="A1211" s="390">
        <f t="shared" si="881"/>
        <v>51</v>
      </c>
      <c r="B1211" s="391" t="str">
        <f>VLOOKUP(A1211,Sheet3!$A$2:$E$61,4,FALSE)</f>
        <v>jiǎyín (甲寅)</v>
      </c>
      <c r="C1211" s="391" t="str">
        <f>VLOOKUP(A1211,Sheet3!$A$2:$E$61,5,FALSE)</f>
        <v>Wood Tiger</v>
      </c>
      <c r="D1211" s="399">
        <f t="shared" si="882"/>
        <v>2294</v>
      </c>
      <c r="E1211" s="399">
        <f t="shared" si="883"/>
        <v>2233</v>
      </c>
      <c r="F1211" s="12">
        <f t="shared" si="932"/>
        <v>44.571428571428569</v>
      </c>
      <c r="G1211" s="416">
        <f t="shared" si="938"/>
        <v>3625</v>
      </c>
      <c r="H1211" s="187">
        <f t="shared" si="933"/>
        <v>307</v>
      </c>
      <c r="I1211" s="1">
        <f t="shared" si="934"/>
        <v>306</v>
      </c>
      <c r="J1211" s="187">
        <f t="shared" si="935"/>
        <v>-306</v>
      </c>
      <c r="K1211" s="1">
        <f t="shared" si="936"/>
        <v>-305</v>
      </c>
      <c r="L1211">
        <f t="shared" si="884"/>
        <v>119</v>
      </c>
      <c r="M1211" s="3">
        <f t="shared" si="930"/>
        <v>1</v>
      </c>
      <c r="N1211" s="245">
        <f t="shared" si="930"/>
        <v>2</v>
      </c>
      <c r="AQ1211">
        <f t="shared" si="937"/>
        <v>227</v>
      </c>
      <c r="AW1211">
        <f t="shared" si="928"/>
        <v>213</v>
      </c>
      <c r="AZ1211" s="150">
        <f t="shared" si="919"/>
        <v>5</v>
      </c>
      <c r="BA1211" s="150">
        <f t="shared" si="904"/>
        <v>4</v>
      </c>
      <c r="BB1211" s="150">
        <f t="shared" si="905"/>
        <v>4</v>
      </c>
      <c r="BC1211" s="150">
        <f t="shared" si="885"/>
        <v>3</v>
      </c>
      <c r="BD1211" s="151">
        <f t="shared" si="906"/>
        <v>8</v>
      </c>
      <c r="BE1211" s="151">
        <f t="shared" si="907"/>
        <v>8</v>
      </c>
      <c r="BF1211" s="151">
        <f t="shared" si="898"/>
        <v>7</v>
      </c>
      <c r="BG1211" s="151">
        <f t="shared" si="900"/>
        <v>6</v>
      </c>
      <c r="BH1211" s="151">
        <f t="shared" si="908"/>
        <v>8</v>
      </c>
      <c r="BI1211" s="151">
        <f t="shared" si="909"/>
        <v>7</v>
      </c>
      <c r="BJ1211" s="151">
        <f t="shared" si="910"/>
        <v>7</v>
      </c>
      <c r="BK1211" s="151">
        <f t="shared" si="911"/>
        <v>6</v>
      </c>
      <c r="BL1211" s="151">
        <f t="shared" si="912"/>
        <v>6</v>
      </c>
      <c r="BM1211" s="151">
        <f t="shared" si="920"/>
        <v>5</v>
      </c>
      <c r="BN1211" s="151">
        <f t="shared" si="921"/>
        <v>4</v>
      </c>
      <c r="BO1211" s="32">
        <f t="shared" si="899"/>
        <v>442</v>
      </c>
      <c r="BP1211" s="8">
        <f t="shared" si="931"/>
        <v>26</v>
      </c>
      <c r="BQ1211" s="32">
        <f t="shared" si="879"/>
        <v>213</v>
      </c>
    </row>
    <row r="1212" spans="1:69" ht="13.5" thickBot="1">
      <c r="A1212" s="390">
        <f t="shared" si="881"/>
        <v>52</v>
      </c>
      <c r="B1212" s="391" t="str">
        <f>VLOOKUP(A1212,Sheet3!$A$2:$E$61,4,FALSE)</f>
        <v>yǐmǎo (乙卯)</v>
      </c>
      <c r="C1212" s="391" t="str">
        <f>VLOOKUP(A1212,Sheet3!$A$2:$E$61,5,FALSE)</f>
        <v>Wood Hare</v>
      </c>
      <c r="D1212" s="399">
        <f t="shared" si="882"/>
        <v>2295</v>
      </c>
      <c r="E1212" s="399">
        <f t="shared" si="883"/>
        <v>2234</v>
      </c>
      <c r="F1212" s="12">
        <f t="shared" ref="F1212:F1275" si="939">(5+H1212)/7</f>
        <v>44.428571428571431</v>
      </c>
      <c r="G1212" s="416">
        <f t="shared" si="938"/>
        <v>3626</v>
      </c>
      <c r="H1212" s="187">
        <f t="shared" ref="H1212:H1275" si="940">H1211-1</f>
        <v>306</v>
      </c>
      <c r="I1212" s="1">
        <f t="shared" ref="I1212:I1275" si="941">I1211-1</f>
        <v>305</v>
      </c>
      <c r="J1212" s="187">
        <f t="shared" ref="J1212:J1275" si="942">J1211+1</f>
        <v>-305</v>
      </c>
      <c r="K1212" s="1">
        <f t="shared" ref="K1212:K1275" si="943">K1211+1</f>
        <v>-304</v>
      </c>
      <c r="L1212">
        <f t="shared" si="884"/>
        <v>119</v>
      </c>
      <c r="M1212" s="3">
        <f t="shared" si="930"/>
        <v>2</v>
      </c>
      <c r="N1212" s="245">
        <f t="shared" si="930"/>
        <v>3</v>
      </c>
      <c r="AQ1212">
        <f t="shared" si="937"/>
        <v>228</v>
      </c>
      <c r="AW1212">
        <f t="shared" si="928"/>
        <v>214</v>
      </c>
      <c r="AZ1212" s="150">
        <f t="shared" si="919"/>
        <v>5</v>
      </c>
      <c r="BA1212" s="150">
        <f t="shared" si="904"/>
        <v>4</v>
      </c>
      <c r="BB1212" s="150">
        <f t="shared" si="905"/>
        <v>4</v>
      </c>
      <c r="BC1212" s="150">
        <f t="shared" si="885"/>
        <v>3</v>
      </c>
      <c r="BD1212" s="151">
        <f t="shared" si="906"/>
        <v>8</v>
      </c>
      <c r="BE1212" s="151">
        <f t="shared" si="907"/>
        <v>8</v>
      </c>
      <c r="BF1212" s="151">
        <f t="shared" si="898"/>
        <v>7</v>
      </c>
      <c r="BG1212" s="151">
        <f t="shared" si="900"/>
        <v>6</v>
      </c>
      <c r="BH1212" s="151">
        <f>BG1212+1</f>
        <v>7</v>
      </c>
      <c r="BI1212" s="151">
        <f t="shared" si="909"/>
        <v>6</v>
      </c>
      <c r="BJ1212" s="151">
        <f t="shared" si="910"/>
        <v>6</v>
      </c>
      <c r="BK1212" s="151">
        <f t="shared" si="911"/>
        <v>5</v>
      </c>
      <c r="BL1212" s="151">
        <f t="shared" si="912"/>
        <v>5</v>
      </c>
      <c r="BM1212" s="151">
        <f t="shared" si="920"/>
        <v>4</v>
      </c>
      <c r="BN1212" s="151">
        <f t="shared" si="921"/>
        <v>3</v>
      </c>
      <c r="BO1212" s="32">
        <f t="shared" si="899"/>
        <v>443</v>
      </c>
      <c r="BP1212" s="8">
        <f t="shared" si="931"/>
        <v>27</v>
      </c>
      <c r="BQ1212" s="32">
        <f t="shared" si="879"/>
        <v>214</v>
      </c>
    </row>
    <row r="1213" spans="1:69" ht="13.5" thickBot="1">
      <c r="A1213" s="390">
        <f t="shared" si="881"/>
        <v>53</v>
      </c>
      <c r="B1213" s="391" t="str">
        <f>VLOOKUP(A1213,Sheet3!$A$2:$E$61,4,FALSE)</f>
        <v>bǐngchén (丙辰)</v>
      </c>
      <c r="C1213" s="391" t="str">
        <f>VLOOKUP(A1213,Sheet3!$A$2:$E$61,5,FALSE)</f>
        <v>Fire Dragon</v>
      </c>
      <c r="D1213" s="399">
        <f t="shared" si="882"/>
        <v>2296</v>
      </c>
      <c r="E1213" s="399">
        <f t="shared" si="883"/>
        <v>2235</v>
      </c>
      <c r="F1213" s="12">
        <f t="shared" si="939"/>
        <v>44.285714285714285</v>
      </c>
      <c r="G1213" s="416">
        <f t="shared" si="938"/>
        <v>3627</v>
      </c>
      <c r="H1213" s="187">
        <f t="shared" si="940"/>
        <v>305</v>
      </c>
      <c r="I1213" s="1">
        <f t="shared" si="941"/>
        <v>304</v>
      </c>
      <c r="J1213" s="187">
        <f t="shared" si="942"/>
        <v>-304</v>
      </c>
      <c r="K1213" s="1">
        <f t="shared" si="943"/>
        <v>-303</v>
      </c>
      <c r="L1213">
        <f t="shared" si="884"/>
        <v>119</v>
      </c>
      <c r="M1213" s="3">
        <f t="shared" si="930"/>
        <v>3</v>
      </c>
      <c r="N1213" s="245">
        <f t="shared" si="930"/>
        <v>4</v>
      </c>
      <c r="AQ1213">
        <f t="shared" si="937"/>
        <v>229</v>
      </c>
      <c r="AW1213">
        <f t="shared" si="928"/>
        <v>215</v>
      </c>
      <c r="AZ1213" s="150">
        <f t="shared" si="919"/>
        <v>4</v>
      </c>
      <c r="BA1213" s="150">
        <f t="shared" si="904"/>
        <v>3</v>
      </c>
      <c r="BB1213" s="150">
        <f t="shared" si="905"/>
        <v>3</v>
      </c>
      <c r="BC1213" s="150">
        <f t="shared" si="885"/>
        <v>2</v>
      </c>
      <c r="BD1213" s="151">
        <f t="shared" si="906"/>
        <v>7</v>
      </c>
      <c r="BE1213" s="151">
        <f t="shared" si="907"/>
        <v>7</v>
      </c>
      <c r="BF1213" s="151">
        <f t="shared" ref="BF1213:BF1220" si="944">BE1213-1</f>
        <v>6</v>
      </c>
      <c r="BG1213" s="151">
        <f t="shared" si="900"/>
        <v>5</v>
      </c>
      <c r="BH1213" s="151">
        <f t="shared" si="908"/>
        <v>7</v>
      </c>
      <c r="BI1213" s="151">
        <f t="shared" si="909"/>
        <v>6</v>
      </c>
      <c r="BJ1213" s="151">
        <f t="shared" si="910"/>
        <v>6</v>
      </c>
      <c r="BK1213" s="151">
        <f t="shared" si="911"/>
        <v>5</v>
      </c>
      <c r="BL1213" s="151">
        <f t="shared" si="912"/>
        <v>5</v>
      </c>
      <c r="BM1213" s="151">
        <f t="shared" si="920"/>
        <v>4</v>
      </c>
      <c r="BN1213" s="151">
        <f t="shared" si="921"/>
        <v>3</v>
      </c>
      <c r="BO1213" s="32">
        <f t="shared" si="899"/>
        <v>444</v>
      </c>
      <c r="BP1213" s="8">
        <f t="shared" si="931"/>
        <v>28</v>
      </c>
      <c r="BQ1213" s="32">
        <f t="shared" si="879"/>
        <v>215</v>
      </c>
    </row>
    <row r="1214" spans="1:69" ht="13.5" thickBot="1">
      <c r="A1214" s="390">
        <f t="shared" si="881"/>
        <v>54</v>
      </c>
      <c r="B1214" s="391" t="str">
        <f>VLOOKUP(A1214,Sheet3!$A$2:$E$61,4,FALSE)</f>
        <v>dīngsì (丁巳)</v>
      </c>
      <c r="C1214" s="391" t="str">
        <f>VLOOKUP(A1214,Sheet3!$A$2:$E$61,5,FALSE)</f>
        <v>Fire Snake</v>
      </c>
      <c r="D1214" s="399">
        <f t="shared" si="882"/>
        <v>2297</v>
      </c>
      <c r="E1214" s="399">
        <f t="shared" si="883"/>
        <v>2236</v>
      </c>
      <c r="F1214" s="12">
        <f t="shared" si="939"/>
        <v>44.142857142857146</v>
      </c>
      <c r="G1214" s="416">
        <f t="shared" si="938"/>
        <v>3628</v>
      </c>
      <c r="H1214" s="187">
        <f t="shared" si="940"/>
        <v>304</v>
      </c>
      <c r="I1214" s="1">
        <f t="shared" si="941"/>
        <v>303</v>
      </c>
      <c r="J1214" s="187">
        <f t="shared" si="942"/>
        <v>-303</v>
      </c>
      <c r="K1214" s="1">
        <f t="shared" si="943"/>
        <v>-302</v>
      </c>
      <c r="L1214">
        <f t="shared" si="884"/>
        <v>119</v>
      </c>
      <c r="M1214" s="3">
        <f t="shared" si="930"/>
        <v>4</v>
      </c>
      <c r="N1214" s="245">
        <f t="shared" si="930"/>
        <v>1</v>
      </c>
      <c r="AQ1214">
        <f t="shared" si="937"/>
        <v>230</v>
      </c>
      <c r="AW1214">
        <f t="shared" si="928"/>
        <v>216</v>
      </c>
      <c r="AZ1214" s="150">
        <f t="shared" si="919"/>
        <v>4</v>
      </c>
      <c r="BA1214" s="150">
        <f t="shared" si="904"/>
        <v>3</v>
      </c>
      <c r="BB1214" s="150">
        <f t="shared" si="905"/>
        <v>3</v>
      </c>
      <c r="BC1214" s="150">
        <f t="shared" si="885"/>
        <v>2</v>
      </c>
      <c r="BD1214" s="151">
        <f t="shared" si="906"/>
        <v>7</v>
      </c>
      <c r="BE1214" s="151">
        <f t="shared" si="907"/>
        <v>7</v>
      </c>
      <c r="BF1214" s="151">
        <f t="shared" si="944"/>
        <v>6</v>
      </c>
      <c r="BG1214" s="151">
        <f t="shared" si="900"/>
        <v>5</v>
      </c>
      <c r="BH1214" s="151">
        <f t="shared" si="908"/>
        <v>7</v>
      </c>
      <c r="BI1214" s="151">
        <f t="shared" si="909"/>
        <v>6</v>
      </c>
      <c r="BJ1214" s="151">
        <f t="shared" si="910"/>
        <v>6</v>
      </c>
      <c r="BK1214" s="151">
        <f t="shared" si="911"/>
        <v>5</v>
      </c>
      <c r="BL1214" s="151">
        <f t="shared" si="912"/>
        <v>5</v>
      </c>
      <c r="BM1214" s="151">
        <f t="shared" si="920"/>
        <v>4</v>
      </c>
      <c r="BN1214" s="151">
        <f t="shared" si="921"/>
        <v>3</v>
      </c>
      <c r="BO1214" s="32">
        <f t="shared" si="899"/>
        <v>445</v>
      </c>
      <c r="BP1214" s="8">
        <f t="shared" si="931"/>
        <v>29</v>
      </c>
      <c r="BQ1214" s="32">
        <f t="shared" si="879"/>
        <v>216</v>
      </c>
    </row>
    <row r="1215" spans="1:69" ht="13.5" thickBot="1">
      <c r="A1215" s="390">
        <f t="shared" si="881"/>
        <v>55</v>
      </c>
      <c r="B1215" s="391" t="str">
        <f>VLOOKUP(A1215,Sheet3!$A$2:$E$61,4,FALSE)</f>
        <v>wùwǔ (戊午)</v>
      </c>
      <c r="C1215" s="391" t="str">
        <f>VLOOKUP(A1215,Sheet3!$A$2:$E$61,5,FALSE)</f>
        <v>Earth Horse</v>
      </c>
      <c r="D1215" s="399">
        <f t="shared" si="882"/>
        <v>2298</v>
      </c>
      <c r="E1215" s="399">
        <f t="shared" si="883"/>
        <v>2237</v>
      </c>
      <c r="F1215" s="14">
        <f t="shared" si="939"/>
        <v>44</v>
      </c>
      <c r="G1215" s="417">
        <f t="shared" si="938"/>
        <v>3629</v>
      </c>
      <c r="H1215" s="270">
        <f t="shared" si="940"/>
        <v>303</v>
      </c>
      <c r="I1215" s="16">
        <f t="shared" si="941"/>
        <v>302</v>
      </c>
      <c r="J1215" s="270">
        <f t="shared" si="942"/>
        <v>-302</v>
      </c>
      <c r="K1215" s="16">
        <f t="shared" si="943"/>
        <v>-301</v>
      </c>
      <c r="L1215" s="20">
        <f t="shared" si="884"/>
        <v>120</v>
      </c>
      <c r="M1215" s="15">
        <f t="shared" si="930"/>
        <v>1</v>
      </c>
      <c r="N1215" s="271">
        <f t="shared" si="930"/>
        <v>2</v>
      </c>
      <c r="AQ1215">
        <f t="shared" si="937"/>
        <v>231</v>
      </c>
      <c r="AW1215">
        <f t="shared" si="928"/>
        <v>217</v>
      </c>
      <c r="AZ1215" s="150">
        <f t="shared" si="919"/>
        <v>4</v>
      </c>
      <c r="BA1215" s="150">
        <f t="shared" si="904"/>
        <v>3</v>
      </c>
      <c r="BB1215" s="150">
        <f t="shared" si="905"/>
        <v>3</v>
      </c>
      <c r="BC1215" s="150">
        <f t="shared" si="885"/>
        <v>2</v>
      </c>
      <c r="BD1215" s="151">
        <f t="shared" si="906"/>
        <v>7</v>
      </c>
      <c r="BE1215" s="151">
        <f t="shared" si="907"/>
        <v>7</v>
      </c>
      <c r="BF1215" s="151">
        <f t="shared" si="944"/>
        <v>6</v>
      </c>
      <c r="BG1215" s="151">
        <f t="shared" si="900"/>
        <v>5</v>
      </c>
      <c r="BH1215" s="151">
        <f t="shared" si="908"/>
        <v>7</v>
      </c>
      <c r="BI1215" s="151">
        <f t="shared" si="909"/>
        <v>6</v>
      </c>
      <c r="BJ1215" s="151">
        <f t="shared" si="910"/>
        <v>6</v>
      </c>
      <c r="BK1215" s="151">
        <f t="shared" si="911"/>
        <v>5</v>
      </c>
      <c r="BL1215" s="151">
        <f t="shared" si="912"/>
        <v>5</v>
      </c>
      <c r="BM1215" s="151">
        <f t="shared" si="920"/>
        <v>4</v>
      </c>
      <c r="BN1215" s="151">
        <f t="shared" si="921"/>
        <v>3</v>
      </c>
      <c r="BO1215" s="32">
        <f t="shared" si="899"/>
        <v>446</v>
      </c>
      <c r="BP1215" s="8">
        <f t="shared" si="931"/>
        <v>30</v>
      </c>
      <c r="BQ1215" s="32">
        <f t="shared" si="879"/>
        <v>217</v>
      </c>
    </row>
    <row r="1216" spans="1:69" ht="13.5" thickBot="1">
      <c r="A1216" s="390">
        <f t="shared" si="881"/>
        <v>56</v>
      </c>
      <c r="B1216" s="391" t="str">
        <f>VLOOKUP(A1216,Sheet3!$A$2:$E$61,4,FALSE)</f>
        <v>jǐwèi (己未)</v>
      </c>
      <c r="C1216" s="391" t="str">
        <f>VLOOKUP(A1216,Sheet3!$A$2:$E$61,5,FALSE)</f>
        <v>Earth Sheep</v>
      </c>
      <c r="D1216" s="399">
        <f t="shared" si="882"/>
        <v>2299</v>
      </c>
      <c r="E1216" s="399">
        <f t="shared" si="883"/>
        <v>2238</v>
      </c>
      <c r="F1216" s="12">
        <f t="shared" si="939"/>
        <v>43.857142857142854</v>
      </c>
      <c r="G1216" s="416">
        <f t="shared" si="938"/>
        <v>3630</v>
      </c>
      <c r="H1216" s="187">
        <f t="shared" si="940"/>
        <v>302</v>
      </c>
      <c r="I1216" s="1">
        <f t="shared" si="941"/>
        <v>301</v>
      </c>
      <c r="J1216" s="187">
        <f t="shared" si="942"/>
        <v>-301</v>
      </c>
      <c r="K1216" s="1">
        <f t="shared" si="943"/>
        <v>-300</v>
      </c>
      <c r="L1216">
        <f t="shared" si="884"/>
        <v>120</v>
      </c>
      <c r="M1216" s="3">
        <f t="shared" si="930"/>
        <v>2</v>
      </c>
      <c r="N1216" s="245">
        <f t="shared" si="930"/>
        <v>3</v>
      </c>
      <c r="AQ1216">
        <f t="shared" si="937"/>
        <v>232</v>
      </c>
      <c r="AW1216">
        <f t="shared" si="928"/>
        <v>218</v>
      </c>
      <c r="AZ1216" s="150">
        <f t="shared" si="919"/>
        <v>4</v>
      </c>
      <c r="BA1216" s="150">
        <f t="shared" si="904"/>
        <v>3</v>
      </c>
      <c r="BB1216" s="150">
        <f t="shared" si="905"/>
        <v>3</v>
      </c>
      <c r="BC1216" s="150">
        <f t="shared" si="885"/>
        <v>2</v>
      </c>
      <c r="BD1216" s="151">
        <f t="shared" si="906"/>
        <v>7</v>
      </c>
      <c r="BE1216" s="151">
        <f t="shared" si="907"/>
        <v>7</v>
      </c>
      <c r="BF1216" s="151">
        <f t="shared" si="944"/>
        <v>6</v>
      </c>
      <c r="BG1216" s="151">
        <f>BF1216-1</f>
        <v>5</v>
      </c>
      <c r="BH1216" s="151">
        <f>BG1216+1</f>
        <v>6</v>
      </c>
      <c r="BI1216" s="151">
        <f t="shared" si="909"/>
        <v>5</v>
      </c>
      <c r="BJ1216" s="151">
        <f t="shared" si="910"/>
        <v>5</v>
      </c>
      <c r="BK1216" s="151">
        <f t="shared" si="911"/>
        <v>4</v>
      </c>
      <c r="BL1216" s="151">
        <f t="shared" si="912"/>
        <v>4</v>
      </c>
      <c r="BM1216" s="151">
        <f t="shared" si="920"/>
        <v>3</v>
      </c>
      <c r="BN1216" s="151">
        <f t="shared" si="921"/>
        <v>2</v>
      </c>
      <c r="BO1216" s="32">
        <f t="shared" si="899"/>
        <v>447</v>
      </c>
      <c r="BP1216" s="8">
        <f t="shared" si="931"/>
        <v>31</v>
      </c>
      <c r="BQ1216" s="32">
        <f t="shared" si="879"/>
        <v>218</v>
      </c>
    </row>
    <row r="1217" spans="1:69" ht="23.25" thickBot="1">
      <c r="A1217" s="390">
        <f t="shared" si="881"/>
        <v>57</v>
      </c>
      <c r="B1217" s="391" t="str">
        <f>VLOOKUP(A1217,Sheet3!$A$2:$E$61,4,FALSE)</f>
        <v>gēngshēn (庚申)</v>
      </c>
      <c r="C1217" s="391" t="str">
        <f>VLOOKUP(A1217,Sheet3!$A$2:$E$61,5,FALSE)</f>
        <v>Metal Monkey</v>
      </c>
      <c r="D1217" s="399">
        <f t="shared" si="882"/>
        <v>2300</v>
      </c>
      <c r="E1217" s="399">
        <f t="shared" si="883"/>
        <v>2239</v>
      </c>
      <c r="F1217" s="12">
        <f t="shared" si="939"/>
        <v>43.714285714285715</v>
      </c>
      <c r="G1217" s="416">
        <f t="shared" si="938"/>
        <v>3631</v>
      </c>
      <c r="H1217" s="187">
        <f t="shared" si="940"/>
        <v>301</v>
      </c>
      <c r="I1217" s="1">
        <f t="shared" si="941"/>
        <v>300</v>
      </c>
      <c r="J1217" s="187">
        <f t="shared" si="942"/>
        <v>-300</v>
      </c>
      <c r="K1217" s="1">
        <f t="shared" si="943"/>
        <v>-299</v>
      </c>
      <c r="L1217">
        <f t="shared" si="884"/>
        <v>120</v>
      </c>
      <c r="M1217" s="3">
        <f t="shared" si="930"/>
        <v>3</v>
      </c>
      <c r="N1217" s="245">
        <f t="shared" si="930"/>
        <v>4</v>
      </c>
      <c r="AQ1217">
        <f t="shared" si="937"/>
        <v>233</v>
      </c>
      <c r="AW1217">
        <f t="shared" si="928"/>
        <v>219</v>
      </c>
      <c r="AZ1217" s="150">
        <f t="shared" si="919"/>
        <v>3</v>
      </c>
      <c r="BA1217" s="150">
        <f t="shared" si="904"/>
        <v>2</v>
      </c>
      <c r="BB1217" s="150">
        <f t="shared" si="905"/>
        <v>2</v>
      </c>
      <c r="BC1217" s="150">
        <f t="shared" si="885"/>
        <v>1</v>
      </c>
      <c r="BD1217" s="151">
        <f t="shared" si="906"/>
        <v>6</v>
      </c>
      <c r="BE1217" s="151">
        <f t="shared" si="907"/>
        <v>6</v>
      </c>
      <c r="BF1217" s="151">
        <f t="shared" si="944"/>
        <v>5</v>
      </c>
      <c r="BG1217" s="151">
        <f>BF1217-1</f>
        <v>4</v>
      </c>
      <c r="BH1217" s="151">
        <f t="shared" si="908"/>
        <v>6</v>
      </c>
      <c r="BI1217" s="151">
        <f t="shared" si="909"/>
        <v>5</v>
      </c>
      <c r="BJ1217" s="151">
        <f t="shared" si="910"/>
        <v>5</v>
      </c>
      <c r="BK1217" s="151">
        <f t="shared" si="911"/>
        <v>4</v>
      </c>
      <c r="BL1217" s="151">
        <f t="shared" si="912"/>
        <v>4</v>
      </c>
      <c r="BM1217" s="151">
        <f t="shared" si="920"/>
        <v>3</v>
      </c>
      <c r="BN1217" s="151">
        <f t="shared" si="921"/>
        <v>2</v>
      </c>
      <c r="BO1217" s="32">
        <f t="shared" si="899"/>
        <v>448</v>
      </c>
      <c r="BP1217" s="8">
        <f t="shared" si="931"/>
        <v>32</v>
      </c>
      <c r="BQ1217" s="32">
        <f t="shared" si="879"/>
        <v>219</v>
      </c>
    </row>
    <row r="1218" spans="1:69" ht="13.5" thickBot="1">
      <c r="A1218" s="390">
        <f t="shared" si="881"/>
        <v>58</v>
      </c>
      <c r="B1218" s="391" t="str">
        <f>VLOOKUP(A1218,Sheet3!$A$2:$E$61,4,FALSE)</f>
        <v>xīnyǒu (辛酉)</v>
      </c>
      <c r="C1218" s="391" t="str">
        <f>VLOOKUP(A1218,Sheet3!$A$2:$E$61,5,FALSE)</f>
        <v>Metal Rooster</v>
      </c>
      <c r="D1218" s="399">
        <f t="shared" si="882"/>
        <v>2301</v>
      </c>
      <c r="E1218" s="399">
        <f t="shared" si="883"/>
        <v>2240</v>
      </c>
      <c r="F1218" s="12">
        <f t="shared" si="939"/>
        <v>43.571428571428569</v>
      </c>
      <c r="G1218" s="416">
        <f t="shared" si="938"/>
        <v>3632</v>
      </c>
      <c r="H1218" s="187">
        <f t="shared" si="940"/>
        <v>300</v>
      </c>
      <c r="I1218" s="1">
        <f t="shared" si="941"/>
        <v>299</v>
      </c>
      <c r="J1218" s="187">
        <f t="shared" si="942"/>
        <v>-299</v>
      </c>
      <c r="K1218" s="1">
        <f t="shared" si="943"/>
        <v>-298</v>
      </c>
      <c r="L1218">
        <f t="shared" si="884"/>
        <v>120</v>
      </c>
      <c r="M1218" s="3">
        <f t="shared" ref="M1218:N1237" si="945">M1222</f>
        <v>4</v>
      </c>
      <c r="N1218" s="245">
        <f t="shared" si="945"/>
        <v>1</v>
      </c>
      <c r="AQ1218">
        <f t="shared" si="937"/>
        <v>234</v>
      </c>
      <c r="AW1218">
        <f t="shared" si="928"/>
        <v>220</v>
      </c>
      <c r="AZ1218" s="150">
        <f t="shared" si="919"/>
        <v>3</v>
      </c>
      <c r="BA1218" s="150">
        <f t="shared" si="904"/>
        <v>2</v>
      </c>
      <c r="BB1218" s="150">
        <f t="shared" si="905"/>
        <v>2</v>
      </c>
      <c r="BC1218" s="150">
        <f t="shared" si="885"/>
        <v>1</v>
      </c>
      <c r="BD1218" s="151">
        <f t="shared" si="906"/>
        <v>6</v>
      </c>
      <c r="BE1218" s="151">
        <f t="shared" si="907"/>
        <v>6</v>
      </c>
      <c r="BF1218" s="151">
        <f t="shared" si="944"/>
        <v>5</v>
      </c>
      <c r="BG1218" s="151">
        <f>BF1218-1</f>
        <v>4</v>
      </c>
      <c r="BH1218" s="151">
        <f t="shared" si="908"/>
        <v>6</v>
      </c>
      <c r="BI1218" s="151">
        <f t="shared" si="909"/>
        <v>5</v>
      </c>
      <c r="BJ1218" s="151">
        <f t="shared" si="910"/>
        <v>5</v>
      </c>
      <c r="BK1218" s="151">
        <f t="shared" si="911"/>
        <v>4</v>
      </c>
      <c r="BL1218" s="151">
        <f t="shared" si="912"/>
        <v>4</v>
      </c>
      <c r="BM1218" s="151">
        <f t="shared" si="920"/>
        <v>3</v>
      </c>
      <c r="BN1218" s="151">
        <f t="shared" si="921"/>
        <v>2</v>
      </c>
      <c r="BO1218" s="32">
        <f t="shared" si="899"/>
        <v>449</v>
      </c>
      <c r="BP1218" s="8">
        <f t="shared" si="931"/>
        <v>33</v>
      </c>
      <c r="BQ1218" s="32">
        <f t="shared" si="879"/>
        <v>220</v>
      </c>
    </row>
    <row r="1219" spans="1:69" ht="13.5" thickBot="1">
      <c r="A1219" s="390">
        <f t="shared" si="881"/>
        <v>59</v>
      </c>
      <c r="B1219" s="391" t="str">
        <f>VLOOKUP(A1219,Sheet3!$A$2:$E$61,4,FALSE)</f>
        <v>rénxū (壬戌)</v>
      </c>
      <c r="C1219" s="391" t="str">
        <f>VLOOKUP(A1219,Sheet3!$A$2:$E$61,5,FALSE)</f>
        <v>Water Dog</v>
      </c>
      <c r="D1219" s="399">
        <f t="shared" si="882"/>
        <v>2302</v>
      </c>
      <c r="E1219" s="399">
        <f t="shared" si="883"/>
        <v>2241</v>
      </c>
      <c r="F1219" s="12">
        <f t="shared" si="939"/>
        <v>43.428571428571431</v>
      </c>
      <c r="G1219" s="416">
        <f t="shared" si="938"/>
        <v>3633</v>
      </c>
      <c r="H1219" s="187">
        <f t="shared" si="940"/>
        <v>299</v>
      </c>
      <c r="I1219" s="1">
        <f t="shared" si="941"/>
        <v>298</v>
      </c>
      <c r="J1219" s="187">
        <f t="shared" si="942"/>
        <v>-298</v>
      </c>
      <c r="K1219" s="1">
        <f t="shared" si="943"/>
        <v>-297</v>
      </c>
      <c r="L1219">
        <f t="shared" si="884"/>
        <v>121</v>
      </c>
      <c r="M1219" s="3">
        <f t="shared" si="945"/>
        <v>1</v>
      </c>
      <c r="N1219" s="245">
        <f t="shared" si="945"/>
        <v>2</v>
      </c>
      <c r="AQ1219">
        <f t="shared" si="937"/>
        <v>235</v>
      </c>
      <c r="AW1219">
        <f t="shared" si="928"/>
        <v>221</v>
      </c>
      <c r="AZ1219" s="150">
        <f t="shared" si="919"/>
        <v>3</v>
      </c>
      <c r="BA1219" s="150">
        <f t="shared" si="904"/>
        <v>2</v>
      </c>
      <c r="BB1219" s="150">
        <f t="shared" si="905"/>
        <v>2</v>
      </c>
      <c r="BC1219" s="150">
        <f t="shared" si="885"/>
        <v>1</v>
      </c>
      <c r="BD1219" s="151">
        <f t="shared" si="906"/>
        <v>6</v>
      </c>
      <c r="BE1219" s="151">
        <f t="shared" si="907"/>
        <v>6</v>
      </c>
      <c r="BF1219" s="151">
        <f t="shared" si="944"/>
        <v>5</v>
      </c>
      <c r="BG1219" s="151">
        <f>BF1219-1</f>
        <v>4</v>
      </c>
      <c r="BH1219" s="151">
        <f t="shared" si="908"/>
        <v>6</v>
      </c>
      <c r="BI1219" s="151">
        <f t="shared" si="909"/>
        <v>5</v>
      </c>
      <c r="BJ1219" s="151">
        <f t="shared" si="910"/>
        <v>5</v>
      </c>
      <c r="BK1219" s="151">
        <f t="shared" si="911"/>
        <v>4</v>
      </c>
      <c r="BL1219" s="151">
        <f t="shared" si="912"/>
        <v>4</v>
      </c>
      <c r="BM1219" s="151">
        <f t="shared" si="920"/>
        <v>3</v>
      </c>
      <c r="BN1219" s="151">
        <f t="shared" si="921"/>
        <v>2</v>
      </c>
      <c r="BO1219" s="32">
        <f t="shared" si="899"/>
        <v>450</v>
      </c>
      <c r="BP1219" s="8">
        <f t="shared" si="931"/>
        <v>34</v>
      </c>
      <c r="BQ1219" s="32">
        <f t="shared" si="879"/>
        <v>221</v>
      </c>
    </row>
    <row r="1220" spans="1:69" ht="13.5" thickBot="1">
      <c r="A1220" s="390">
        <f t="shared" si="881"/>
        <v>60</v>
      </c>
      <c r="B1220" s="391" t="str">
        <f>VLOOKUP(A1220,Sheet3!$A$2:$E$61,4,FALSE)</f>
        <v>guǐhài (癸亥)</v>
      </c>
      <c r="C1220" s="391" t="str">
        <f>VLOOKUP(A1220,Sheet3!$A$2:$E$61,5,FALSE)</f>
        <v>Water Pig</v>
      </c>
      <c r="D1220" s="399">
        <f t="shared" si="882"/>
        <v>2303</v>
      </c>
      <c r="E1220" s="399">
        <f t="shared" si="883"/>
        <v>2242</v>
      </c>
      <c r="F1220" s="12">
        <f t="shared" si="939"/>
        <v>43.285714285714285</v>
      </c>
      <c r="G1220" s="416">
        <f t="shared" si="938"/>
        <v>3634</v>
      </c>
      <c r="H1220" s="187">
        <f t="shared" si="940"/>
        <v>298</v>
      </c>
      <c r="I1220" s="1">
        <f t="shared" si="941"/>
        <v>297</v>
      </c>
      <c r="J1220" s="187">
        <f t="shared" si="942"/>
        <v>-297</v>
      </c>
      <c r="K1220" s="1">
        <f t="shared" si="943"/>
        <v>-296</v>
      </c>
      <c r="L1220">
        <f t="shared" si="884"/>
        <v>121</v>
      </c>
      <c r="M1220" s="3">
        <f t="shared" si="945"/>
        <v>2</v>
      </c>
      <c r="N1220" s="245">
        <f t="shared" si="945"/>
        <v>3</v>
      </c>
      <c r="AQ1220">
        <f t="shared" si="937"/>
        <v>236</v>
      </c>
      <c r="AW1220">
        <f t="shared" si="928"/>
        <v>222</v>
      </c>
      <c r="AZ1220" s="150">
        <f t="shared" si="919"/>
        <v>3</v>
      </c>
      <c r="BA1220" s="150">
        <f t="shared" si="904"/>
        <v>2</v>
      </c>
      <c r="BB1220" s="150">
        <f t="shared" si="905"/>
        <v>2</v>
      </c>
      <c r="BC1220" s="150">
        <f t="shared" si="885"/>
        <v>1</v>
      </c>
      <c r="BD1220" s="151">
        <f t="shared" si="906"/>
        <v>6</v>
      </c>
      <c r="BE1220" s="151">
        <f t="shared" si="907"/>
        <v>6</v>
      </c>
      <c r="BF1220" s="151">
        <f t="shared" si="944"/>
        <v>5</v>
      </c>
      <c r="BG1220" s="151">
        <f>BF1220-1</f>
        <v>4</v>
      </c>
      <c r="BH1220" s="151">
        <f>BG1220+1</f>
        <v>5</v>
      </c>
      <c r="BI1220" s="151">
        <f t="shared" si="909"/>
        <v>4</v>
      </c>
      <c r="BJ1220" s="151">
        <f t="shared" si="910"/>
        <v>4</v>
      </c>
      <c r="BK1220" s="151">
        <f t="shared" si="911"/>
        <v>3</v>
      </c>
      <c r="BL1220" s="151">
        <f t="shared" si="912"/>
        <v>3</v>
      </c>
      <c r="BM1220" s="151">
        <f t="shared" si="920"/>
        <v>2</v>
      </c>
      <c r="BN1220" s="151">
        <f t="shared" si="921"/>
        <v>1</v>
      </c>
      <c r="BO1220" s="32">
        <f t="shared" si="899"/>
        <v>451</v>
      </c>
      <c r="BP1220" s="8">
        <f t="shared" si="931"/>
        <v>35</v>
      </c>
      <c r="BQ1220" s="32">
        <f t="shared" si="879"/>
        <v>222</v>
      </c>
    </row>
    <row r="1221" spans="1:69" ht="13.5" thickBot="1">
      <c r="A1221" s="390">
        <f t="shared" si="881"/>
        <v>1</v>
      </c>
      <c r="B1221" s="391" t="str">
        <f>VLOOKUP(A1221,Sheet3!$A$2:$E$61,4,FALSE)</f>
        <v>jiǎzǐ (甲子)</v>
      </c>
      <c r="C1221" s="391" t="str">
        <f>VLOOKUP(A1221,Sheet3!$A$2:$E$61,5,FALSE)</f>
        <v>Wood Rat</v>
      </c>
      <c r="D1221" s="399">
        <f t="shared" si="882"/>
        <v>2304</v>
      </c>
      <c r="E1221" s="399">
        <f t="shared" si="883"/>
        <v>2243</v>
      </c>
      <c r="F1221" s="12">
        <f t="shared" si="939"/>
        <v>43.142857142857146</v>
      </c>
      <c r="G1221" s="416">
        <f t="shared" si="938"/>
        <v>3635</v>
      </c>
      <c r="H1221" s="187">
        <f t="shared" si="940"/>
        <v>297</v>
      </c>
      <c r="I1221" s="1">
        <f t="shared" si="941"/>
        <v>296</v>
      </c>
      <c r="J1221" s="187">
        <f t="shared" si="942"/>
        <v>-296</v>
      </c>
      <c r="K1221" s="1">
        <f t="shared" si="943"/>
        <v>-295</v>
      </c>
      <c r="L1221">
        <f t="shared" si="884"/>
        <v>121</v>
      </c>
      <c r="M1221" s="3">
        <f t="shared" si="945"/>
        <v>3</v>
      </c>
      <c r="N1221" s="245">
        <f t="shared" si="945"/>
        <v>4</v>
      </c>
      <c r="AQ1221">
        <f t="shared" si="937"/>
        <v>237</v>
      </c>
      <c r="AW1221">
        <f t="shared" si="928"/>
        <v>223</v>
      </c>
      <c r="AZ1221" s="150">
        <f t="shared" si="919"/>
        <v>2</v>
      </c>
      <c r="BA1221" s="150">
        <f t="shared" si="904"/>
        <v>1</v>
      </c>
      <c r="BB1221" s="150">
        <f t="shared" si="905"/>
        <v>1</v>
      </c>
      <c r="BC1221" s="249">
        <f>BB1221+30</f>
        <v>31</v>
      </c>
      <c r="BD1221" s="151">
        <f t="shared" ref="BD1221:BD1240" si="946">BC1221-26</f>
        <v>5</v>
      </c>
      <c r="BE1221" s="151">
        <f t="shared" si="907"/>
        <v>5</v>
      </c>
      <c r="BF1221" s="151">
        <f t="shared" ref="BF1221:BG1236" si="947">BE1221-1</f>
        <v>4</v>
      </c>
      <c r="BG1221" s="151">
        <f t="shared" si="947"/>
        <v>3</v>
      </c>
      <c r="BH1221" s="151">
        <f t="shared" si="908"/>
        <v>5</v>
      </c>
      <c r="BI1221" s="151">
        <f t="shared" si="909"/>
        <v>4</v>
      </c>
      <c r="BJ1221" s="151">
        <f t="shared" si="910"/>
        <v>4</v>
      </c>
      <c r="BK1221" s="151">
        <f t="shared" si="911"/>
        <v>3</v>
      </c>
      <c r="BL1221" s="151">
        <f t="shared" si="912"/>
        <v>3</v>
      </c>
      <c r="BM1221" s="151">
        <f t="shared" si="920"/>
        <v>2</v>
      </c>
      <c r="BN1221" s="151">
        <f t="shared" si="921"/>
        <v>1</v>
      </c>
      <c r="BO1221" s="32">
        <f t="shared" si="899"/>
        <v>452</v>
      </c>
      <c r="BP1221" s="8">
        <f t="shared" si="931"/>
        <v>36</v>
      </c>
      <c r="BQ1221" s="32">
        <f t="shared" si="879"/>
        <v>223</v>
      </c>
    </row>
    <row r="1222" spans="1:69" ht="13.5" thickBot="1">
      <c r="A1222" s="390">
        <f t="shared" si="881"/>
        <v>2</v>
      </c>
      <c r="B1222" s="391" t="str">
        <f>VLOOKUP(A1222,Sheet3!$A$2:$E$61,4,FALSE)</f>
        <v>yǐchǒu (乙丑)</v>
      </c>
      <c r="C1222" s="391" t="str">
        <f>VLOOKUP(A1222,Sheet3!$A$2:$E$61,5,FALSE)</f>
        <v>Wood Ox</v>
      </c>
      <c r="D1222" s="399">
        <f t="shared" si="882"/>
        <v>2305</v>
      </c>
      <c r="E1222" s="399">
        <f t="shared" si="883"/>
        <v>2244</v>
      </c>
      <c r="F1222" s="14">
        <f t="shared" si="939"/>
        <v>43</v>
      </c>
      <c r="G1222" s="417">
        <f t="shared" si="938"/>
        <v>3636</v>
      </c>
      <c r="H1222" s="270">
        <f t="shared" si="940"/>
        <v>296</v>
      </c>
      <c r="I1222" s="16">
        <f t="shared" si="941"/>
        <v>295</v>
      </c>
      <c r="J1222" s="270">
        <f t="shared" si="942"/>
        <v>-295</v>
      </c>
      <c r="K1222" s="16">
        <f t="shared" si="943"/>
        <v>-294</v>
      </c>
      <c r="L1222" s="20">
        <f t="shared" si="884"/>
        <v>121</v>
      </c>
      <c r="M1222" s="15">
        <f t="shared" si="945"/>
        <v>4</v>
      </c>
      <c r="N1222" s="271">
        <f t="shared" si="945"/>
        <v>1</v>
      </c>
      <c r="AQ1222">
        <f t="shared" si="937"/>
        <v>238</v>
      </c>
      <c r="AW1222">
        <f t="shared" si="928"/>
        <v>224</v>
      </c>
      <c r="AZ1222" s="150">
        <f t="shared" ref="AZ1222:AZ1228" si="948">BL1221-1</f>
        <v>2</v>
      </c>
      <c r="BA1222" s="150">
        <f t="shared" si="904"/>
        <v>1</v>
      </c>
      <c r="BB1222" s="150">
        <f t="shared" si="905"/>
        <v>1</v>
      </c>
      <c r="BC1222" s="249">
        <f>BB1222+30</f>
        <v>31</v>
      </c>
      <c r="BD1222" s="151">
        <f t="shared" si="946"/>
        <v>5</v>
      </c>
      <c r="BE1222" s="151">
        <f t="shared" si="907"/>
        <v>5</v>
      </c>
      <c r="BF1222" s="151">
        <f t="shared" si="947"/>
        <v>4</v>
      </c>
      <c r="BG1222" s="151">
        <f t="shared" si="947"/>
        <v>3</v>
      </c>
      <c r="BH1222" s="151">
        <f t="shared" si="908"/>
        <v>5</v>
      </c>
      <c r="BI1222" s="151">
        <f t="shared" si="909"/>
        <v>4</v>
      </c>
      <c r="BJ1222" s="151">
        <f t="shared" si="910"/>
        <v>4</v>
      </c>
      <c r="BK1222" s="151">
        <f t="shared" si="911"/>
        <v>3</v>
      </c>
      <c r="BL1222" s="151">
        <f t="shared" si="912"/>
        <v>3</v>
      </c>
      <c r="BM1222" s="151">
        <f t="shared" ref="BM1222:BM1245" si="949">AZ1223</f>
        <v>2</v>
      </c>
      <c r="BN1222" s="151">
        <f t="shared" ref="BN1222:BN1245" si="950">BA1223</f>
        <v>1</v>
      </c>
      <c r="BO1222" s="32">
        <f t="shared" si="899"/>
        <v>453</v>
      </c>
      <c r="BP1222" s="8">
        <f t="shared" si="931"/>
        <v>37</v>
      </c>
      <c r="BQ1222" s="32">
        <f t="shared" si="879"/>
        <v>224</v>
      </c>
    </row>
    <row r="1223" spans="1:69" ht="13.5" thickBot="1">
      <c r="A1223" s="390">
        <f t="shared" si="881"/>
        <v>3</v>
      </c>
      <c r="B1223" s="391" t="str">
        <f>VLOOKUP(A1223,Sheet3!$A$2:$E$61,4,FALSE)</f>
        <v>bǐngyín (丙寅)</v>
      </c>
      <c r="C1223" s="391" t="str">
        <f>VLOOKUP(A1223,Sheet3!$A$2:$E$61,5,FALSE)</f>
        <v>Fire Tiger</v>
      </c>
      <c r="D1223" s="399">
        <f t="shared" si="882"/>
        <v>2306</v>
      </c>
      <c r="E1223" s="399">
        <f t="shared" si="883"/>
        <v>2245</v>
      </c>
      <c r="F1223" s="12">
        <f t="shared" si="939"/>
        <v>42.857142857142854</v>
      </c>
      <c r="G1223" s="416">
        <f t="shared" si="938"/>
        <v>3637</v>
      </c>
      <c r="H1223" s="187">
        <f t="shared" si="940"/>
        <v>295</v>
      </c>
      <c r="I1223" s="1">
        <f t="shared" si="941"/>
        <v>294</v>
      </c>
      <c r="J1223" s="187">
        <f t="shared" si="942"/>
        <v>-294</v>
      </c>
      <c r="K1223" s="1">
        <f t="shared" si="943"/>
        <v>-293</v>
      </c>
      <c r="L1223">
        <f t="shared" si="884"/>
        <v>122</v>
      </c>
      <c r="M1223" s="3">
        <f t="shared" si="945"/>
        <v>1</v>
      </c>
      <c r="N1223" s="245">
        <f t="shared" si="945"/>
        <v>2</v>
      </c>
      <c r="AQ1223">
        <f t="shared" si="937"/>
        <v>239</v>
      </c>
      <c r="AW1223">
        <f t="shared" si="928"/>
        <v>225</v>
      </c>
      <c r="AZ1223" s="150">
        <f t="shared" si="948"/>
        <v>2</v>
      </c>
      <c r="BA1223" s="150">
        <f t="shared" si="904"/>
        <v>1</v>
      </c>
      <c r="BB1223" s="150">
        <f t="shared" si="905"/>
        <v>1</v>
      </c>
      <c r="BC1223" s="249">
        <f>BB1223+30</f>
        <v>31</v>
      </c>
      <c r="BD1223" s="151">
        <f t="shared" si="946"/>
        <v>5</v>
      </c>
      <c r="BE1223" s="151">
        <f t="shared" si="907"/>
        <v>5</v>
      </c>
      <c r="BF1223" s="151">
        <f t="shared" si="947"/>
        <v>4</v>
      </c>
      <c r="BG1223" s="151">
        <f t="shared" si="947"/>
        <v>3</v>
      </c>
      <c r="BH1223" s="151">
        <f t="shared" si="908"/>
        <v>5</v>
      </c>
      <c r="BI1223" s="151">
        <f t="shared" si="909"/>
        <v>4</v>
      </c>
      <c r="BJ1223" s="151">
        <f t="shared" si="910"/>
        <v>4</v>
      </c>
      <c r="BK1223" s="151">
        <f t="shared" si="911"/>
        <v>3</v>
      </c>
      <c r="BL1223" s="151">
        <f t="shared" si="912"/>
        <v>3</v>
      </c>
      <c r="BM1223" s="151">
        <f t="shared" si="949"/>
        <v>2</v>
      </c>
      <c r="BN1223" s="151">
        <f t="shared" si="950"/>
        <v>1</v>
      </c>
      <c r="BO1223" s="32">
        <f t="shared" si="899"/>
        <v>454</v>
      </c>
      <c r="BP1223" s="8">
        <f t="shared" si="931"/>
        <v>38</v>
      </c>
      <c r="BQ1223" s="32">
        <f t="shared" si="879"/>
        <v>225</v>
      </c>
    </row>
    <row r="1224" spans="1:69" ht="13.5" thickBot="1">
      <c r="A1224" s="390">
        <f t="shared" si="881"/>
        <v>4</v>
      </c>
      <c r="B1224" s="391" t="str">
        <f>VLOOKUP(A1224,Sheet3!$A$2:$E$61,4,FALSE)</f>
        <v>dīngmǎo (丁卯)</v>
      </c>
      <c r="C1224" s="391" t="str">
        <f>VLOOKUP(A1224,Sheet3!$A$2:$E$61,5,FALSE)</f>
        <v>Fire Hare</v>
      </c>
      <c r="D1224" s="399">
        <f t="shared" si="882"/>
        <v>2307</v>
      </c>
      <c r="E1224" s="399">
        <f t="shared" si="883"/>
        <v>2246</v>
      </c>
      <c r="F1224" s="12">
        <f t="shared" si="939"/>
        <v>42.714285714285715</v>
      </c>
      <c r="G1224" s="416">
        <f t="shared" si="938"/>
        <v>3638</v>
      </c>
      <c r="H1224" s="187">
        <f t="shared" si="940"/>
        <v>294</v>
      </c>
      <c r="I1224" s="1">
        <f t="shared" si="941"/>
        <v>293</v>
      </c>
      <c r="J1224" s="187">
        <f t="shared" si="942"/>
        <v>-293</v>
      </c>
      <c r="K1224" s="1">
        <f t="shared" si="943"/>
        <v>-292</v>
      </c>
      <c r="L1224">
        <f t="shared" si="884"/>
        <v>122</v>
      </c>
      <c r="M1224" s="3">
        <f t="shared" si="945"/>
        <v>2</v>
      </c>
      <c r="N1224" s="245">
        <f t="shared" si="945"/>
        <v>3</v>
      </c>
      <c r="AQ1224">
        <f t="shared" si="937"/>
        <v>240</v>
      </c>
      <c r="AW1224">
        <f t="shared" si="928"/>
        <v>226</v>
      </c>
      <c r="AZ1224" s="150">
        <f t="shared" si="948"/>
        <v>2</v>
      </c>
      <c r="BA1224" s="150">
        <f t="shared" si="904"/>
        <v>1</v>
      </c>
      <c r="BB1224" s="150">
        <f t="shared" si="905"/>
        <v>1</v>
      </c>
      <c r="BC1224" s="249">
        <f>BB1224+30</f>
        <v>31</v>
      </c>
      <c r="BD1224" s="151">
        <f t="shared" si="946"/>
        <v>5</v>
      </c>
      <c r="BE1224" s="151">
        <f t="shared" si="907"/>
        <v>5</v>
      </c>
      <c r="BF1224" s="151">
        <f t="shared" si="947"/>
        <v>4</v>
      </c>
      <c r="BG1224" s="151">
        <f t="shared" si="947"/>
        <v>3</v>
      </c>
      <c r="BH1224" s="151">
        <f>BG1224+1</f>
        <v>4</v>
      </c>
      <c r="BI1224" s="151">
        <f t="shared" si="909"/>
        <v>3</v>
      </c>
      <c r="BJ1224" s="151">
        <f t="shared" si="910"/>
        <v>3</v>
      </c>
      <c r="BK1224" s="151">
        <f t="shared" si="911"/>
        <v>2</v>
      </c>
      <c r="BL1224" s="151">
        <f t="shared" si="912"/>
        <v>2</v>
      </c>
      <c r="BM1224" s="151">
        <f t="shared" si="949"/>
        <v>1</v>
      </c>
      <c r="BN1224" s="250">
        <f t="shared" si="950"/>
        <v>31</v>
      </c>
      <c r="BO1224" s="32">
        <f t="shared" si="899"/>
        <v>455</v>
      </c>
      <c r="BP1224" s="8">
        <f t="shared" si="931"/>
        <v>39</v>
      </c>
      <c r="BQ1224" s="32">
        <f t="shared" si="879"/>
        <v>226</v>
      </c>
    </row>
    <row r="1225" spans="1:69" ht="13.5" thickBot="1">
      <c r="A1225" s="390">
        <f t="shared" si="881"/>
        <v>5</v>
      </c>
      <c r="B1225" s="391" t="str">
        <f>VLOOKUP(A1225,Sheet3!$A$2:$E$61,4,FALSE)</f>
        <v>wùchén (戊辰)</v>
      </c>
      <c r="C1225" s="391" t="str">
        <f>VLOOKUP(A1225,Sheet3!$A$2:$E$61,5,FALSE)</f>
        <v>Earth Dragon</v>
      </c>
      <c r="D1225" s="399">
        <f t="shared" si="882"/>
        <v>2308</v>
      </c>
      <c r="E1225" s="399">
        <f t="shared" si="883"/>
        <v>2247</v>
      </c>
      <c r="F1225" s="12">
        <f t="shared" si="939"/>
        <v>42.571428571428569</v>
      </c>
      <c r="G1225" s="416">
        <f t="shared" si="938"/>
        <v>3639</v>
      </c>
      <c r="H1225" s="187">
        <f t="shared" si="940"/>
        <v>293</v>
      </c>
      <c r="I1225" s="1">
        <f t="shared" si="941"/>
        <v>292</v>
      </c>
      <c r="J1225" s="187">
        <f t="shared" si="942"/>
        <v>-292</v>
      </c>
      <c r="K1225" s="1">
        <f t="shared" si="943"/>
        <v>-291</v>
      </c>
      <c r="L1225">
        <f t="shared" si="884"/>
        <v>122</v>
      </c>
      <c r="M1225" s="3">
        <f t="shared" si="945"/>
        <v>3</v>
      </c>
      <c r="N1225" s="245">
        <f t="shared" si="945"/>
        <v>4</v>
      </c>
      <c r="AQ1225">
        <f t="shared" si="937"/>
        <v>241</v>
      </c>
      <c r="AW1225">
        <f t="shared" si="928"/>
        <v>227</v>
      </c>
      <c r="AZ1225" s="150">
        <f t="shared" si="948"/>
        <v>1</v>
      </c>
      <c r="BA1225" s="249">
        <f>AZ1225+30</f>
        <v>31</v>
      </c>
      <c r="BB1225" s="249">
        <f t="shared" ref="BB1225:BB1256" si="951">BA1225-1</f>
        <v>30</v>
      </c>
      <c r="BC1225" s="249">
        <f t="shared" ref="BC1225:BC1256" si="952">BB1225</f>
        <v>30</v>
      </c>
      <c r="BD1225" s="151">
        <f t="shared" si="946"/>
        <v>4</v>
      </c>
      <c r="BE1225" s="151">
        <f t="shared" si="907"/>
        <v>4</v>
      </c>
      <c r="BF1225" s="151">
        <f t="shared" si="947"/>
        <v>3</v>
      </c>
      <c r="BG1225" s="151">
        <f t="shared" si="947"/>
        <v>2</v>
      </c>
      <c r="BH1225" s="151">
        <f t="shared" si="908"/>
        <v>4</v>
      </c>
      <c r="BI1225" s="151">
        <f t="shared" si="909"/>
        <v>3</v>
      </c>
      <c r="BJ1225" s="151">
        <f t="shared" si="910"/>
        <v>3</v>
      </c>
      <c r="BK1225" s="151">
        <f t="shared" si="911"/>
        <v>2</v>
      </c>
      <c r="BL1225" s="151">
        <f t="shared" si="912"/>
        <v>2</v>
      </c>
      <c r="BM1225" s="151">
        <f t="shared" si="949"/>
        <v>1</v>
      </c>
      <c r="BN1225" s="250">
        <f t="shared" si="950"/>
        <v>31</v>
      </c>
      <c r="BO1225" s="32">
        <f t="shared" si="899"/>
        <v>456</v>
      </c>
      <c r="BP1225" s="8">
        <f t="shared" si="931"/>
        <v>40</v>
      </c>
      <c r="BQ1225" s="32">
        <f t="shared" si="879"/>
        <v>227</v>
      </c>
    </row>
    <row r="1226" spans="1:69" ht="13.5" thickBot="1">
      <c r="A1226" s="390">
        <f t="shared" si="881"/>
        <v>6</v>
      </c>
      <c r="B1226" s="391" t="str">
        <f>VLOOKUP(A1226,Sheet3!$A$2:$E$61,4,FALSE)</f>
        <v>jǐsì (己巳)</v>
      </c>
      <c r="C1226" s="391" t="str">
        <f>VLOOKUP(A1226,Sheet3!$A$2:$E$61,5,FALSE)</f>
        <v>Earth Snake</v>
      </c>
      <c r="D1226" s="399">
        <f t="shared" si="882"/>
        <v>2309</v>
      </c>
      <c r="E1226" s="399">
        <f t="shared" si="883"/>
        <v>2248</v>
      </c>
      <c r="F1226" s="12">
        <f t="shared" si="939"/>
        <v>42.428571428571431</v>
      </c>
      <c r="G1226" s="416">
        <f t="shared" si="938"/>
        <v>3640</v>
      </c>
      <c r="H1226" s="187">
        <f t="shared" si="940"/>
        <v>292</v>
      </c>
      <c r="I1226" s="1">
        <f t="shared" si="941"/>
        <v>291</v>
      </c>
      <c r="J1226" s="187">
        <f t="shared" si="942"/>
        <v>-291</v>
      </c>
      <c r="K1226" s="1">
        <f t="shared" si="943"/>
        <v>-290</v>
      </c>
      <c r="L1226">
        <f t="shared" si="884"/>
        <v>122</v>
      </c>
      <c r="M1226" s="3">
        <f t="shared" si="945"/>
        <v>4</v>
      </c>
      <c r="N1226" s="245">
        <f t="shared" si="945"/>
        <v>1</v>
      </c>
      <c r="AQ1226">
        <f t="shared" si="937"/>
        <v>242</v>
      </c>
      <c r="AW1226">
        <f t="shared" si="928"/>
        <v>228</v>
      </c>
      <c r="AZ1226" s="150">
        <f t="shared" si="948"/>
        <v>1</v>
      </c>
      <c r="BA1226" s="249">
        <f>AZ1226+30</f>
        <v>31</v>
      </c>
      <c r="BB1226" s="249">
        <f t="shared" si="951"/>
        <v>30</v>
      </c>
      <c r="BC1226" s="249">
        <f t="shared" si="952"/>
        <v>30</v>
      </c>
      <c r="BD1226" s="151">
        <f t="shared" si="946"/>
        <v>4</v>
      </c>
      <c r="BE1226" s="151">
        <f t="shared" si="907"/>
        <v>4</v>
      </c>
      <c r="BF1226" s="151">
        <f t="shared" si="947"/>
        <v>3</v>
      </c>
      <c r="BG1226" s="151">
        <f t="shared" si="947"/>
        <v>2</v>
      </c>
      <c r="BH1226" s="151">
        <f t="shared" si="908"/>
        <v>4</v>
      </c>
      <c r="BI1226" s="151">
        <f t="shared" si="909"/>
        <v>3</v>
      </c>
      <c r="BJ1226" s="151">
        <f t="shared" si="910"/>
        <v>3</v>
      </c>
      <c r="BK1226" s="151">
        <f t="shared" si="911"/>
        <v>2</v>
      </c>
      <c r="BL1226" s="151">
        <f t="shared" si="912"/>
        <v>2</v>
      </c>
      <c r="BM1226" s="151">
        <f t="shared" si="949"/>
        <v>1</v>
      </c>
      <c r="BN1226" s="250">
        <f t="shared" si="950"/>
        <v>31</v>
      </c>
      <c r="BO1226" s="32">
        <f t="shared" si="899"/>
        <v>457</v>
      </c>
      <c r="BP1226" s="8">
        <f t="shared" si="931"/>
        <v>41</v>
      </c>
      <c r="BQ1226" s="32">
        <f t="shared" si="879"/>
        <v>228</v>
      </c>
    </row>
    <row r="1227" spans="1:69" ht="13.5" thickBot="1">
      <c r="A1227" s="390">
        <f t="shared" si="881"/>
        <v>7</v>
      </c>
      <c r="B1227" s="391" t="str">
        <f>VLOOKUP(A1227,Sheet3!$A$2:$E$61,4,FALSE)</f>
        <v>gēngwǔ (庚午)</v>
      </c>
      <c r="C1227" s="391" t="str">
        <f>VLOOKUP(A1227,Sheet3!$A$2:$E$61,5,FALSE)</f>
        <v>Metal Horse</v>
      </c>
      <c r="D1227" s="399">
        <f t="shared" si="882"/>
        <v>2310</v>
      </c>
      <c r="E1227" s="399">
        <f t="shared" si="883"/>
        <v>2249</v>
      </c>
      <c r="F1227" s="12">
        <f t="shared" si="939"/>
        <v>42.285714285714285</v>
      </c>
      <c r="G1227" s="416">
        <f t="shared" si="938"/>
        <v>3641</v>
      </c>
      <c r="H1227" s="187">
        <f t="shared" si="940"/>
        <v>291</v>
      </c>
      <c r="I1227" s="1">
        <f t="shared" si="941"/>
        <v>290</v>
      </c>
      <c r="J1227" s="187">
        <f t="shared" si="942"/>
        <v>-290</v>
      </c>
      <c r="K1227" s="1">
        <f t="shared" si="943"/>
        <v>-289</v>
      </c>
      <c r="L1227">
        <f t="shared" si="884"/>
        <v>123</v>
      </c>
      <c r="M1227" s="3">
        <f t="shared" si="945"/>
        <v>1</v>
      </c>
      <c r="N1227" s="245">
        <f t="shared" si="945"/>
        <v>2</v>
      </c>
      <c r="AQ1227">
        <f t="shared" si="937"/>
        <v>243</v>
      </c>
      <c r="AW1227">
        <f t="shared" si="928"/>
        <v>229</v>
      </c>
      <c r="AZ1227" s="150">
        <f t="shared" si="948"/>
        <v>1</v>
      </c>
      <c r="BA1227" s="249">
        <f>AZ1227+30</f>
        <v>31</v>
      </c>
      <c r="BB1227" s="249">
        <f t="shared" si="951"/>
        <v>30</v>
      </c>
      <c r="BC1227" s="249">
        <f t="shared" si="952"/>
        <v>30</v>
      </c>
      <c r="BD1227" s="151">
        <f t="shared" si="946"/>
        <v>4</v>
      </c>
      <c r="BE1227" s="151">
        <f t="shared" si="907"/>
        <v>4</v>
      </c>
      <c r="BF1227" s="151">
        <f t="shared" si="947"/>
        <v>3</v>
      </c>
      <c r="BG1227" s="151">
        <f t="shared" si="947"/>
        <v>2</v>
      </c>
      <c r="BH1227" s="151">
        <f t="shared" si="908"/>
        <v>4</v>
      </c>
      <c r="BI1227" s="151">
        <f t="shared" si="909"/>
        <v>3</v>
      </c>
      <c r="BJ1227" s="151">
        <f t="shared" si="910"/>
        <v>3</v>
      </c>
      <c r="BK1227" s="151">
        <f t="shared" si="911"/>
        <v>2</v>
      </c>
      <c r="BL1227" s="151">
        <f t="shared" si="912"/>
        <v>2</v>
      </c>
      <c r="BM1227" s="151">
        <f t="shared" si="949"/>
        <v>1</v>
      </c>
      <c r="BN1227" s="250">
        <f t="shared" si="950"/>
        <v>31</v>
      </c>
      <c r="BO1227" s="32">
        <f t="shared" si="899"/>
        <v>458</v>
      </c>
      <c r="BP1227" s="8">
        <f t="shared" si="931"/>
        <v>42</v>
      </c>
      <c r="BQ1227" s="32">
        <f t="shared" si="879"/>
        <v>229</v>
      </c>
    </row>
    <row r="1228" spans="1:69" ht="13.5" thickBot="1">
      <c r="A1228" s="390">
        <f t="shared" si="881"/>
        <v>8</v>
      </c>
      <c r="B1228" s="391" t="str">
        <f>VLOOKUP(A1228,Sheet3!$A$2:$E$61,4,FALSE)</f>
        <v>xīnwèi (辛未)</v>
      </c>
      <c r="C1228" s="391" t="str">
        <f>VLOOKUP(A1228,Sheet3!$A$2:$E$61,5,FALSE)</f>
        <v>Metal Sheep</v>
      </c>
      <c r="D1228" s="399">
        <f t="shared" si="882"/>
        <v>2311</v>
      </c>
      <c r="E1228" s="399">
        <f t="shared" si="883"/>
        <v>2250</v>
      </c>
      <c r="F1228" s="12">
        <f t="shared" si="939"/>
        <v>42.142857142857146</v>
      </c>
      <c r="G1228" s="416">
        <f t="shared" si="938"/>
        <v>3642</v>
      </c>
      <c r="H1228" s="187">
        <f t="shared" si="940"/>
        <v>290</v>
      </c>
      <c r="I1228" s="1">
        <f t="shared" si="941"/>
        <v>289</v>
      </c>
      <c r="J1228" s="187">
        <f t="shared" si="942"/>
        <v>-289</v>
      </c>
      <c r="K1228" s="1">
        <f t="shared" si="943"/>
        <v>-288</v>
      </c>
      <c r="L1228">
        <f t="shared" si="884"/>
        <v>123</v>
      </c>
      <c r="M1228" s="3">
        <f t="shared" si="945"/>
        <v>2</v>
      </c>
      <c r="N1228" s="245">
        <f t="shared" si="945"/>
        <v>3</v>
      </c>
      <c r="AQ1228">
        <f t="shared" si="937"/>
        <v>244</v>
      </c>
      <c r="AW1228">
        <f t="shared" si="928"/>
        <v>230</v>
      </c>
      <c r="AZ1228" s="150">
        <f t="shared" si="948"/>
        <v>1</v>
      </c>
      <c r="BA1228" s="249">
        <f>AZ1228+30</f>
        <v>31</v>
      </c>
      <c r="BB1228" s="249">
        <f t="shared" si="951"/>
        <v>30</v>
      </c>
      <c r="BC1228" s="249">
        <f t="shared" si="952"/>
        <v>30</v>
      </c>
      <c r="BD1228" s="151">
        <f t="shared" si="946"/>
        <v>4</v>
      </c>
      <c r="BE1228" s="151">
        <f t="shared" si="907"/>
        <v>4</v>
      </c>
      <c r="BF1228" s="151">
        <f t="shared" si="947"/>
        <v>3</v>
      </c>
      <c r="BG1228" s="151">
        <f t="shared" si="947"/>
        <v>2</v>
      </c>
      <c r="BH1228" s="151">
        <f>BG1228+1</f>
        <v>3</v>
      </c>
      <c r="BI1228" s="151">
        <f t="shared" si="909"/>
        <v>2</v>
      </c>
      <c r="BJ1228" s="151">
        <f t="shared" si="910"/>
        <v>2</v>
      </c>
      <c r="BK1228" s="151">
        <f t="shared" si="911"/>
        <v>1</v>
      </c>
      <c r="BL1228" s="151">
        <f t="shared" si="912"/>
        <v>1</v>
      </c>
      <c r="BM1228" s="250">
        <f t="shared" si="949"/>
        <v>31</v>
      </c>
      <c r="BN1228" s="250">
        <f t="shared" si="950"/>
        <v>30</v>
      </c>
      <c r="BO1228" s="32">
        <f t="shared" si="899"/>
        <v>459</v>
      </c>
      <c r="BP1228" s="8">
        <f t="shared" si="931"/>
        <v>43</v>
      </c>
      <c r="BQ1228" s="32">
        <f t="shared" ref="BQ1228:BQ1291" si="953">BQ1227+1</f>
        <v>230</v>
      </c>
    </row>
    <row r="1229" spans="1:69" ht="23.25" thickBot="1">
      <c r="A1229" s="390">
        <f t="shared" si="881"/>
        <v>9</v>
      </c>
      <c r="B1229" s="391" t="str">
        <f>VLOOKUP(A1229,Sheet3!$A$2:$E$61,4,FALSE)</f>
        <v>rénshēn (壬申)</v>
      </c>
      <c r="C1229" s="391" t="str">
        <f>VLOOKUP(A1229,Sheet3!$A$2:$E$61,5,FALSE)</f>
        <v>Water Monkey</v>
      </c>
      <c r="D1229" s="399">
        <f t="shared" si="882"/>
        <v>2312</v>
      </c>
      <c r="E1229" s="399">
        <f t="shared" si="883"/>
        <v>2251</v>
      </c>
      <c r="F1229" s="14">
        <f t="shared" si="939"/>
        <v>42</v>
      </c>
      <c r="G1229" s="417">
        <f t="shared" si="938"/>
        <v>3643</v>
      </c>
      <c r="H1229" s="270">
        <f t="shared" si="940"/>
        <v>289</v>
      </c>
      <c r="I1229" s="16">
        <f t="shared" si="941"/>
        <v>288</v>
      </c>
      <c r="J1229" s="270">
        <f t="shared" si="942"/>
        <v>-288</v>
      </c>
      <c r="K1229" s="16">
        <f t="shared" si="943"/>
        <v>-287</v>
      </c>
      <c r="L1229" s="20">
        <f t="shared" si="884"/>
        <v>123</v>
      </c>
      <c r="M1229" s="15">
        <f t="shared" si="945"/>
        <v>3</v>
      </c>
      <c r="N1229" s="271">
        <f t="shared" si="945"/>
        <v>4</v>
      </c>
      <c r="AQ1229">
        <f t="shared" si="937"/>
        <v>245</v>
      </c>
      <c r="AW1229">
        <f t="shared" si="928"/>
        <v>231</v>
      </c>
      <c r="AZ1229" s="249">
        <f>BL1228+30</f>
        <v>31</v>
      </c>
      <c r="BA1229" s="249">
        <f t="shared" ref="BA1229:BA1260" si="954">AZ1229-1</f>
        <v>30</v>
      </c>
      <c r="BB1229" s="249">
        <f t="shared" si="951"/>
        <v>29</v>
      </c>
      <c r="BC1229" s="249">
        <f t="shared" si="952"/>
        <v>29</v>
      </c>
      <c r="BD1229" s="151">
        <f t="shared" si="946"/>
        <v>3</v>
      </c>
      <c r="BE1229" s="151">
        <f t="shared" si="907"/>
        <v>3</v>
      </c>
      <c r="BF1229" s="151">
        <f t="shared" si="947"/>
        <v>2</v>
      </c>
      <c r="BG1229" s="151">
        <f t="shared" si="947"/>
        <v>1</v>
      </c>
      <c r="BH1229" s="151">
        <f t="shared" si="908"/>
        <v>3</v>
      </c>
      <c r="BI1229" s="151">
        <f t="shared" si="909"/>
        <v>2</v>
      </c>
      <c r="BJ1229" s="151">
        <f t="shared" si="910"/>
        <v>2</v>
      </c>
      <c r="BK1229" s="151">
        <f t="shared" si="911"/>
        <v>1</v>
      </c>
      <c r="BL1229" s="151">
        <f t="shared" si="912"/>
        <v>1</v>
      </c>
      <c r="BM1229" s="250">
        <f t="shared" si="949"/>
        <v>31</v>
      </c>
      <c r="BN1229" s="250">
        <f t="shared" si="950"/>
        <v>30</v>
      </c>
      <c r="BO1229" s="32">
        <f t="shared" si="899"/>
        <v>460</v>
      </c>
      <c r="BP1229" s="8">
        <f t="shared" si="931"/>
        <v>44</v>
      </c>
      <c r="BQ1229" s="32">
        <f t="shared" si="953"/>
        <v>231</v>
      </c>
    </row>
    <row r="1230" spans="1:69" ht="23.25" thickBot="1">
      <c r="A1230" s="390">
        <f t="shared" si="881"/>
        <v>10</v>
      </c>
      <c r="B1230" s="391" t="str">
        <f>VLOOKUP(A1230,Sheet3!$A$2:$E$61,4,FALSE)</f>
        <v>guǐyǒu (癸酉)</v>
      </c>
      <c r="C1230" s="391" t="str">
        <f>VLOOKUP(A1230,Sheet3!$A$2:$E$61,5,FALSE)</f>
        <v>Water Rooster</v>
      </c>
      <c r="D1230" s="399">
        <f t="shared" si="882"/>
        <v>2313</v>
      </c>
      <c r="E1230" s="399">
        <f t="shared" si="883"/>
        <v>2252</v>
      </c>
      <c r="F1230" s="12">
        <f t="shared" si="939"/>
        <v>41.857142857142854</v>
      </c>
      <c r="G1230" s="416">
        <f t="shared" si="938"/>
        <v>3644</v>
      </c>
      <c r="H1230" s="187">
        <f t="shared" si="940"/>
        <v>288</v>
      </c>
      <c r="I1230" s="1">
        <f t="shared" si="941"/>
        <v>287</v>
      </c>
      <c r="J1230" s="187">
        <f t="shared" si="942"/>
        <v>-287</v>
      </c>
      <c r="K1230" s="1">
        <f t="shared" si="943"/>
        <v>-286</v>
      </c>
      <c r="L1230">
        <f t="shared" si="884"/>
        <v>123</v>
      </c>
      <c r="M1230" s="3">
        <f t="shared" si="945"/>
        <v>4</v>
      </c>
      <c r="N1230" s="245">
        <f t="shared" si="945"/>
        <v>1</v>
      </c>
      <c r="AQ1230">
        <f t="shared" si="937"/>
        <v>246</v>
      </c>
      <c r="AW1230">
        <f t="shared" si="928"/>
        <v>232</v>
      </c>
      <c r="AZ1230" s="249">
        <f>BL1229+30</f>
        <v>31</v>
      </c>
      <c r="BA1230" s="249">
        <f t="shared" si="954"/>
        <v>30</v>
      </c>
      <c r="BB1230" s="249">
        <f t="shared" si="951"/>
        <v>29</v>
      </c>
      <c r="BC1230" s="249">
        <f t="shared" si="952"/>
        <v>29</v>
      </c>
      <c r="BD1230" s="151">
        <f t="shared" si="946"/>
        <v>3</v>
      </c>
      <c r="BE1230" s="151">
        <f t="shared" si="907"/>
        <v>3</v>
      </c>
      <c r="BF1230" s="151">
        <f t="shared" si="947"/>
        <v>2</v>
      </c>
      <c r="BG1230" s="151">
        <f t="shared" si="947"/>
        <v>1</v>
      </c>
      <c r="BH1230" s="151">
        <f t="shared" si="908"/>
        <v>3</v>
      </c>
      <c r="BI1230" s="151">
        <f t="shared" si="909"/>
        <v>2</v>
      </c>
      <c r="BJ1230" s="151">
        <f t="shared" si="910"/>
        <v>2</v>
      </c>
      <c r="BK1230" s="151">
        <f t="shared" si="911"/>
        <v>1</v>
      </c>
      <c r="BL1230" s="151">
        <f t="shared" si="912"/>
        <v>1</v>
      </c>
      <c r="BM1230" s="250">
        <f t="shared" si="949"/>
        <v>31</v>
      </c>
      <c r="BN1230" s="250">
        <f t="shared" si="950"/>
        <v>30</v>
      </c>
      <c r="BO1230" s="32">
        <f t="shared" ref="BO1230:BO1245" si="955">BO1229+1</f>
        <v>461</v>
      </c>
      <c r="BP1230" s="8">
        <f t="shared" si="931"/>
        <v>45</v>
      </c>
      <c r="BQ1230" s="32">
        <f t="shared" si="953"/>
        <v>232</v>
      </c>
    </row>
    <row r="1231" spans="1:69" ht="13.5" thickBot="1">
      <c r="A1231" s="390">
        <f t="shared" si="881"/>
        <v>11</v>
      </c>
      <c r="B1231" s="391" t="str">
        <f>VLOOKUP(A1231,Sheet3!$A$2:$E$61,4,FALSE)</f>
        <v>jiǎxū (甲戌)</v>
      </c>
      <c r="C1231" s="391" t="str">
        <f>VLOOKUP(A1231,Sheet3!$A$2:$E$61,5,FALSE)</f>
        <v>Wood Dog</v>
      </c>
      <c r="D1231" s="399">
        <f t="shared" si="882"/>
        <v>2314</v>
      </c>
      <c r="E1231" s="399">
        <f t="shared" si="883"/>
        <v>2253</v>
      </c>
      <c r="F1231" s="12">
        <f t="shared" si="939"/>
        <v>41.714285714285715</v>
      </c>
      <c r="G1231" s="416">
        <f t="shared" si="938"/>
        <v>3645</v>
      </c>
      <c r="H1231" s="187">
        <f t="shared" si="940"/>
        <v>287</v>
      </c>
      <c r="I1231" s="1">
        <f t="shared" si="941"/>
        <v>286</v>
      </c>
      <c r="J1231" s="187">
        <f t="shared" si="942"/>
        <v>-286</v>
      </c>
      <c r="K1231" s="1">
        <f t="shared" si="943"/>
        <v>-285</v>
      </c>
      <c r="L1231">
        <f t="shared" si="884"/>
        <v>124</v>
      </c>
      <c r="M1231" s="3">
        <f t="shared" si="945"/>
        <v>1</v>
      </c>
      <c r="N1231" s="245">
        <f t="shared" si="945"/>
        <v>2</v>
      </c>
      <c r="AQ1231">
        <f t="shared" si="937"/>
        <v>247</v>
      </c>
      <c r="AW1231">
        <f t="shared" si="928"/>
        <v>233</v>
      </c>
      <c r="AZ1231" s="249">
        <f>BL1230+30</f>
        <v>31</v>
      </c>
      <c r="BA1231" s="249">
        <f t="shared" si="954"/>
        <v>30</v>
      </c>
      <c r="BB1231" s="249">
        <f t="shared" si="951"/>
        <v>29</v>
      </c>
      <c r="BC1231" s="249">
        <f t="shared" si="952"/>
        <v>29</v>
      </c>
      <c r="BD1231" s="151">
        <f t="shared" si="946"/>
        <v>3</v>
      </c>
      <c r="BE1231" s="151">
        <f t="shared" si="907"/>
        <v>3</v>
      </c>
      <c r="BF1231" s="151">
        <f t="shared" si="947"/>
        <v>2</v>
      </c>
      <c r="BG1231" s="151">
        <f t="shared" si="947"/>
        <v>1</v>
      </c>
      <c r="BH1231" s="151">
        <f t="shared" si="908"/>
        <v>3</v>
      </c>
      <c r="BI1231" s="151">
        <f t="shared" si="909"/>
        <v>2</v>
      </c>
      <c r="BJ1231" s="151">
        <f t="shared" si="910"/>
        <v>2</v>
      </c>
      <c r="BK1231" s="151">
        <f t="shared" si="911"/>
        <v>1</v>
      </c>
      <c r="BL1231" s="151">
        <f t="shared" si="912"/>
        <v>1</v>
      </c>
      <c r="BM1231" s="250">
        <f t="shared" si="949"/>
        <v>31</v>
      </c>
      <c r="BN1231" s="250">
        <f t="shared" si="950"/>
        <v>30</v>
      </c>
      <c r="BO1231" s="32">
        <f t="shared" si="955"/>
        <v>462</v>
      </c>
      <c r="BP1231" s="8">
        <f t="shared" si="931"/>
        <v>46</v>
      </c>
      <c r="BQ1231" s="32">
        <f t="shared" si="953"/>
        <v>233</v>
      </c>
    </row>
    <row r="1232" spans="1:69" ht="13.5" thickBot="1">
      <c r="A1232" s="390">
        <f t="shared" si="881"/>
        <v>12</v>
      </c>
      <c r="B1232" s="391" t="str">
        <f>VLOOKUP(A1232,Sheet3!$A$2:$E$61,4,FALSE)</f>
        <v>yǐhài (乙亥)</v>
      </c>
      <c r="C1232" s="391" t="str">
        <f>VLOOKUP(A1232,Sheet3!$A$2:$E$61,5,FALSE)</f>
        <v>Wood Pig</v>
      </c>
      <c r="D1232" s="399">
        <f t="shared" si="882"/>
        <v>2315</v>
      </c>
      <c r="E1232" s="399">
        <f t="shared" si="883"/>
        <v>2254</v>
      </c>
      <c r="F1232" s="12">
        <f t="shared" si="939"/>
        <v>41.571428571428569</v>
      </c>
      <c r="G1232" s="416">
        <f t="shared" si="938"/>
        <v>3646</v>
      </c>
      <c r="H1232" s="187">
        <f t="shared" si="940"/>
        <v>286</v>
      </c>
      <c r="I1232" s="1">
        <f t="shared" si="941"/>
        <v>285</v>
      </c>
      <c r="J1232" s="187">
        <f t="shared" si="942"/>
        <v>-285</v>
      </c>
      <c r="K1232" s="1">
        <f t="shared" si="943"/>
        <v>-284</v>
      </c>
      <c r="L1232">
        <f t="shared" si="884"/>
        <v>124</v>
      </c>
      <c r="M1232" s="3">
        <f t="shared" si="945"/>
        <v>2</v>
      </c>
      <c r="N1232" s="245">
        <f t="shared" si="945"/>
        <v>3</v>
      </c>
      <c r="AQ1232">
        <f t="shared" si="937"/>
        <v>248</v>
      </c>
      <c r="AW1232">
        <f t="shared" si="928"/>
        <v>234</v>
      </c>
      <c r="AZ1232" s="249">
        <f>BL1231+30</f>
        <v>31</v>
      </c>
      <c r="BA1232" s="249">
        <f t="shared" si="954"/>
        <v>30</v>
      </c>
      <c r="BB1232" s="249">
        <f t="shared" si="951"/>
        <v>29</v>
      </c>
      <c r="BC1232" s="249">
        <f t="shared" si="952"/>
        <v>29</v>
      </c>
      <c r="BD1232" s="151">
        <f t="shared" si="946"/>
        <v>3</v>
      </c>
      <c r="BE1232" s="151">
        <f t="shared" si="907"/>
        <v>3</v>
      </c>
      <c r="BF1232" s="151">
        <f t="shared" si="947"/>
        <v>2</v>
      </c>
      <c r="BG1232" s="151">
        <f t="shared" si="947"/>
        <v>1</v>
      </c>
      <c r="BH1232" s="151">
        <f>BG1232+1</f>
        <v>2</v>
      </c>
      <c r="BI1232" s="151">
        <f t="shared" si="909"/>
        <v>1</v>
      </c>
      <c r="BJ1232" s="151">
        <f t="shared" si="910"/>
        <v>1</v>
      </c>
      <c r="BK1232" s="250">
        <f>BJ1232+30</f>
        <v>31</v>
      </c>
      <c r="BL1232" s="250">
        <f t="shared" ref="BL1232:BL1263" si="956">BK1232-1</f>
        <v>30</v>
      </c>
      <c r="BM1232" s="250">
        <f t="shared" si="949"/>
        <v>30</v>
      </c>
      <c r="BN1232" s="250">
        <f t="shared" si="950"/>
        <v>29</v>
      </c>
      <c r="BO1232" s="32">
        <f t="shared" si="955"/>
        <v>463</v>
      </c>
      <c r="BP1232" s="8">
        <f t="shared" si="931"/>
        <v>47</v>
      </c>
      <c r="BQ1232" s="32">
        <f t="shared" si="953"/>
        <v>234</v>
      </c>
    </row>
    <row r="1233" spans="1:69" ht="13.5" thickBot="1">
      <c r="A1233" s="390">
        <f t="shared" si="881"/>
        <v>13</v>
      </c>
      <c r="B1233" s="391" t="str">
        <f>VLOOKUP(A1233,Sheet3!$A$2:$E$61,4,FALSE)</f>
        <v>bǐngzǐ (丙子)</v>
      </c>
      <c r="C1233" s="391" t="str">
        <f>VLOOKUP(A1233,Sheet3!$A$2:$E$61,5,FALSE)</f>
        <v>Fire Rat</v>
      </c>
      <c r="D1233" s="399">
        <f t="shared" si="882"/>
        <v>2316</v>
      </c>
      <c r="E1233" s="399">
        <f t="shared" si="883"/>
        <v>2255</v>
      </c>
      <c r="F1233" s="12">
        <f t="shared" si="939"/>
        <v>41.428571428571431</v>
      </c>
      <c r="G1233" s="416">
        <f t="shared" si="938"/>
        <v>3647</v>
      </c>
      <c r="H1233" s="187">
        <f t="shared" si="940"/>
        <v>285</v>
      </c>
      <c r="I1233" s="1">
        <f t="shared" si="941"/>
        <v>284</v>
      </c>
      <c r="J1233" s="187">
        <f t="shared" si="942"/>
        <v>-284</v>
      </c>
      <c r="K1233" s="1">
        <f t="shared" si="943"/>
        <v>-283</v>
      </c>
      <c r="L1233">
        <f t="shared" si="884"/>
        <v>124</v>
      </c>
      <c r="M1233" s="3">
        <f t="shared" si="945"/>
        <v>3</v>
      </c>
      <c r="N1233" s="245">
        <f t="shared" si="945"/>
        <v>4</v>
      </c>
      <c r="AQ1233">
        <f t="shared" si="937"/>
        <v>249</v>
      </c>
      <c r="AW1233">
        <f t="shared" si="928"/>
        <v>235</v>
      </c>
      <c r="AZ1233" s="249">
        <f t="shared" ref="AZ1233:AZ1264" si="957">BL1232</f>
        <v>30</v>
      </c>
      <c r="BA1233" s="249">
        <f t="shared" si="954"/>
        <v>29</v>
      </c>
      <c r="BB1233" s="249">
        <f t="shared" si="951"/>
        <v>28</v>
      </c>
      <c r="BC1233" s="249">
        <f t="shared" si="952"/>
        <v>28</v>
      </c>
      <c r="BD1233" s="151">
        <f t="shared" si="946"/>
        <v>2</v>
      </c>
      <c r="BE1233" s="151">
        <f t="shared" si="907"/>
        <v>2</v>
      </c>
      <c r="BF1233" s="151">
        <f t="shared" si="947"/>
        <v>1</v>
      </c>
      <c r="BG1233" s="250">
        <f>BF1233+30</f>
        <v>31</v>
      </c>
      <c r="BH1233" s="151">
        <f>BG1233-29</f>
        <v>2</v>
      </c>
      <c r="BI1233" s="151">
        <f t="shared" si="909"/>
        <v>1</v>
      </c>
      <c r="BJ1233" s="151">
        <f t="shared" si="910"/>
        <v>1</v>
      </c>
      <c r="BK1233" s="250">
        <f>BJ1233+30</f>
        <v>31</v>
      </c>
      <c r="BL1233" s="250">
        <f t="shared" si="956"/>
        <v>30</v>
      </c>
      <c r="BM1233" s="250">
        <f t="shared" si="949"/>
        <v>30</v>
      </c>
      <c r="BN1233" s="250">
        <f t="shared" si="950"/>
        <v>29</v>
      </c>
      <c r="BO1233" s="32">
        <f t="shared" si="955"/>
        <v>464</v>
      </c>
      <c r="BP1233" s="8">
        <f t="shared" si="931"/>
        <v>48</v>
      </c>
      <c r="BQ1233" s="32">
        <f t="shared" si="953"/>
        <v>235</v>
      </c>
    </row>
    <row r="1234" spans="1:69" ht="13.5" thickBot="1">
      <c r="A1234" s="390">
        <f t="shared" ref="A1234:A1297" si="958">IF(A1235&gt;1,A1235-1,60)</f>
        <v>14</v>
      </c>
      <c r="B1234" s="391" t="str">
        <f>VLOOKUP(A1234,Sheet3!$A$2:$E$61,4,FALSE)</f>
        <v>dīngchǒu (丁丑)</v>
      </c>
      <c r="C1234" s="391" t="str">
        <f>VLOOKUP(A1234,Sheet3!$A$2:$E$61,5,FALSE)</f>
        <v>Fire Ox</v>
      </c>
      <c r="D1234" s="399">
        <f t="shared" ref="D1234:D1297" si="959">D1235-1</f>
        <v>2317</v>
      </c>
      <c r="E1234" s="399">
        <f t="shared" ref="E1234:E1297" si="960">E1235-1</f>
        <v>2256</v>
      </c>
      <c r="F1234" s="12">
        <f t="shared" si="939"/>
        <v>41.285714285714285</v>
      </c>
      <c r="G1234" s="416">
        <f t="shared" si="938"/>
        <v>3648</v>
      </c>
      <c r="H1234" s="187">
        <f t="shared" si="940"/>
        <v>284</v>
      </c>
      <c r="I1234" s="1">
        <f t="shared" si="941"/>
        <v>283</v>
      </c>
      <c r="J1234" s="187">
        <f t="shared" si="942"/>
        <v>-283</v>
      </c>
      <c r="K1234" s="1">
        <f t="shared" si="943"/>
        <v>-282</v>
      </c>
      <c r="L1234">
        <f t="shared" ref="L1234:L1297" si="961">INT(L$1543-($J$1543-$J1234)/4)</f>
        <v>124</v>
      </c>
      <c r="M1234" s="3">
        <f t="shared" si="945"/>
        <v>4</v>
      </c>
      <c r="N1234" s="245">
        <f t="shared" si="945"/>
        <v>1</v>
      </c>
      <c r="AQ1234">
        <f t="shared" si="937"/>
        <v>250</v>
      </c>
      <c r="AW1234">
        <f t="shared" si="928"/>
        <v>236</v>
      </c>
      <c r="AZ1234" s="249">
        <f t="shared" si="957"/>
        <v>30</v>
      </c>
      <c r="BA1234" s="249">
        <f t="shared" si="954"/>
        <v>29</v>
      </c>
      <c r="BB1234" s="249">
        <f t="shared" si="951"/>
        <v>28</v>
      </c>
      <c r="BC1234" s="249">
        <f t="shared" si="952"/>
        <v>28</v>
      </c>
      <c r="BD1234" s="151">
        <f t="shared" si="946"/>
        <v>2</v>
      </c>
      <c r="BE1234" s="151">
        <f t="shared" si="907"/>
        <v>2</v>
      </c>
      <c r="BF1234" s="151">
        <f t="shared" si="947"/>
        <v>1</v>
      </c>
      <c r="BG1234" s="250">
        <f>BF1234+30</f>
        <v>31</v>
      </c>
      <c r="BH1234" s="151">
        <f>BG1234-29</f>
        <v>2</v>
      </c>
      <c r="BI1234" s="151">
        <f t="shared" si="909"/>
        <v>1</v>
      </c>
      <c r="BJ1234" s="151">
        <f t="shared" si="910"/>
        <v>1</v>
      </c>
      <c r="BK1234" s="250">
        <f>BJ1234+30</f>
        <v>31</v>
      </c>
      <c r="BL1234" s="250">
        <f t="shared" si="956"/>
        <v>30</v>
      </c>
      <c r="BM1234" s="250">
        <f t="shared" si="949"/>
        <v>30</v>
      </c>
      <c r="BN1234" s="250">
        <f t="shared" si="950"/>
        <v>29</v>
      </c>
      <c r="BO1234" s="32">
        <f t="shared" si="955"/>
        <v>465</v>
      </c>
      <c r="BP1234" s="8">
        <f t="shared" si="931"/>
        <v>49</v>
      </c>
      <c r="BQ1234" s="32">
        <f t="shared" si="953"/>
        <v>236</v>
      </c>
    </row>
    <row r="1235" spans="1:69" ht="13.5" thickBot="1">
      <c r="A1235" s="390">
        <f t="shared" si="958"/>
        <v>15</v>
      </c>
      <c r="B1235" s="391" t="str">
        <f>VLOOKUP(A1235,Sheet3!$A$2:$E$61,4,FALSE)</f>
        <v>wùyín (戊寅)</v>
      </c>
      <c r="C1235" s="391" t="str">
        <f>VLOOKUP(A1235,Sheet3!$A$2:$E$61,5,FALSE)</f>
        <v>Earth Tiger</v>
      </c>
      <c r="D1235" s="399">
        <f t="shared" si="959"/>
        <v>2318</v>
      </c>
      <c r="E1235" s="399">
        <f t="shared" si="960"/>
        <v>2257</v>
      </c>
      <c r="F1235" s="12">
        <f t="shared" si="939"/>
        <v>41.142857142857146</v>
      </c>
      <c r="G1235" s="416">
        <f t="shared" si="938"/>
        <v>3649</v>
      </c>
      <c r="H1235" s="187">
        <f t="shared" si="940"/>
        <v>283</v>
      </c>
      <c r="I1235" s="1">
        <f t="shared" si="941"/>
        <v>282</v>
      </c>
      <c r="J1235" s="187">
        <f t="shared" si="942"/>
        <v>-282</v>
      </c>
      <c r="K1235" s="1">
        <f t="shared" si="943"/>
        <v>-281</v>
      </c>
      <c r="L1235">
        <f t="shared" si="961"/>
        <v>125</v>
      </c>
      <c r="M1235" s="3">
        <f t="shared" si="945"/>
        <v>1</v>
      </c>
      <c r="N1235" s="245">
        <f t="shared" si="945"/>
        <v>2</v>
      </c>
      <c r="AQ1235">
        <f t="shared" si="937"/>
        <v>251</v>
      </c>
      <c r="AW1235">
        <f t="shared" si="928"/>
        <v>237</v>
      </c>
      <c r="AZ1235" s="249">
        <f t="shared" si="957"/>
        <v>30</v>
      </c>
      <c r="BA1235" s="249">
        <f t="shared" si="954"/>
        <v>29</v>
      </c>
      <c r="BB1235" s="249">
        <f t="shared" si="951"/>
        <v>28</v>
      </c>
      <c r="BC1235" s="249">
        <f t="shared" si="952"/>
        <v>28</v>
      </c>
      <c r="BD1235" s="151">
        <f t="shared" si="946"/>
        <v>2</v>
      </c>
      <c r="BE1235" s="151">
        <f t="shared" si="907"/>
        <v>2</v>
      </c>
      <c r="BF1235" s="151">
        <f t="shared" si="947"/>
        <v>1</v>
      </c>
      <c r="BG1235" s="250">
        <f>BF1235+30</f>
        <v>31</v>
      </c>
      <c r="BH1235" s="151">
        <f>BG1235-29</f>
        <v>2</v>
      </c>
      <c r="BI1235" s="151">
        <f t="shared" si="909"/>
        <v>1</v>
      </c>
      <c r="BJ1235" s="151">
        <f t="shared" si="910"/>
        <v>1</v>
      </c>
      <c r="BK1235" s="250">
        <f>BJ1235+30</f>
        <v>31</v>
      </c>
      <c r="BL1235" s="250">
        <f t="shared" si="956"/>
        <v>30</v>
      </c>
      <c r="BM1235" s="250">
        <f t="shared" si="949"/>
        <v>30</v>
      </c>
      <c r="BN1235" s="250">
        <f t="shared" si="950"/>
        <v>29</v>
      </c>
      <c r="BO1235" s="32">
        <f t="shared" si="955"/>
        <v>466</v>
      </c>
      <c r="BP1235" s="8">
        <f t="shared" si="931"/>
        <v>50</v>
      </c>
      <c r="BQ1235" s="32">
        <f t="shared" si="953"/>
        <v>237</v>
      </c>
    </row>
    <row r="1236" spans="1:69" ht="13.5" thickBot="1">
      <c r="A1236" s="390">
        <f t="shared" si="958"/>
        <v>16</v>
      </c>
      <c r="B1236" s="391" t="str">
        <f>VLOOKUP(A1236,Sheet3!$A$2:$E$61,4,FALSE)</f>
        <v>jǐmǎo (己卯)</v>
      </c>
      <c r="C1236" s="391" t="str">
        <f>VLOOKUP(A1236,Sheet3!$A$2:$E$61,5,FALSE)</f>
        <v>Earth Hare</v>
      </c>
      <c r="D1236" s="399">
        <f t="shared" si="959"/>
        <v>2319</v>
      </c>
      <c r="E1236" s="399">
        <f t="shared" si="960"/>
        <v>2258</v>
      </c>
      <c r="F1236" s="14">
        <f t="shared" si="939"/>
        <v>41</v>
      </c>
      <c r="G1236" s="417">
        <f t="shared" si="938"/>
        <v>3650</v>
      </c>
      <c r="H1236" s="270">
        <f t="shared" si="940"/>
        <v>282</v>
      </c>
      <c r="I1236" s="16">
        <f t="shared" si="941"/>
        <v>281</v>
      </c>
      <c r="J1236" s="270">
        <f t="shared" si="942"/>
        <v>-281</v>
      </c>
      <c r="K1236" s="16">
        <f t="shared" si="943"/>
        <v>-280</v>
      </c>
      <c r="L1236" s="20">
        <f t="shared" si="961"/>
        <v>125</v>
      </c>
      <c r="M1236" s="15">
        <f t="shared" si="945"/>
        <v>2</v>
      </c>
      <c r="N1236" s="271">
        <f t="shared" si="945"/>
        <v>3</v>
      </c>
      <c r="AQ1236">
        <f t="shared" si="937"/>
        <v>252</v>
      </c>
      <c r="AW1236">
        <f t="shared" si="928"/>
        <v>238</v>
      </c>
      <c r="AZ1236" s="249">
        <f t="shared" si="957"/>
        <v>30</v>
      </c>
      <c r="BA1236" s="249">
        <f t="shared" si="954"/>
        <v>29</v>
      </c>
      <c r="BB1236" s="249">
        <f t="shared" si="951"/>
        <v>28</v>
      </c>
      <c r="BC1236" s="249">
        <f t="shared" si="952"/>
        <v>28</v>
      </c>
      <c r="BD1236" s="151">
        <f t="shared" si="946"/>
        <v>2</v>
      </c>
      <c r="BE1236" s="151">
        <f t="shared" si="907"/>
        <v>2</v>
      </c>
      <c r="BF1236" s="151">
        <f t="shared" si="947"/>
        <v>1</v>
      </c>
      <c r="BG1236" s="250">
        <f>BF1236+30</f>
        <v>31</v>
      </c>
      <c r="BH1236" s="151">
        <f>BG1236-30</f>
        <v>1</v>
      </c>
      <c r="BI1236" s="250">
        <f>BH1236+30</f>
        <v>31</v>
      </c>
      <c r="BJ1236" s="250">
        <f t="shared" ref="BJ1236:BJ1267" si="962">BI1236-1</f>
        <v>30</v>
      </c>
      <c r="BK1236" s="250">
        <f t="shared" ref="BK1236:BK1267" si="963">BJ1236</f>
        <v>30</v>
      </c>
      <c r="BL1236" s="250">
        <f t="shared" si="956"/>
        <v>29</v>
      </c>
      <c r="BM1236" s="250">
        <f t="shared" si="949"/>
        <v>29</v>
      </c>
      <c r="BN1236" s="250">
        <f t="shared" si="950"/>
        <v>28</v>
      </c>
      <c r="BO1236" s="32">
        <f t="shared" si="955"/>
        <v>467</v>
      </c>
      <c r="BP1236" s="8">
        <f t="shared" si="931"/>
        <v>51</v>
      </c>
      <c r="BQ1236" s="32">
        <f t="shared" si="953"/>
        <v>238</v>
      </c>
    </row>
    <row r="1237" spans="1:69" ht="23.25" thickBot="1">
      <c r="A1237" s="390">
        <f t="shared" si="958"/>
        <v>17</v>
      </c>
      <c r="B1237" s="391" t="str">
        <f>VLOOKUP(A1237,Sheet3!$A$2:$E$61,4,FALSE)</f>
        <v>gēngchén (庚辰)</v>
      </c>
      <c r="C1237" s="391" t="str">
        <f>VLOOKUP(A1237,Sheet3!$A$2:$E$61,5,FALSE)</f>
        <v>Metal Dragon</v>
      </c>
      <c r="D1237" s="399">
        <f t="shared" si="959"/>
        <v>2320</v>
      </c>
      <c r="E1237" s="399">
        <f t="shared" si="960"/>
        <v>2259</v>
      </c>
      <c r="F1237" s="12">
        <f t="shared" si="939"/>
        <v>40.857142857142854</v>
      </c>
      <c r="G1237" s="416">
        <f t="shared" si="938"/>
        <v>3651</v>
      </c>
      <c r="H1237" s="187">
        <f t="shared" si="940"/>
        <v>281</v>
      </c>
      <c r="I1237" s="1">
        <f t="shared" si="941"/>
        <v>280</v>
      </c>
      <c r="J1237" s="187">
        <f t="shared" si="942"/>
        <v>-280</v>
      </c>
      <c r="K1237" s="1">
        <f t="shared" si="943"/>
        <v>-279</v>
      </c>
      <c r="L1237">
        <f t="shared" si="961"/>
        <v>125</v>
      </c>
      <c r="M1237" s="3">
        <f t="shared" si="945"/>
        <v>3</v>
      </c>
      <c r="N1237" s="245">
        <f t="shared" si="945"/>
        <v>4</v>
      </c>
      <c r="AQ1237">
        <f t="shared" si="937"/>
        <v>253</v>
      </c>
      <c r="AW1237">
        <f t="shared" si="928"/>
        <v>239</v>
      </c>
      <c r="AZ1237" s="249">
        <f t="shared" si="957"/>
        <v>29</v>
      </c>
      <c r="BA1237" s="249">
        <f t="shared" si="954"/>
        <v>28</v>
      </c>
      <c r="BB1237" s="249">
        <f t="shared" si="951"/>
        <v>27</v>
      </c>
      <c r="BC1237" s="249">
        <f t="shared" si="952"/>
        <v>27</v>
      </c>
      <c r="BD1237" s="151">
        <f t="shared" si="946"/>
        <v>1</v>
      </c>
      <c r="BE1237" s="151">
        <f t="shared" si="907"/>
        <v>1</v>
      </c>
      <c r="BF1237" s="250">
        <f>BE1237+30</f>
        <v>31</v>
      </c>
      <c r="BG1237" s="250">
        <f t="shared" ref="BG1237:BG1268" si="964">BF1237-1</f>
        <v>30</v>
      </c>
      <c r="BH1237" s="151">
        <f>BG1237-29</f>
        <v>1</v>
      </c>
      <c r="BI1237" s="250">
        <f>BH1237+30</f>
        <v>31</v>
      </c>
      <c r="BJ1237" s="250">
        <f t="shared" si="962"/>
        <v>30</v>
      </c>
      <c r="BK1237" s="250">
        <f t="shared" si="963"/>
        <v>30</v>
      </c>
      <c r="BL1237" s="250">
        <f t="shared" si="956"/>
        <v>29</v>
      </c>
      <c r="BM1237" s="250">
        <f t="shared" si="949"/>
        <v>29</v>
      </c>
      <c r="BN1237" s="250">
        <f t="shared" si="950"/>
        <v>28</v>
      </c>
      <c r="BO1237" s="32">
        <f t="shared" si="955"/>
        <v>468</v>
      </c>
      <c r="BP1237" s="8">
        <f t="shared" si="931"/>
        <v>52</v>
      </c>
      <c r="BQ1237" s="32">
        <f t="shared" si="953"/>
        <v>239</v>
      </c>
    </row>
    <row r="1238" spans="1:69" ht="13.5" thickBot="1">
      <c r="A1238" s="390">
        <f t="shared" si="958"/>
        <v>18</v>
      </c>
      <c r="B1238" s="391" t="str">
        <f>VLOOKUP(A1238,Sheet3!$A$2:$E$61,4,FALSE)</f>
        <v>xīnsì (辛巳)</v>
      </c>
      <c r="C1238" s="391" t="str">
        <f>VLOOKUP(A1238,Sheet3!$A$2:$E$61,5,FALSE)</f>
        <v>Metal Snake</v>
      </c>
      <c r="D1238" s="399">
        <f t="shared" si="959"/>
        <v>2321</v>
      </c>
      <c r="E1238" s="399">
        <f t="shared" si="960"/>
        <v>2260</v>
      </c>
      <c r="F1238" s="12">
        <f t="shared" si="939"/>
        <v>40.714285714285715</v>
      </c>
      <c r="G1238" s="416">
        <f t="shared" si="938"/>
        <v>3652</v>
      </c>
      <c r="H1238" s="187">
        <f t="shared" si="940"/>
        <v>280</v>
      </c>
      <c r="I1238" s="1">
        <f t="shared" si="941"/>
        <v>279</v>
      </c>
      <c r="J1238" s="187">
        <f t="shared" si="942"/>
        <v>-279</v>
      </c>
      <c r="K1238" s="1">
        <f t="shared" si="943"/>
        <v>-278</v>
      </c>
      <c r="L1238">
        <f t="shared" si="961"/>
        <v>125</v>
      </c>
      <c r="M1238" s="3">
        <f t="shared" ref="M1238:N1257" si="965">M1242</f>
        <v>4</v>
      </c>
      <c r="N1238" s="245">
        <f t="shared" si="965"/>
        <v>1</v>
      </c>
      <c r="AQ1238">
        <f t="shared" si="937"/>
        <v>254</v>
      </c>
      <c r="AW1238">
        <f t="shared" si="928"/>
        <v>240</v>
      </c>
      <c r="AZ1238" s="249">
        <f t="shared" si="957"/>
        <v>29</v>
      </c>
      <c r="BA1238" s="249">
        <f t="shared" si="954"/>
        <v>28</v>
      </c>
      <c r="BB1238" s="249">
        <f t="shared" si="951"/>
        <v>27</v>
      </c>
      <c r="BC1238" s="249">
        <f t="shared" si="952"/>
        <v>27</v>
      </c>
      <c r="BD1238" s="151">
        <f t="shared" si="946"/>
        <v>1</v>
      </c>
      <c r="BE1238" s="151">
        <f t="shared" si="907"/>
        <v>1</v>
      </c>
      <c r="BF1238" s="250">
        <f>BE1238+30</f>
        <v>31</v>
      </c>
      <c r="BG1238" s="250">
        <f t="shared" si="964"/>
        <v>30</v>
      </c>
      <c r="BH1238" s="151">
        <f>BG1238-29</f>
        <v>1</v>
      </c>
      <c r="BI1238" s="250">
        <f>BH1238+30</f>
        <v>31</v>
      </c>
      <c r="BJ1238" s="250">
        <f t="shared" si="962"/>
        <v>30</v>
      </c>
      <c r="BK1238" s="250">
        <f t="shared" si="963"/>
        <v>30</v>
      </c>
      <c r="BL1238" s="250">
        <f t="shared" si="956"/>
        <v>29</v>
      </c>
      <c r="BM1238" s="250">
        <f t="shared" si="949"/>
        <v>29</v>
      </c>
      <c r="BN1238" s="250">
        <f t="shared" si="950"/>
        <v>28</v>
      </c>
      <c r="BO1238" s="32">
        <f t="shared" si="955"/>
        <v>469</v>
      </c>
      <c r="BP1238" s="8">
        <f t="shared" si="931"/>
        <v>53</v>
      </c>
      <c r="BQ1238" s="32">
        <f t="shared" si="953"/>
        <v>240</v>
      </c>
    </row>
    <row r="1239" spans="1:69" ht="13.5" thickBot="1">
      <c r="A1239" s="390">
        <f t="shared" si="958"/>
        <v>19</v>
      </c>
      <c r="B1239" s="391" t="str">
        <f>VLOOKUP(A1239,Sheet3!$A$2:$E$61,4,FALSE)</f>
        <v>rénwǔ (壬午)</v>
      </c>
      <c r="C1239" s="391" t="str">
        <f>VLOOKUP(A1239,Sheet3!$A$2:$E$61,5,FALSE)</f>
        <v>Water Horse</v>
      </c>
      <c r="D1239" s="399">
        <f t="shared" si="959"/>
        <v>2322</v>
      </c>
      <c r="E1239" s="399">
        <f t="shared" si="960"/>
        <v>2261</v>
      </c>
      <c r="F1239" s="12">
        <f t="shared" si="939"/>
        <v>40.571428571428569</v>
      </c>
      <c r="G1239" s="416">
        <f t="shared" si="938"/>
        <v>3653</v>
      </c>
      <c r="H1239" s="187">
        <f t="shared" si="940"/>
        <v>279</v>
      </c>
      <c r="I1239" s="1">
        <f t="shared" si="941"/>
        <v>278</v>
      </c>
      <c r="J1239" s="187">
        <f t="shared" si="942"/>
        <v>-278</v>
      </c>
      <c r="K1239" s="1">
        <f t="shared" si="943"/>
        <v>-277</v>
      </c>
      <c r="L1239">
        <f t="shared" si="961"/>
        <v>126</v>
      </c>
      <c r="M1239" s="3">
        <f t="shared" si="965"/>
        <v>1</v>
      </c>
      <c r="N1239" s="245">
        <f t="shared" si="965"/>
        <v>2</v>
      </c>
      <c r="AQ1239">
        <f t="shared" si="937"/>
        <v>255</v>
      </c>
      <c r="AW1239">
        <f t="shared" si="928"/>
        <v>241</v>
      </c>
      <c r="AZ1239" s="249">
        <f t="shared" si="957"/>
        <v>29</v>
      </c>
      <c r="BA1239" s="249">
        <f t="shared" si="954"/>
        <v>28</v>
      </c>
      <c r="BB1239" s="249">
        <f t="shared" si="951"/>
        <v>27</v>
      </c>
      <c r="BC1239" s="249">
        <f t="shared" si="952"/>
        <v>27</v>
      </c>
      <c r="BD1239" s="151">
        <f t="shared" si="946"/>
        <v>1</v>
      </c>
      <c r="BE1239" s="151">
        <f t="shared" si="907"/>
        <v>1</v>
      </c>
      <c r="BF1239" s="250">
        <f>BE1239+30</f>
        <v>31</v>
      </c>
      <c r="BG1239" s="250">
        <f t="shared" si="964"/>
        <v>30</v>
      </c>
      <c r="BH1239" s="151">
        <f>BG1239-29</f>
        <v>1</v>
      </c>
      <c r="BI1239" s="250">
        <f>BH1239+30</f>
        <v>31</v>
      </c>
      <c r="BJ1239" s="250">
        <f t="shared" si="962"/>
        <v>30</v>
      </c>
      <c r="BK1239" s="250">
        <f t="shared" si="963"/>
        <v>30</v>
      </c>
      <c r="BL1239" s="250">
        <f t="shared" si="956"/>
        <v>29</v>
      </c>
      <c r="BM1239" s="250">
        <f t="shared" si="949"/>
        <v>29</v>
      </c>
      <c r="BN1239" s="250">
        <f t="shared" si="950"/>
        <v>28</v>
      </c>
      <c r="BO1239" s="32">
        <f t="shared" si="955"/>
        <v>470</v>
      </c>
      <c r="BP1239" s="8">
        <f t="shared" si="931"/>
        <v>54</v>
      </c>
      <c r="BQ1239" s="32">
        <f t="shared" si="953"/>
        <v>241</v>
      </c>
    </row>
    <row r="1240" spans="1:69" ht="13.5" thickBot="1">
      <c r="A1240" s="390">
        <f t="shared" si="958"/>
        <v>20</v>
      </c>
      <c r="B1240" s="391" t="str">
        <f>VLOOKUP(A1240,Sheet3!$A$2:$E$61,4,FALSE)</f>
        <v>guǐwèi (癸未)</v>
      </c>
      <c r="C1240" s="391" t="str">
        <f>VLOOKUP(A1240,Sheet3!$A$2:$E$61,5,FALSE)</f>
        <v>Water Sheep</v>
      </c>
      <c r="D1240" s="399">
        <f t="shared" si="959"/>
        <v>2323</v>
      </c>
      <c r="E1240" s="399">
        <f t="shared" si="960"/>
        <v>2262</v>
      </c>
      <c r="F1240" s="12">
        <f t="shared" si="939"/>
        <v>40.428571428571431</v>
      </c>
      <c r="G1240" s="416">
        <f t="shared" si="938"/>
        <v>3654</v>
      </c>
      <c r="H1240" s="187">
        <f t="shared" si="940"/>
        <v>278</v>
      </c>
      <c r="I1240" s="1">
        <f t="shared" si="941"/>
        <v>277</v>
      </c>
      <c r="J1240" s="187">
        <f t="shared" si="942"/>
        <v>-277</v>
      </c>
      <c r="K1240" s="1">
        <f t="shared" si="943"/>
        <v>-276</v>
      </c>
      <c r="L1240">
        <f t="shared" si="961"/>
        <v>126</v>
      </c>
      <c r="M1240" s="3">
        <f t="shared" si="965"/>
        <v>2</v>
      </c>
      <c r="N1240" s="245">
        <f t="shared" si="965"/>
        <v>3</v>
      </c>
      <c r="AQ1240">
        <f t="shared" si="937"/>
        <v>256</v>
      </c>
      <c r="AW1240">
        <f t="shared" si="928"/>
        <v>242</v>
      </c>
      <c r="AZ1240" s="249">
        <f t="shared" si="957"/>
        <v>29</v>
      </c>
      <c r="BA1240" s="249">
        <f t="shared" si="954"/>
        <v>28</v>
      </c>
      <c r="BB1240" s="249">
        <f t="shared" si="951"/>
        <v>27</v>
      </c>
      <c r="BC1240" s="249">
        <f t="shared" si="952"/>
        <v>27</v>
      </c>
      <c r="BD1240" s="151">
        <f t="shared" si="946"/>
        <v>1</v>
      </c>
      <c r="BE1240" s="151">
        <f t="shared" si="907"/>
        <v>1</v>
      </c>
      <c r="BF1240" s="250">
        <f>BE1240+30</f>
        <v>31</v>
      </c>
      <c r="BG1240" s="250">
        <f t="shared" si="964"/>
        <v>30</v>
      </c>
      <c r="BH1240" s="250">
        <f>BG1240-1</f>
        <v>29</v>
      </c>
      <c r="BI1240" s="250">
        <f>BH1240+1</f>
        <v>30</v>
      </c>
      <c r="BJ1240" s="250">
        <f t="shared" si="962"/>
        <v>29</v>
      </c>
      <c r="BK1240" s="250">
        <f t="shared" si="963"/>
        <v>29</v>
      </c>
      <c r="BL1240" s="250">
        <f t="shared" si="956"/>
        <v>28</v>
      </c>
      <c r="BM1240" s="250">
        <f t="shared" si="949"/>
        <v>28</v>
      </c>
      <c r="BN1240" s="250">
        <f t="shared" si="950"/>
        <v>27</v>
      </c>
      <c r="BO1240" s="32">
        <f t="shared" si="955"/>
        <v>471</v>
      </c>
      <c r="BP1240" s="8">
        <f t="shared" si="931"/>
        <v>55</v>
      </c>
      <c r="BQ1240" s="32">
        <f t="shared" si="953"/>
        <v>242</v>
      </c>
    </row>
    <row r="1241" spans="1:69" ht="23.25" thickBot="1">
      <c r="A1241" s="390">
        <f t="shared" si="958"/>
        <v>21</v>
      </c>
      <c r="B1241" s="391" t="str">
        <f>VLOOKUP(A1241,Sheet3!$A$2:$E$61,4,FALSE)</f>
        <v>jiǎshēn (甲申)</v>
      </c>
      <c r="C1241" s="391" t="str">
        <f>VLOOKUP(A1241,Sheet3!$A$2:$E$61,5,FALSE)</f>
        <v>Wood Monkey</v>
      </c>
      <c r="D1241" s="399">
        <f t="shared" si="959"/>
        <v>2324</v>
      </c>
      <c r="E1241" s="399">
        <f t="shared" si="960"/>
        <v>2263</v>
      </c>
      <c r="F1241" s="12">
        <f t="shared" si="939"/>
        <v>40.285714285714285</v>
      </c>
      <c r="G1241" s="416">
        <f t="shared" si="938"/>
        <v>3655</v>
      </c>
      <c r="H1241" s="187">
        <f t="shared" si="940"/>
        <v>277</v>
      </c>
      <c r="I1241" s="1">
        <f t="shared" si="941"/>
        <v>276</v>
      </c>
      <c r="J1241" s="187">
        <f t="shared" si="942"/>
        <v>-276</v>
      </c>
      <c r="K1241" s="1">
        <f t="shared" si="943"/>
        <v>-275</v>
      </c>
      <c r="L1241">
        <f t="shared" si="961"/>
        <v>126</v>
      </c>
      <c r="M1241" s="3">
        <f t="shared" si="965"/>
        <v>3</v>
      </c>
      <c r="N1241" s="245">
        <f t="shared" si="965"/>
        <v>4</v>
      </c>
      <c r="AQ1241">
        <f t="shared" si="937"/>
        <v>257</v>
      </c>
      <c r="AW1241">
        <f t="shared" si="928"/>
        <v>243</v>
      </c>
      <c r="AZ1241" s="249">
        <f t="shared" si="957"/>
        <v>28</v>
      </c>
      <c r="BA1241" s="249">
        <f t="shared" si="954"/>
        <v>27</v>
      </c>
      <c r="BB1241" s="249">
        <f t="shared" si="951"/>
        <v>26</v>
      </c>
      <c r="BC1241" s="249">
        <f t="shared" si="952"/>
        <v>26</v>
      </c>
      <c r="BD1241" s="250">
        <f t="shared" ref="BD1241:BD1272" si="966">BC1241+5</f>
        <v>31</v>
      </c>
      <c r="BE1241" s="250">
        <f t="shared" ref="BE1241:BE1272" si="967">BD1241-1</f>
        <v>30</v>
      </c>
      <c r="BF1241" s="250">
        <f t="shared" ref="BF1241:BF1272" si="968">BE1241</f>
        <v>30</v>
      </c>
      <c r="BG1241" s="250">
        <f t="shared" si="964"/>
        <v>29</v>
      </c>
      <c r="BH1241" s="250">
        <f>BG1241-1</f>
        <v>28</v>
      </c>
      <c r="BI1241" s="250">
        <f t="shared" ref="BI1241:BI1272" si="969">BH1241+2</f>
        <v>30</v>
      </c>
      <c r="BJ1241" s="250">
        <f t="shared" si="962"/>
        <v>29</v>
      </c>
      <c r="BK1241" s="250">
        <f t="shared" si="963"/>
        <v>29</v>
      </c>
      <c r="BL1241" s="250">
        <f t="shared" si="956"/>
        <v>28</v>
      </c>
      <c r="BM1241" s="250">
        <f t="shared" si="949"/>
        <v>28</v>
      </c>
      <c r="BN1241" s="250">
        <f t="shared" si="950"/>
        <v>27</v>
      </c>
      <c r="BO1241" s="32">
        <f t="shared" si="955"/>
        <v>472</v>
      </c>
      <c r="BP1241" s="8">
        <f t="shared" si="931"/>
        <v>56</v>
      </c>
      <c r="BQ1241" s="32">
        <f t="shared" si="953"/>
        <v>243</v>
      </c>
    </row>
    <row r="1242" spans="1:69" ht="23.25" thickBot="1">
      <c r="A1242" s="390">
        <f t="shared" si="958"/>
        <v>22</v>
      </c>
      <c r="B1242" s="391" t="str">
        <f>VLOOKUP(A1242,Sheet3!$A$2:$E$61,4,FALSE)</f>
        <v>yǐyǒu (乙酉)</v>
      </c>
      <c r="C1242" s="391" t="str">
        <f>VLOOKUP(A1242,Sheet3!$A$2:$E$61,5,FALSE)</f>
        <v>Wood Rooster</v>
      </c>
      <c r="D1242" s="399">
        <f t="shared" si="959"/>
        <v>2325</v>
      </c>
      <c r="E1242" s="399">
        <f t="shared" si="960"/>
        <v>2264</v>
      </c>
      <c r="F1242" s="12">
        <f t="shared" si="939"/>
        <v>40.142857142857146</v>
      </c>
      <c r="G1242" s="416">
        <f t="shared" si="938"/>
        <v>3656</v>
      </c>
      <c r="H1242" s="187">
        <f t="shared" si="940"/>
        <v>276</v>
      </c>
      <c r="I1242" s="1">
        <f t="shared" si="941"/>
        <v>275</v>
      </c>
      <c r="J1242" s="187">
        <f t="shared" si="942"/>
        <v>-275</v>
      </c>
      <c r="K1242" s="1">
        <f t="shared" si="943"/>
        <v>-274</v>
      </c>
      <c r="L1242">
        <f t="shared" si="961"/>
        <v>126</v>
      </c>
      <c r="M1242" s="3">
        <f t="shared" si="965"/>
        <v>4</v>
      </c>
      <c r="N1242" s="245">
        <f t="shared" si="965"/>
        <v>1</v>
      </c>
      <c r="AQ1242">
        <f t="shared" si="937"/>
        <v>258</v>
      </c>
      <c r="AW1242">
        <f t="shared" si="928"/>
        <v>244</v>
      </c>
      <c r="AZ1242" s="249">
        <f t="shared" si="957"/>
        <v>28</v>
      </c>
      <c r="BA1242" s="249">
        <f t="shared" si="954"/>
        <v>27</v>
      </c>
      <c r="BB1242" s="249">
        <f t="shared" si="951"/>
        <v>26</v>
      </c>
      <c r="BC1242" s="249">
        <f t="shared" si="952"/>
        <v>26</v>
      </c>
      <c r="BD1242" s="250">
        <f t="shared" si="966"/>
        <v>31</v>
      </c>
      <c r="BE1242" s="250">
        <f t="shared" si="967"/>
        <v>30</v>
      </c>
      <c r="BF1242" s="250">
        <f t="shared" si="968"/>
        <v>30</v>
      </c>
      <c r="BG1242" s="250">
        <f t="shared" si="964"/>
        <v>29</v>
      </c>
      <c r="BH1242" s="250">
        <f>BG1242-1</f>
        <v>28</v>
      </c>
      <c r="BI1242" s="250">
        <f t="shared" si="969"/>
        <v>30</v>
      </c>
      <c r="BJ1242" s="250">
        <f t="shared" si="962"/>
        <v>29</v>
      </c>
      <c r="BK1242" s="250">
        <f t="shared" si="963"/>
        <v>29</v>
      </c>
      <c r="BL1242" s="250">
        <f t="shared" si="956"/>
        <v>28</v>
      </c>
      <c r="BM1242" s="250">
        <f t="shared" si="949"/>
        <v>28</v>
      </c>
      <c r="BN1242" s="250">
        <f t="shared" si="950"/>
        <v>27</v>
      </c>
      <c r="BO1242" s="32">
        <f t="shared" si="955"/>
        <v>473</v>
      </c>
      <c r="BP1242" s="8">
        <f t="shared" si="931"/>
        <v>57</v>
      </c>
      <c r="BQ1242" s="32">
        <f t="shared" si="953"/>
        <v>244</v>
      </c>
    </row>
    <row r="1243" spans="1:69" ht="13.5" thickBot="1">
      <c r="A1243" s="390">
        <f t="shared" si="958"/>
        <v>23</v>
      </c>
      <c r="B1243" s="391" t="str">
        <f>VLOOKUP(A1243,Sheet3!$A$2:$E$61,4,FALSE)</f>
        <v>bǐngxū (丙戌)</v>
      </c>
      <c r="C1243" s="391" t="str">
        <f>VLOOKUP(A1243,Sheet3!$A$2:$E$61,5,FALSE)</f>
        <v>Fire Dog</v>
      </c>
      <c r="D1243" s="399">
        <f t="shared" si="959"/>
        <v>2326</v>
      </c>
      <c r="E1243" s="399">
        <f t="shared" si="960"/>
        <v>2265</v>
      </c>
      <c r="F1243" s="14">
        <f t="shared" si="939"/>
        <v>40</v>
      </c>
      <c r="G1243" s="417">
        <f t="shared" si="938"/>
        <v>3657</v>
      </c>
      <c r="H1243" s="270">
        <f t="shared" si="940"/>
        <v>275</v>
      </c>
      <c r="I1243" s="16">
        <f t="shared" si="941"/>
        <v>274</v>
      </c>
      <c r="J1243" s="270">
        <f t="shared" si="942"/>
        <v>-274</v>
      </c>
      <c r="K1243" s="16">
        <f t="shared" si="943"/>
        <v>-273</v>
      </c>
      <c r="L1243" s="20">
        <f t="shared" si="961"/>
        <v>127</v>
      </c>
      <c r="M1243" s="15">
        <f t="shared" si="965"/>
        <v>1</v>
      </c>
      <c r="N1243" s="271">
        <f t="shared" si="965"/>
        <v>2</v>
      </c>
      <c r="AQ1243">
        <f t="shared" si="937"/>
        <v>259</v>
      </c>
      <c r="AW1243">
        <f t="shared" si="928"/>
        <v>245</v>
      </c>
      <c r="AZ1243" s="249">
        <f t="shared" si="957"/>
        <v>28</v>
      </c>
      <c r="BA1243" s="249">
        <f t="shared" si="954"/>
        <v>27</v>
      </c>
      <c r="BB1243" s="249">
        <f t="shared" si="951"/>
        <v>26</v>
      </c>
      <c r="BC1243" s="249">
        <f t="shared" si="952"/>
        <v>26</v>
      </c>
      <c r="BD1243" s="250">
        <f t="shared" si="966"/>
        <v>31</v>
      </c>
      <c r="BE1243" s="250">
        <f t="shared" si="967"/>
        <v>30</v>
      </c>
      <c r="BF1243" s="250">
        <f t="shared" si="968"/>
        <v>30</v>
      </c>
      <c r="BG1243" s="250">
        <f t="shared" si="964"/>
        <v>29</v>
      </c>
      <c r="BH1243" s="250">
        <f>BG1243-1</f>
        <v>28</v>
      </c>
      <c r="BI1243" s="250">
        <f t="shared" si="969"/>
        <v>30</v>
      </c>
      <c r="BJ1243" s="250">
        <f t="shared" si="962"/>
        <v>29</v>
      </c>
      <c r="BK1243" s="250">
        <f t="shared" si="963"/>
        <v>29</v>
      </c>
      <c r="BL1243" s="250">
        <f t="shared" si="956"/>
        <v>28</v>
      </c>
      <c r="BM1243" s="250">
        <f t="shared" si="949"/>
        <v>28</v>
      </c>
      <c r="BN1243" s="250">
        <f t="shared" si="950"/>
        <v>27</v>
      </c>
      <c r="BO1243" s="32">
        <f t="shared" si="955"/>
        <v>474</v>
      </c>
      <c r="BP1243" s="8">
        <f t="shared" si="931"/>
        <v>58</v>
      </c>
      <c r="BQ1243" s="32">
        <f t="shared" si="953"/>
        <v>245</v>
      </c>
    </row>
    <row r="1244" spans="1:69" ht="13.5" thickBot="1">
      <c r="A1244" s="390">
        <f t="shared" si="958"/>
        <v>24</v>
      </c>
      <c r="B1244" s="391" t="str">
        <f>VLOOKUP(A1244,Sheet3!$A$2:$E$61,4,FALSE)</f>
        <v>dīnghài (丁亥)</v>
      </c>
      <c r="C1244" s="391" t="str">
        <f>VLOOKUP(A1244,Sheet3!$A$2:$E$61,5,FALSE)</f>
        <v>Fire Pig</v>
      </c>
      <c r="D1244" s="399">
        <f t="shared" si="959"/>
        <v>2327</v>
      </c>
      <c r="E1244" s="399">
        <f t="shared" si="960"/>
        <v>2266</v>
      </c>
      <c r="F1244" s="12">
        <f t="shared" si="939"/>
        <v>39.857142857142854</v>
      </c>
      <c r="G1244" s="416">
        <f t="shared" si="938"/>
        <v>3658</v>
      </c>
      <c r="H1244" s="187">
        <f t="shared" si="940"/>
        <v>274</v>
      </c>
      <c r="I1244" s="1">
        <f t="shared" si="941"/>
        <v>273</v>
      </c>
      <c r="J1244" s="187">
        <f t="shared" si="942"/>
        <v>-273</v>
      </c>
      <c r="K1244" s="1">
        <f t="shared" si="943"/>
        <v>-272</v>
      </c>
      <c r="L1244">
        <f t="shared" si="961"/>
        <v>127</v>
      </c>
      <c r="M1244" s="3">
        <f t="shared" si="965"/>
        <v>2</v>
      </c>
      <c r="N1244" s="245">
        <f t="shared" si="965"/>
        <v>3</v>
      </c>
      <c r="AQ1244">
        <f t="shared" si="937"/>
        <v>260</v>
      </c>
      <c r="AW1244">
        <f t="shared" si="928"/>
        <v>246</v>
      </c>
      <c r="AZ1244" s="249">
        <f t="shared" si="957"/>
        <v>28</v>
      </c>
      <c r="BA1244" s="249">
        <f t="shared" si="954"/>
        <v>27</v>
      </c>
      <c r="BB1244" s="249">
        <f t="shared" si="951"/>
        <v>26</v>
      </c>
      <c r="BC1244" s="249">
        <f t="shared" si="952"/>
        <v>26</v>
      </c>
      <c r="BD1244" s="250">
        <f t="shared" si="966"/>
        <v>31</v>
      </c>
      <c r="BE1244" s="250">
        <f t="shared" si="967"/>
        <v>30</v>
      </c>
      <c r="BF1244" s="250">
        <f t="shared" si="968"/>
        <v>30</v>
      </c>
      <c r="BG1244" s="250">
        <f t="shared" si="964"/>
        <v>29</v>
      </c>
      <c r="BH1244" s="250">
        <f>BG1244-2</f>
        <v>27</v>
      </c>
      <c r="BI1244" s="250">
        <f t="shared" si="969"/>
        <v>29</v>
      </c>
      <c r="BJ1244" s="250">
        <f t="shared" si="962"/>
        <v>28</v>
      </c>
      <c r="BK1244" s="250">
        <f t="shared" si="963"/>
        <v>28</v>
      </c>
      <c r="BL1244" s="250">
        <f t="shared" si="956"/>
        <v>27</v>
      </c>
      <c r="BM1244" s="250">
        <f t="shared" si="949"/>
        <v>27</v>
      </c>
      <c r="BN1244" s="250">
        <f t="shared" si="950"/>
        <v>26</v>
      </c>
      <c r="BO1244" s="32">
        <f t="shared" si="955"/>
        <v>475</v>
      </c>
      <c r="BP1244" s="8">
        <f t="shared" si="931"/>
        <v>59</v>
      </c>
      <c r="BQ1244" s="32">
        <f t="shared" si="953"/>
        <v>246</v>
      </c>
    </row>
    <row r="1245" spans="1:69" ht="13.5" thickBot="1">
      <c r="A1245" s="390">
        <f t="shared" si="958"/>
        <v>25</v>
      </c>
      <c r="B1245" s="391" t="str">
        <f>VLOOKUP(A1245,Sheet3!$A$2:$E$61,4,FALSE)</f>
        <v>wùzǐ (戊子)</v>
      </c>
      <c r="C1245" s="391" t="str">
        <f>VLOOKUP(A1245,Sheet3!$A$2:$E$61,5,FALSE)</f>
        <v>Earth Rat</v>
      </c>
      <c r="D1245" s="399">
        <f t="shared" si="959"/>
        <v>2328</v>
      </c>
      <c r="E1245" s="399">
        <f t="shared" si="960"/>
        <v>2267</v>
      </c>
      <c r="F1245" s="12">
        <f t="shared" si="939"/>
        <v>39.714285714285715</v>
      </c>
      <c r="G1245" s="416">
        <f t="shared" si="938"/>
        <v>3659</v>
      </c>
      <c r="H1245" s="187">
        <f t="shared" si="940"/>
        <v>273</v>
      </c>
      <c r="I1245" s="1">
        <f t="shared" si="941"/>
        <v>272</v>
      </c>
      <c r="J1245" s="187">
        <f t="shared" si="942"/>
        <v>-272</v>
      </c>
      <c r="K1245" s="1">
        <f t="shared" si="943"/>
        <v>-271</v>
      </c>
      <c r="L1245">
        <f t="shared" si="961"/>
        <v>127</v>
      </c>
      <c r="M1245" s="3">
        <f t="shared" si="965"/>
        <v>3</v>
      </c>
      <c r="N1245" s="245">
        <f t="shared" si="965"/>
        <v>4</v>
      </c>
      <c r="AQ1245">
        <f t="shared" si="937"/>
        <v>261</v>
      </c>
      <c r="AW1245">
        <f t="shared" si="928"/>
        <v>247</v>
      </c>
      <c r="AZ1245" s="249">
        <f t="shared" si="957"/>
        <v>27</v>
      </c>
      <c r="BA1245" s="249">
        <f t="shared" si="954"/>
        <v>26</v>
      </c>
      <c r="BB1245" s="249">
        <f t="shared" si="951"/>
        <v>25</v>
      </c>
      <c r="BC1245" s="249">
        <f t="shared" si="952"/>
        <v>25</v>
      </c>
      <c r="BD1245" s="250">
        <f t="shared" si="966"/>
        <v>30</v>
      </c>
      <c r="BE1245" s="250">
        <f t="shared" si="967"/>
        <v>29</v>
      </c>
      <c r="BF1245" s="250">
        <f t="shared" si="968"/>
        <v>29</v>
      </c>
      <c r="BG1245" s="250">
        <f t="shared" si="964"/>
        <v>28</v>
      </c>
      <c r="BH1245" s="250">
        <f>BG1245-1</f>
        <v>27</v>
      </c>
      <c r="BI1245" s="250">
        <f t="shared" si="969"/>
        <v>29</v>
      </c>
      <c r="BJ1245" s="250">
        <f t="shared" si="962"/>
        <v>28</v>
      </c>
      <c r="BK1245" s="250">
        <f t="shared" si="963"/>
        <v>28</v>
      </c>
      <c r="BL1245" s="250">
        <f t="shared" si="956"/>
        <v>27</v>
      </c>
      <c r="BM1245" s="250">
        <f t="shared" si="949"/>
        <v>27</v>
      </c>
      <c r="BN1245" s="250">
        <f t="shared" si="950"/>
        <v>26</v>
      </c>
      <c r="BO1245" s="32">
        <f t="shared" si="955"/>
        <v>476</v>
      </c>
      <c r="BP1245" s="8">
        <f t="shared" si="931"/>
        <v>60</v>
      </c>
      <c r="BQ1245" s="32">
        <f t="shared" si="953"/>
        <v>247</v>
      </c>
    </row>
    <row r="1246" spans="1:69" ht="13.5" thickBot="1">
      <c r="A1246" s="390">
        <f t="shared" si="958"/>
        <v>26</v>
      </c>
      <c r="B1246" s="391" t="str">
        <f>VLOOKUP(A1246,Sheet3!$A$2:$E$61,4,FALSE)</f>
        <v>jǐchǒu (己丑)</v>
      </c>
      <c r="C1246" s="391" t="str">
        <f>VLOOKUP(A1246,Sheet3!$A$2:$E$61,5,FALSE)</f>
        <v>Earth Ox</v>
      </c>
      <c r="D1246" s="399">
        <f t="shared" si="959"/>
        <v>2329</v>
      </c>
      <c r="E1246" s="399">
        <f t="shared" si="960"/>
        <v>2268</v>
      </c>
      <c r="F1246" s="12">
        <f t="shared" si="939"/>
        <v>39.571428571428569</v>
      </c>
      <c r="G1246" s="416">
        <f t="shared" si="938"/>
        <v>3660</v>
      </c>
      <c r="H1246" s="187">
        <f t="shared" si="940"/>
        <v>272</v>
      </c>
      <c r="I1246" s="1">
        <f t="shared" si="941"/>
        <v>271</v>
      </c>
      <c r="J1246" s="187">
        <f t="shared" si="942"/>
        <v>-271</v>
      </c>
      <c r="K1246" s="1">
        <f t="shared" si="943"/>
        <v>-270</v>
      </c>
      <c r="L1246">
        <f t="shared" si="961"/>
        <v>127</v>
      </c>
      <c r="M1246" s="3">
        <f t="shared" si="965"/>
        <v>4</v>
      </c>
      <c r="N1246" s="245">
        <f t="shared" si="965"/>
        <v>1</v>
      </c>
      <c r="AQ1246">
        <f t="shared" si="937"/>
        <v>262</v>
      </c>
      <c r="AW1246">
        <f t="shared" si="928"/>
        <v>248</v>
      </c>
      <c r="AZ1246" s="249">
        <f t="shared" si="957"/>
        <v>27</v>
      </c>
      <c r="BA1246" s="249">
        <f t="shared" si="954"/>
        <v>26</v>
      </c>
      <c r="BB1246" s="249">
        <f t="shared" si="951"/>
        <v>25</v>
      </c>
      <c r="BC1246" s="249">
        <f t="shared" si="952"/>
        <v>25</v>
      </c>
      <c r="BD1246" s="250">
        <f t="shared" si="966"/>
        <v>30</v>
      </c>
      <c r="BE1246" s="250">
        <f t="shared" si="967"/>
        <v>29</v>
      </c>
      <c r="BF1246" s="250">
        <f t="shared" si="968"/>
        <v>29</v>
      </c>
      <c r="BG1246" s="250">
        <f t="shared" si="964"/>
        <v>28</v>
      </c>
      <c r="BH1246" s="250">
        <f>BG1246-1</f>
        <v>27</v>
      </c>
      <c r="BI1246" s="250">
        <f t="shared" si="969"/>
        <v>29</v>
      </c>
      <c r="BJ1246" s="250">
        <f t="shared" si="962"/>
        <v>28</v>
      </c>
      <c r="BK1246" s="250">
        <f t="shared" si="963"/>
        <v>28</v>
      </c>
      <c r="BL1246" s="250">
        <f t="shared" si="956"/>
        <v>27</v>
      </c>
      <c r="BM1246" s="250">
        <f t="shared" ref="BM1246:BM1309" si="970">AZ1247</f>
        <v>27</v>
      </c>
      <c r="BN1246" s="250">
        <f t="shared" ref="BN1246:BN1309" si="971">BA1247</f>
        <v>26</v>
      </c>
      <c r="BO1246" s="32">
        <f t="shared" ref="BO1246:BO1309" si="972">BO1245+1</f>
        <v>477</v>
      </c>
      <c r="BP1246" s="8">
        <f t="shared" si="931"/>
        <v>61</v>
      </c>
      <c r="BQ1246" s="32">
        <f t="shared" si="953"/>
        <v>248</v>
      </c>
    </row>
    <row r="1247" spans="1:69" ht="13.5" thickBot="1">
      <c r="A1247" s="390">
        <f t="shared" si="958"/>
        <v>27</v>
      </c>
      <c r="B1247" s="391" t="str">
        <f>VLOOKUP(A1247,Sheet3!$A$2:$E$61,4,FALSE)</f>
        <v>gēngyín (庚寅)</v>
      </c>
      <c r="C1247" s="391" t="str">
        <f>VLOOKUP(A1247,Sheet3!$A$2:$E$61,5,FALSE)</f>
        <v>Metal Tiger</v>
      </c>
      <c r="D1247" s="399">
        <f t="shared" si="959"/>
        <v>2330</v>
      </c>
      <c r="E1247" s="399">
        <f t="shared" si="960"/>
        <v>2269</v>
      </c>
      <c r="F1247" s="12">
        <f t="shared" si="939"/>
        <v>39.428571428571431</v>
      </c>
      <c r="G1247" s="416">
        <f t="shared" si="938"/>
        <v>3661</v>
      </c>
      <c r="H1247" s="187">
        <f t="shared" si="940"/>
        <v>271</v>
      </c>
      <c r="I1247" s="1">
        <f t="shared" si="941"/>
        <v>270</v>
      </c>
      <c r="J1247" s="187">
        <f t="shared" si="942"/>
        <v>-270</v>
      </c>
      <c r="K1247" s="1">
        <f t="shared" si="943"/>
        <v>-269</v>
      </c>
      <c r="L1247">
        <f t="shared" si="961"/>
        <v>128</v>
      </c>
      <c r="M1247" s="3">
        <f t="shared" si="965"/>
        <v>1</v>
      </c>
      <c r="N1247" s="245">
        <f t="shared" si="965"/>
        <v>2</v>
      </c>
      <c r="AQ1247">
        <f t="shared" si="937"/>
        <v>263</v>
      </c>
      <c r="AW1247">
        <f t="shared" si="928"/>
        <v>249</v>
      </c>
      <c r="AZ1247" s="249">
        <f t="shared" si="957"/>
        <v>27</v>
      </c>
      <c r="BA1247" s="249">
        <f t="shared" si="954"/>
        <v>26</v>
      </c>
      <c r="BB1247" s="249">
        <f t="shared" si="951"/>
        <v>25</v>
      </c>
      <c r="BC1247" s="249">
        <f t="shared" si="952"/>
        <v>25</v>
      </c>
      <c r="BD1247" s="250">
        <f t="shared" si="966"/>
        <v>30</v>
      </c>
      <c r="BE1247" s="250">
        <f t="shared" si="967"/>
        <v>29</v>
      </c>
      <c r="BF1247" s="250">
        <f t="shared" si="968"/>
        <v>29</v>
      </c>
      <c r="BG1247" s="250">
        <f t="shared" si="964"/>
        <v>28</v>
      </c>
      <c r="BH1247" s="250">
        <f>BG1247-1</f>
        <v>27</v>
      </c>
      <c r="BI1247" s="250">
        <f t="shared" si="969"/>
        <v>29</v>
      </c>
      <c r="BJ1247" s="250">
        <f t="shared" si="962"/>
        <v>28</v>
      </c>
      <c r="BK1247" s="250">
        <f t="shared" si="963"/>
        <v>28</v>
      </c>
      <c r="BL1247" s="250">
        <f t="shared" si="956"/>
        <v>27</v>
      </c>
      <c r="BM1247" s="250">
        <f t="shared" si="970"/>
        <v>27</v>
      </c>
      <c r="BN1247" s="250">
        <f t="shared" si="971"/>
        <v>26</v>
      </c>
      <c r="BO1247" s="32">
        <f t="shared" si="972"/>
        <v>478</v>
      </c>
      <c r="BP1247" s="8">
        <f t="shared" si="931"/>
        <v>62</v>
      </c>
      <c r="BQ1247" s="32">
        <f t="shared" si="953"/>
        <v>249</v>
      </c>
    </row>
    <row r="1248" spans="1:69" ht="13.5" thickBot="1">
      <c r="A1248" s="390">
        <f t="shared" si="958"/>
        <v>28</v>
      </c>
      <c r="B1248" s="391" t="str">
        <f>VLOOKUP(A1248,Sheet3!$A$2:$E$61,4,FALSE)</f>
        <v>xīnmǎo (辛卯)</v>
      </c>
      <c r="C1248" s="391" t="str">
        <f>VLOOKUP(A1248,Sheet3!$A$2:$E$61,5,FALSE)</f>
        <v>Metal Hare</v>
      </c>
      <c r="D1248" s="399">
        <f t="shared" si="959"/>
        <v>2331</v>
      </c>
      <c r="E1248" s="399">
        <f t="shared" si="960"/>
        <v>2270</v>
      </c>
      <c r="F1248" s="12">
        <f t="shared" si="939"/>
        <v>39.285714285714285</v>
      </c>
      <c r="G1248" s="416">
        <f t="shared" si="938"/>
        <v>3662</v>
      </c>
      <c r="H1248" s="187">
        <f t="shared" si="940"/>
        <v>270</v>
      </c>
      <c r="I1248" s="1">
        <f t="shared" si="941"/>
        <v>269</v>
      </c>
      <c r="J1248" s="187">
        <f t="shared" si="942"/>
        <v>-269</v>
      </c>
      <c r="K1248" s="1">
        <f t="shared" si="943"/>
        <v>-268</v>
      </c>
      <c r="L1248">
        <f t="shared" si="961"/>
        <v>128</v>
      </c>
      <c r="M1248" s="3">
        <f t="shared" si="965"/>
        <v>2</v>
      </c>
      <c r="N1248" s="245">
        <f t="shared" si="965"/>
        <v>3</v>
      </c>
      <c r="AQ1248">
        <f t="shared" si="937"/>
        <v>264</v>
      </c>
      <c r="AW1248">
        <f t="shared" si="928"/>
        <v>250</v>
      </c>
      <c r="AZ1248" s="249">
        <f t="shared" si="957"/>
        <v>27</v>
      </c>
      <c r="BA1248" s="249">
        <f t="shared" si="954"/>
        <v>26</v>
      </c>
      <c r="BB1248" s="249">
        <f t="shared" si="951"/>
        <v>25</v>
      </c>
      <c r="BC1248" s="249">
        <f t="shared" si="952"/>
        <v>25</v>
      </c>
      <c r="BD1248" s="250">
        <f t="shared" si="966"/>
        <v>30</v>
      </c>
      <c r="BE1248" s="250">
        <f t="shared" si="967"/>
        <v>29</v>
      </c>
      <c r="BF1248" s="250">
        <f t="shared" si="968"/>
        <v>29</v>
      </c>
      <c r="BG1248" s="250">
        <f t="shared" si="964"/>
        <v>28</v>
      </c>
      <c r="BH1248" s="250">
        <f>BG1248-2</f>
        <v>26</v>
      </c>
      <c r="BI1248" s="250">
        <f t="shared" si="969"/>
        <v>28</v>
      </c>
      <c r="BJ1248" s="250">
        <f t="shared" si="962"/>
        <v>27</v>
      </c>
      <c r="BK1248" s="250">
        <f t="shared" si="963"/>
        <v>27</v>
      </c>
      <c r="BL1248" s="250">
        <f t="shared" si="956"/>
        <v>26</v>
      </c>
      <c r="BM1248" s="250">
        <f t="shared" si="970"/>
        <v>26</v>
      </c>
      <c r="BN1248" s="250">
        <f t="shared" si="971"/>
        <v>25</v>
      </c>
      <c r="BO1248" s="32">
        <f t="shared" si="972"/>
        <v>479</v>
      </c>
      <c r="BP1248" s="8">
        <f t="shared" si="931"/>
        <v>63</v>
      </c>
      <c r="BQ1248" s="32">
        <f t="shared" si="953"/>
        <v>250</v>
      </c>
    </row>
    <row r="1249" spans="1:69" ht="13.5" thickBot="1">
      <c r="A1249" s="390">
        <f t="shared" si="958"/>
        <v>29</v>
      </c>
      <c r="B1249" s="391" t="str">
        <f>VLOOKUP(A1249,Sheet3!$A$2:$E$61,4,FALSE)</f>
        <v>rénchén (壬辰)</v>
      </c>
      <c r="C1249" s="391" t="str">
        <f>VLOOKUP(A1249,Sheet3!$A$2:$E$61,5,FALSE)</f>
        <v>Water Dragon</v>
      </c>
      <c r="D1249" s="399">
        <f t="shared" si="959"/>
        <v>2332</v>
      </c>
      <c r="E1249" s="399">
        <f t="shared" si="960"/>
        <v>2271</v>
      </c>
      <c r="F1249" s="12">
        <f t="shared" si="939"/>
        <v>39.142857142857146</v>
      </c>
      <c r="G1249" s="416">
        <f t="shared" si="938"/>
        <v>3663</v>
      </c>
      <c r="H1249" s="187">
        <f t="shared" si="940"/>
        <v>269</v>
      </c>
      <c r="I1249" s="1">
        <f t="shared" si="941"/>
        <v>268</v>
      </c>
      <c r="J1249" s="187">
        <f t="shared" si="942"/>
        <v>-268</v>
      </c>
      <c r="K1249" s="1">
        <f t="shared" si="943"/>
        <v>-267</v>
      </c>
      <c r="L1249">
        <f t="shared" si="961"/>
        <v>128</v>
      </c>
      <c r="M1249" s="3">
        <f t="shared" si="965"/>
        <v>3</v>
      </c>
      <c r="N1249" s="245">
        <f t="shared" si="965"/>
        <v>4</v>
      </c>
      <c r="AQ1249">
        <f t="shared" si="937"/>
        <v>265</v>
      </c>
      <c r="AW1249">
        <f t="shared" si="928"/>
        <v>251</v>
      </c>
      <c r="AZ1249" s="249">
        <f t="shared" si="957"/>
        <v>26</v>
      </c>
      <c r="BA1249" s="249">
        <f t="shared" si="954"/>
        <v>25</v>
      </c>
      <c r="BB1249" s="249">
        <f t="shared" si="951"/>
        <v>24</v>
      </c>
      <c r="BC1249" s="249">
        <f t="shared" si="952"/>
        <v>24</v>
      </c>
      <c r="BD1249" s="250">
        <f t="shared" si="966"/>
        <v>29</v>
      </c>
      <c r="BE1249" s="250">
        <f t="shared" si="967"/>
        <v>28</v>
      </c>
      <c r="BF1249" s="250">
        <f t="shared" si="968"/>
        <v>28</v>
      </c>
      <c r="BG1249" s="250">
        <f t="shared" si="964"/>
        <v>27</v>
      </c>
      <c r="BH1249" s="250">
        <f>BG1249-1</f>
        <v>26</v>
      </c>
      <c r="BI1249" s="250">
        <f t="shared" si="969"/>
        <v>28</v>
      </c>
      <c r="BJ1249" s="250">
        <f t="shared" si="962"/>
        <v>27</v>
      </c>
      <c r="BK1249" s="250">
        <f t="shared" si="963"/>
        <v>27</v>
      </c>
      <c r="BL1249" s="250">
        <f t="shared" si="956"/>
        <v>26</v>
      </c>
      <c r="BM1249" s="250">
        <f t="shared" si="970"/>
        <v>26</v>
      </c>
      <c r="BN1249" s="250">
        <f t="shared" si="971"/>
        <v>25</v>
      </c>
      <c r="BO1249" s="32">
        <f t="shared" si="972"/>
        <v>480</v>
      </c>
      <c r="BP1249" s="8">
        <f t="shared" si="931"/>
        <v>64</v>
      </c>
      <c r="BQ1249" s="32">
        <f t="shared" si="953"/>
        <v>251</v>
      </c>
    </row>
    <row r="1250" spans="1:69" ht="13.5" thickBot="1">
      <c r="A1250" s="390">
        <f t="shared" si="958"/>
        <v>30</v>
      </c>
      <c r="B1250" s="391" t="str">
        <f>VLOOKUP(A1250,Sheet3!$A$2:$E$61,4,FALSE)</f>
        <v>guǐsì (癸巳)</v>
      </c>
      <c r="C1250" s="391" t="str">
        <f>VLOOKUP(A1250,Sheet3!$A$2:$E$61,5,FALSE)</f>
        <v>Water Snake</v>
      </c>
      <c r="D1250" s="399">
        <f t="shared" si="959"/>
        <v>2333</v>
      </c>
      <c r="E1250" s="399">
        <f t="shared" si="960"/>
        <v>2272</v>
      </c>
      <c r="F1250" s="14">
        <f t="shared" si="939"/>
        <v>39</v>
      </c>
      <c r="G1250" s="417">
        <f t="shared" si="938"/>
        <v>3664</v>
      </c>
      <c r="H1250" s="270">
        <f t="shared" si="940"/>
        <v>268</v>
      </c>
      <c r="I1250" s="16">
        <f t="shared" si="941"/>
        <v>267</v>
      </c>
      <c r="J1250" s="270">
        <f t="shared" si="942"/>
        <v>-267</v>
      </c>
      <c r="K1250" s="16">
        <f t="shared" si="943"/>
        <v>-266</v>
      </c>
      <c r="L1250" s="20">
        <f t="shared" si="961"/>
        <v>128</v>
      </c>
      <c r="M1250" s="15">
        <f t="shared" si="965"/>
        <v>4</v>
      </c>
      <c r="N1250" s="271">
        <f t="shared" si="965"/>
        <v>1</v>
      </c>
      <c r="AQ1250">
        <f t="shared" si="937"/>
        <v>266</v>
      </c>
      <c r="AW1250">
        <f t="shared" si="928"/>
        <v>252</v>
      </c>
      <c r="AZ1250" s="249">
        <f t="shared" si="957"/>
        <v>26</v>
      </c>
      <c r="BA1250" s="249">
        <f t="shared" si="954"/>
        <v>25</v>
      </c>
      <c r="BB1250" s="249">
        <f t="shared" si="951"/>
        <v>24</v>
      </c>
      <c r="BC1250" s="249">
        <f t="shared" si="952"/>
        <v>24</v>
      </c>
      <c r="BD1250" s="250">
        <f t="shared" si="966"/>
        <v>29</v>
      </c>
      <c r="BE1250" s="250">
        <f t="shared" si="967"/>
        <v>28</v>
      </c>
      <c r="BF1250" s="250">
        <f t="shared" si="968"/>
        <v>28</v>
      </c>
      <c r="BG1250" s="250">
        <f t="shared" si="964"/>
        <v>27</v>
      </c>
      <c r="BH1250" s="250">
        <f>BG1250-1</f>
        <v>26</v>
      </c>
      <c r="BI1250" s="250">
        <f t="shared" si="969"/>
        <v>28</v>
      </c>
      <c r="BJ1250" s="250">
        <f t="shared" si="962"/>
        <v>27</v>
      </c>
      <c r="BK1250" s="250">
        <f t="shared" si="963"/>
        <v>27</v>
      </c>
      <c r="BL1250" s="250">
        <f t="shared" si="956"/>
        <v>26</v>
      </c>
      <c r="BM1250" s="250">
        <f t="shared" si="970"/>
        <v>26</v>
      </c>
      <c r="BN1250" s="250">
        <f t="shared" si="971"/>
        <v>25</v>
      </c>
      <c r="BO1250" s="32">
        <f t="shared" si="972"/>
        <v>481</v>
      </c>
      <c r="BP1250" s="8">
        <f t="shared" si="931"/>
        <v>65</v>
      </c>
      <c r="BQ1250" s="32">
        <f t="shared" si="953"/>
        <v>252</v>
      </c>
    </row>
    <row r="1251" spans="1:69" ht="13.5" thickBot="1">
      <c r="A1251" s="390">
        <f t="shared" si="958"/>
        <v>31</v>
      </c>
      <c r="B1251" s="391" t="str">
        <f>VLOOKUP(A1251,Sheet3!$A$2:$E$61,4,FALSE)</f>
        <v>jiǎwǔ (甲午)</v>
      </c>
      <c r="C1251" s="391" t="str">
        <f>VLOOKUP(A1251,Sheet3!$A$2:$E$61,5,FALSE)</f>
        <v>Wood Horse</v>
      </c>
      <c r="D1251" s="399">
        <f t="shared" si="959"/>
        <v>2334</v>
      </c>
      <c r="E1251" s="399">
        <f t="shared" si="960"/>
        <v>2273</v>
      </c>
      <c r="F1251" s="12">
        <f t="shared" si="939"/>
        <v>38.857142857142854</v>
      </c>
      <c r="G1251" s="416">
        <f t="shared" si="938"/>
        <v>3665</v>
      </c>
      <c r="H1251" s="187">
        <f t="shared" si="940"/>
        <v>267</v>
      </c>
      <c r="I1251" s="1">
        <f t="shared" si="941"/>
        <v>266</v>
      </c>
      <c r="J1251" s="187">
        <f t="shared" si="942"/>
        <v>-266</v>
      </c>
      <c r="K1251" s="1">
        <f t="shared" si="943"/>
        <v>-265</v>
      </c>
      <c r="L1251">
        <f t="shared" si="961"/>
        <v>129</v>
      </c>
      <c r="M1251" s="3">
        <f t="shared" si="965"/>
        <v>1</v>
      </c>
      <c r="N1251" s="245">
        <f t="shared" si="965"/>
        <v>2</v>
      </c>
      <c r="AQ1251">
        <f t="shared" si="937"/>
        <v>267</v>
      </c>
      <c r="AW1251">
        <f t="shared" si="928"/>
        <v>253</v>
      </c>
      <c r="AZ1251" s="249">
        <f t="shared" si="957"/>
        <v>26</v>
      </c>
      <c r="BA1251" s="249">
        <f t="shared" si="954"/>
        <v>25</v>
      </c>
      <c r="BB1251" s="249">
        <f t="shared" si="951"/>
        <v>24</v>
      </c>
      <c r="BC1251" s="249">
        <f t="shared" si="952"/>
        <v>24</v>
      </c>
      <c r="BD1251" s="250">
        <f t="shared" si="966"/>
        <v>29</v>
      </c>
      <c r="BE1251" s="250">
        <f t="shared" si="967"/>
        <v>28</v>
      </c>
      <c r="BF1251" s="250">
        <f t="shared" si="968"/>
        <v>28</v>
      </c>
      <c r="BG1251" s="250">
        <f t="shared" si="964"/>
        <v>27</v>
      </c>
      <c r="BH1251" s="250">
        <f>BG1251-1</f>
        <v>26</v>
      </c>
      <c r="BI1251" s="250">
        <f t="shared" si="969"/>
        <v>28</v>
      </c>
      <c r="BJ1251" s="250">
        <f t="shared" si="962"/>
        <v>27</v>
      </c>
      <c r="BK1251" s="250">
        <f t="shared" si="963"/>
        <v>27</v>
      </c>
      <c r="BL1251" s="250">
        <f t="shared" si="956"/>
        <v>26</v>
      </c>
      <c r="BM1251" s="250">
        <f t="shared" si="970"/>
        <v>26</v>
      </c>
      <c r="BN1251" s="250">
        <f t="shared" si="971"/>
        <v>25</v>
      </c>
      <c r="BO1251" s="32">
        <f t="shared" si="972"/>
        <v>482</v>
      </c>
      <c r="BP1251" s="8">
        <f t="shared" si="931"/>
        <v>66</v>
      </c>
      <c r="BQ1251" s="32">
        <f t="shared" si="953"/>
        <v>253</v>
      </c>
    </row>
    <row r="1252" spans="1:69" ht="13.5" thickBot="1">
      <c r="A1252" s="390">
        <f t="shared" si="958"/>
        <v>32</v>
      </c>
      <c r="B1252" s="391" t="str">
        <f>VLOOKUP(A1252,Sheet3!$A$2:$E$61,4,FALSE)</f>
        <v>yǐwèi (乙未)</v>
      </c>
      <c r="C1252" s="391" t="str">
        <f>VLOOKUP(A1252,Sheet3!$A$2:$E$61,5,FALSE)</f>
        <v>Wood Sheep</v>
      </c>
      <c r="D1252" s="399">
        <f t="shared" si="959"/>
        <v>2335</v>
      </c>
      <c r="E1252" s="399">
        <f t="shared" si="960"/>
        <v>2274</v>
      </c>
      <c r="F1252" s="12">
        <f t="shared" si="939"/>
        <v>38.714285714285715</v>
      </c>
      <c r="G1252" s="416">
        <f t="shared" si="938"/>
        <v>3666</v>
      </c>
      <c r="H1252" s="187">
        <f t="shared" si="940"/>
        <v>266</v>
      </c>
      <c r="I1252" s="1">
        <f t="shared" si="941"/>
        <v>265</v>
      </c>
      <c r="J1252" s="187">
        <f t="shared" si="942"/>
        <v>-265</v>
      </c>
      <c r="K1252" s="1">
        <f t="shared" si="943"/>
        <v>-264</v>
      </c>
      <c r="L1252">
        <f t="shared" si="961"/>
        <v>129</v>
      </c>
      <c r="M1252" s="3">
        <f t="shared" si="965"/>
        <v>2</v>
      </c>
      <c r="N1252" s="245">
        <f t="shared" si="965"/>
        <v>3</v>
      </c>
      <c r="AQ1252">
        <f t="shared" si="937"/>
        <v>268</v>
      </c>
      <c r="AW1252">
        <f t="shared" si="928"/>
        <v>254</v>
      </c>
      <c r="AZ1252" s="249">
        <f t="shared" si="957"/>
        <v>26</v>
      </c>
      <c r="BA1252" s="249">
        <f t="shared" si="954"/>
        <v>25</v>
      </c>
      <c r="BB1252" s="249">
        <f t="shared" si="951"/>
        <v>24</v>
      </c>
      <c r="BC1252" s="249">
        <f t="shared" si="952"/>
        <v>24</v>
      </c>
      <c r="BD1252" s="250">
        <f t="shared" si="966"/>
        <v>29</v>
      </c>
      <c r="BE1252" s="250">
        <f t="shared" si="967"/>
        <v>28</v>
      </c>
      <c r="BF1252" s="250">
        <f t="shared" si="968"/>
        <v>28</v>
      </c>
      <c r="BG1252" s="250">
        <f t="shared" si="964"/>
        <v>27</v>
      </c>
      <c r="BH1252" s="250">
        <f>BG1252-2</f>
        <v>25</v>
      </c>
      <c r="BI1252" s="250">
        <f t="shared" si="969"/>
        <v>27</v>
      </c>
      <c r="BJ1252" s="250">
        <f t="shared" si="962"/>
        <v>26</v>
      </c>
      <c r="BK1252" s="250">
        <f t="shared" si="963"/>
        <v>26</v>
      </c>
      <c r="BL1252" s="250">
        <f t="shared" si="956"/>
        <v>25</v>
      </c>
      <c r="BM1252" s="250">
        <f t="shared" si="970"/>
        <v>25</v>
      </c>
      <c r="BN1252" s="250">
        <f t="shared" si="971"/>
        <v>24</v>
      </c>
      <c r="BO1252" s="32">
        <f t="shared" si="972"/>
        <v>483</v>
      </c>
      <c r="BP1252" s="8">
        <f t="shared" si="931"/>
        <v>67</v>
      </c>
      <c r="BQ1252" s="32">
        <f t="shared" si="953"/>
        <v>254</v>
      </c>
    </row>
    <row r="1253" spans="1:69" ht="13.5" thickBot="1">
      <c r="A1253" s="390">
        <f t="shared" si="958"/>
        <v>33</v>
      </c>
      <c r="B1253" s="391" t="str">
        <f>VLOOKUP(A1253,Sheet3!$A$2:$E$61,4,FALSE)</f>
        <v>bǐngshēn (丙申)</v>
      </c>
      <c r="C1253" s="391" t="str">
        <f>VLOOKUP(A1253,Sheet3!$A$2:$E$61,5,FALSE)</f>
        <v>Fire Monkey</v>
      </c>
      <c r="D1253" s="399">
        <f t="shared" si="959"/>
        <v>2336</v>
      </c>
      <c r="E1253" s="399">
        <f t="shared" si="960"/>
        <v>2275</v>
      </c>
      <c r="F1253" s="12">
        <f t="shared" si="939"/>
        <v>38.571428571428569</v>
      </c>
      <c r="G1253" s="416">
        <f t="shared" si="938"/>
        <v>3667</v>
      </c>
      <c r="H1253" s="187">
        <f t="shared" si="940"/>
        <v>265</v>
      </c>
      <c r="I1253" s="1">
        <f t="shared" si="941"/>
        <v>264</v>
      </c>
      <c r="J1253" s="187">
        <f t="shared" si="942"/>
        <v>-264</v>
      </c>
      <c r="K1253" s="1">
        <f t="shared" si="943"/>
        <v>-263</v>
      </c>
      <c r="L1253">
        <f t="shared" si="961"/>
        <v>129</v>
      </c>
      <c r="M1253" s="3">
        <f t="shared" si="965"/>
        <v>3</v>
      </c>
      <c r="N1253" s="245">
        <f t="shared" si="965"/>
        <v>4</v>
      </c>
      <c r="AQ1253">
        <f t="shared" si="937"/>
        <v>269</v>
      </c>
      <c r="AW1253">
        <f t="shared" si="928"/>
        <v>255</v>
      </c>
      <c r="AZ1253" s="249">
        <f t="shared" si="957"/>
        <v>25</v>
      </c>
      <c r="BA1253" s="249">
        <f t="shared" si="954"/>
        <v>24</v>
      </c>
      <c r="BB1253" s="249">
        <f t="shared" si="951"/>
        <v>23</v>
      </c>
      <c r="BC1253" s="249">
        <f t="shared" si="952"/>
        <v>23</v>
      </c>
      <c r="BD1253" s="250">
        <f t="shared" si="966"/>
        <v>28</v>
      </c>
      <c r="BE1253" s="250">
        <f t="shared" si="967"/>
        <v>27</v>
      </c>
      <c r="BF1253" s="250">
        <f t="shared" si="968"/>
        <v>27</v>
      </c>
      <c r="BG1253" s="250">
        <f t="shared" si="964"/>
        <v>26</v>
      </c>
      <c r="BH1253" s="250">
        <f>BG1253-1</f>
        <v>25</v>
      </c>
      <c r="BI1253" s="250">
        <f t="shared" si="969"/>
        <v>27</v>
      </c>
      <c r="BJ1253" s="250">
        <f t="shared" si="962"/>
        <v>26</v>
      </c>
      <c r="BK1253" s="250">
        <f t="shared" si="963"/>
        <v>26</v>
      </c>
      <c r="BL1253" s="250">
        <f t="shared" si="956"/>
        <v>25</v>
      </c>
      <c r="BM1253" s="250">
        <f t="shared" si="970"/>
        <v>25</v>
      </c>
      <c r="BN1253" s="250">
        <f t="shared" si="971"/>
        <v>24</v>
      </c>
      <c r="BO1253" s="32">
        <f t="shared" si="972"/>
        <v>484</v>
      </c>
      <c r="BP1253" s="8">
        <f t="shared" si="931"/>
        <v>68</v>
      </c>
      <c r="BQ1253" s="32">
        <f t="shared" si="953"/>
        <v>255</v>
      </c>
    </row>
    <row r="1254" spans="1:69" ht="13.5" thickBot="1">
      <c r="A1254" s="390">
        <f t="shared" si="958"/>
        <v>34</v>
      </c>
      <c r="B1254" s="391" t="str">
        <f>VLOOKUP(A1254,Sheet3!$A$2:$E$61,4,FALSE)</f>
        <v>dīngyǒu (丁酉)</v>
      </c>
      <c r="C1254" s="391" t="str">
        <f>VLOOKUP(A1254,Sheet3!$A$2:$E$61,5,FALSE)</f>
        <v>Fire Rooster</v>
      </c>
      <c r="D1254" s="399">
        <f t="shared" si="959"/>
        <v>2337</v>
      </c>
      <c r="E1254" s="399">
        <f t="shared" si="960"/>
        <v>2276</v>
      </c>
      <c r="F1254" s="12">
        <f t="shared" si="939"/>
        <v>38.428571428571431</v>
      </c>
      <c r="G1254" s="416">
        <f t="shared" si="938"/>
        <v>3668</v>
      </c>
      <c r="H1254" s="187">
        <f t="shared" si="940"/>
        <v>264</v>
      </c>
      <c r="I1254" s="1">
        <f t="shared" si="941"/>
        <v>263</v>
      </c>
      <c r="J1254" s="187">
        <f t="shared" si="942"/>
        <v>-263</v>
      </c>
      <c r="K1254" s="1">
        <f t="shared" si="943"/>
        <v>-262</v>
      </c>
      <c r="L1254">
        <f t="shared" si="961"/>
        <v>129</v>
      </c>
      <c r="M1254" s="3">
        <f t="shared" si="965"/>
        <v>4</v>
      </c>
      <c r="N1254" s="245">
        <f t="shared" si="965"/>
        <v>1</v>
      </c>
      <c r="AQ1254">
        <f t="shared" si="937"/>
        <v>270</v>
      </c>
      <c r="AW1254">
        <f t="shared" si="928"/>
        <v>256</v>
      </c>
      <c r="AZ1254" s="249">
        <f t="shared" si="957"/>
        <v>25</v>
      </c>
      <c r="BA1254" s="249">
        <f t="shared" si="954"/>
        <v>24</v>
      </c>
      <c r="BB1254" s="249">
        <f t="shared" si="951"/>
        <v>23</v>
      </c>
      <c r="BC1254" s="249">
        <f t="shared" si="952"/>
        <v>23</v>
      </c>
      <c r="BD1254" s="250">
        <f t="shared" si="966"/>
        <v>28</v>
      </c>
      <c r="BE1254" s="250">
        <f t="shared" si="967"/>
        <v>27</v>
      </c>
      <c r="BF1254" s="250">
        <f t="shared" si="968"/>
        <v>27</v>
      </c>
      <c r="BG1254" s="250">
        <f t="shared" si="964"/>
        <v>26</v>
      </c>
      <c r="BH1254" s="250">
        <f>BG1254-1</f>
        <v>25</v>
      </c>
      <c r="BI1254" s="250">
        <f t="shared" si="969"/>
        <v>27</v>
      </c>
      <c r="BJ1254" s="250">
        <f t="shared" si="962"/>
        <v>26</v>
      </c>
      <c r="BK1254" s="250">
        <f t="shared" si="963"/>
        <v>26</v>
      </c>
      <c r="BL1254" s="250">
        <f t="shared" si="956"/>
        <v>25</v>
      </c>
      <c r="BM1254" s="250">
        <f t="shared" si="970"/>
        <v>25</v>
      </c>
      <c r="BN1254" s="250">
        <f t="shared" si="971"/>
        <v>24</v>
      </c>
      <c r="BO1254" s="32">
        <f t="shared" si="972"/>
        <v>485</v>
      </c>
      <c r="BP1254" s="8">
        <f t="shared" si="931"/>
        <v>69</v>
      </c>
      <c r="BQ1254" s="32">
        <f t="shared" si="953"/>
        <v>256</v>
      </c>
    </row>
    <row r="1255" spans="1:69" ht="13.5" thickBot="1">
      <c r="A1255" s="390">
        <f t="shared" si="958"/>
        <v>35</v>
      </c>
      <c r="B1255" s="391" t="str">
        <f>VLOOKUP(A1255,Sheet3!$A$2:$E$61,4,FALSE)</f>
        <v>wùxū (戊戌)</v>
      </c>
      <c r="C1255" s="391" t="str">
        <f>VLOOKUP(A1255,Sheet3!$A$2:$E$61,5,FALSE)</f>
        <v>Earth Dog</v>
      </c>
      <c r="D1255" s="399">
        <f t="shared" si="959"/>
        <v>2338</v>
      </c>
      <c r="E1255" s="399">
        <f t="shared" si="960"/>
        <v>2277</v>
      </c>
      <c r="F1255" s="12">
        <f t="shared" si="939"/>
        <v>38.285714285714285</v>
      </c>
      <c r="G1255" s="416">
        <f t="shared" si="938"/>
        <v>3669</v>
      </c>
      <c r="H1255" s="187">
        <f t="shared" si="940"/>
        <v>263</v>
      </c>
      <c r="I1255" s="1">
        <f t="shared" si="941"/>
        <v>262</v>
      </c>
      <c r="J1255" s="187">
        <f t="shared" si="942"/>
        <v>-262</v>
      </c>
      <c r="K1255" s="1">
        <f t="shared" si="943"/>
        <v>-261</v>
      </c>
      <c r="L1255">
        <f t="shared" si="961"/>
        <v>130</v>
      </c>
      <c r="M1255" s="3">
        <f t="shared" si="965"/>
        <v>1</v>
      </c>
      <c r="N1255" s="245">
        <f t="shared" si="965"/>
        <v>2</v>
      </c>
      <c r="AQ1255">
        <f t="shared" si="937"/>
        <v>271</v>
      </c>
      <c r="AW1255">
        <f t="shared" si="928"/>
        <v>257</v>
      </c>
      <c r="AZ1255" s="249">
        <f t="shared" si="957"/>
        <v>25</v>
      </c>
      <c r="BA1255" s="249">
        <f t="shared" si="954"/>
        <v>24</v>
      </c>
      <c r="BB1255" s="249">
        <f t="shared" si="951"/>
        <v>23</v>
      </c>
      <c r="BC1255" s="249">
        <f t="shared" si="952"/>
        <v>23</v>
      </c>
      <c r="BD1255" s="250">
        <f t="shared" si="966"/>
        <v>28</v>
      </c>
      <c r="BE1255" s="250">
        <f t="shared" si="967"/>
        <v>27</v>
      </c>
      <c r="BF1255" s="250">
        <f t="shared" si="968"/>
        <v>27</v>
      </c>
      <c r="BG1255" s="250">
        <f t="shared" si="964"/>
        <v>26</v>
      </c>
      <c r="BH1255" s="250">
        <f>BG1255-1</f>
        <v>25</v>
      </c>
      <c r="BI1255" s="250">
        <f t="shared" si="969"/>
        <v>27</v>
      </c>
      <c r="BJ1255" s="250">
        <f t="shared" si="962"/>
        <v>26</v>
      </c>
      <c r="BK1255" s="250">
        <f t="shared" si="963"/>
        <v>26</v>
      </c>
      <c r="BL1255" s="250">
        <f t="shared" si="956"/>
        <v>25</v>
      </c>
      <c r="BM1255" s="250">
        <f t="shared" si="970"/>
        <v>25</v>
      </c>
      <c r="BN1255" s="250">
        <f t="shared" si="971"/>
        <v>24</v>
      </c>
      <c r="BO1255" s="32">
        <f t="shared" si="972"/>
        <v>486</v>
      </c>
      <c r="BP1255" s="8">
        <f t="shared" si="931"/>
        <v>70</v>
      </c>
      <c r="BQ1255" s="32">
        <f t="shared" si="953"/>
        <v>257</v>
      </c>
    </row>
    <row r="1256" spans="1:69" ht="13.5" thickBot="1">
      <c r="A1256" s="390">
        <f t="shared" si="958"/>
        <v>36</v>
      </c>
      <c r="B1256" s="391" t="str">
        <f>VLOOKUP(A1256,Sheet3!$A$2:$E$61,4,FALSE)</f>
        <v>jǐhài (己亥)</v>
      </c>
      <c r="C1256" s="391" t="str">
        <f>VLOOKUP(A1256,Sheet3!$A$2:$E$61,5,FALSE)</f>
        <v>Earth Pig</v>
      </c>
      <c r="D1256" s="399">
        <f t="shared" si="959"/>
        <v>2339</v>
      </c>
      <c r="E1256" s="399">
        <f t="shared" si="960"/>
        <v>2278</v>
      </c>
      <c r="F1256" s="12">
        <f t="shared" si="939"/>
        <v>38.142857142857146</v>
      </c>
      <c r="G1256" s="416">
        <f t="shared" si="938"/>
        <v>3670</v>
      </c>
      <c r="H1256" s="187">
        <f t="shared" si="940"/>
        <v>262</v>
      </c>
      <c r="I1256" s="1">
        <f t="shared" si="941"/>
        <v>261</v>
      </c>
      <c r="J1256" s="187">
        <f t="shared" si="942"/>
        <v>-261</v>
      </c>
      <c r="K1256" s="1">
        <f t="shared" si="943"/>
        <v>-260</v>
      </c>
      <c r="L1256">
        <f t="shared" si="961"/>
        <v>130</v>
      </c>
      <c r="M1256" s="3">
        <f t="shared" si="965"/>
        <v>2</v>
      </c>
      <c r="N1256" s="245">
        <f t="shared" si="965"/>
        <v>3</v>
      </c>
      <c r="AQ1256">
        <f t="shared" si="937"/>
        <v>272</v>
      </c>
      <c r="AW1256">
        <f t="shared" si="928"/>
        <v>258</v>
      </c>
      <c r="AZ1256" s="249">
        <f t="shared" si="957"/>
        <v>25</v>
      </c>
      <c r="BA1256" s="249">
        <f t="shared" si="954"/>
        <v>24</v>
      </c>
      <c r="BB1256" s="249">
        <f t="shared" si="951"/>
        <v>23</v>
      </c>
      <c r="BC1256" s="249">
        <f t="shared" si="952"/>
        <v>23</v>
      </c>
      <c r="BD1256" s="250">
        <f t="shared" si="966"/>
        <v>28</v>
      </c>
      <c r="BE1256" s="250">
        <f t="shared" si="967"/>
        <v>27</v>
      </c>
      <c r="BF1256" s="250">
        <f t="shared" si="968"/>
        <v>27</v>
      </c>
      <c r="BG1256" s="250">
        <f t="shared" si="964"/>
        <v>26</v>
      </c>
      <c r="BH1256" s="250">
        <f>BG1256-2</f>
        <v>24</v>
      </c>
      <c r="BI1256" s="250">
        <f t="shared" si="969"/>
        <v>26</v>
      </c>
      <c r="BJ1256" s="250">
        <f t="shared" si="962"/>
        <v>25</v>
      </c>
      <c r="BK1256" s="250">
        <f t="shared" si="963"/>
        <v>25</v>
      </c>
      <c r="BL1256" s="250">
        <f t="shared" si="956"/>
        <v>24</v>
      </c>
      <c r="BM1256" s="250">
        <f t="shared" si="970"/>
        <v>24</v>
      </c>
      <c r="BN1256" s="250">
        <f t="shared" si="971"/>
        <v>23</v>
      </c>
      <c r="BO1256" s="32">
        <f t="shared" si="972"/>
        <v>487</v>
      </c>
      <c r="BP1256" s="8">
        <f t="shared" si="931"/>
        <v>71</v>
      </c>
      <c r="BQ1256" s="32">
        <f t="shared" si="953"/>
        <v>258</v>
      </c>
    </row>
    <row r="1257" spans="1:69" ht="13.5" thickBot="1">
      <c r="A1257" s="390">
        <f t="shared" si="958"/>
        <v>37</v>
      </c>
      <c r="B1257" s="391" t="str">
        <f>VLOOKUP(A1257,Sheet3!$A$2:$E$61,4,FALSE)</f>
        <v>gēngzǐ (庚子)</v>
      </c>
      <c r="C1257" s="391" t="str">
        <f>VLOOKUP(A1257,Sheet3!$A$2:$E$61,5,FALSE)</f>
        <v>Metal Rat</v>
      </c>
      <c r="D1257" s="399">
        <f t="shared" si="959"/>
        <v>2340</v>
      </c>
      <c r="E1257" s="399">
        <f t="shared" si="960"/>
        <v>2279</v>
      </c>
      <c r="F1257" s="14">
        <f t="shared" si="939"/>
        <v>38</v>
      </c>
      <c r="G1257" s="417">
        <f t="shared" si="938"/>
        <v>3671</v>
      </c>
      <c r="H1257" s="270">
        <f t="shared" si="940"/>
        <v>261</v>
      </c>
      <c r="I1257" s="16">
        <f t="shared" si="941"/>
        <v>260</v>
      </c>
      <c r="J1257" s="270">
        <f t="shared" si="942"/>
        <v>-260</v>
      </c>
      <c r="K1257" s="16">
        <f t="shared" si="943"/>
        <v>-259</v>
      </c>
      <c r="L1257" s="20">
        <f t="shared" si="961"/>
        <v>130</v>
      </c>
      <c r="M1257" s="15">
        <f t="shared" si="965"/>
        <v>3</v>
      </c>
      <c r="N1257" s="271">
        <f t="shared" si="965"/>
        <v>4</v>
      </c>
      <c r="AQ1257">
        <f t="shared" si="937"/>
        <v>273</v>
      </c>
      <c r="AW1257">
        <f t="shared" ref="AW1257:AW1320" si="973">AW1256+1</f>
        <v>259</v>
      </c>
      <c r="AZ1257" s="249">
        <f t="shared" si="957"/>
        <v>24</v>
      </c>
      <c r="BA1257" s="249">
        <f t="shared" si="954"/>
        <v>23</v>
      </c>
      <c r="BB1257" s="249">
        <f t="shared" ref="BB1257:BB1288" si="974">BA1257-1</f>
        <v>22</v>
      </c>
      <c r="BC1257" s="249">
        <f t="shared" ref="BC1257:BC1288" si="975">BB1257</f>
        <v>22</v>
      </c>
      <c r="BD1257" s="250">
        <f t="shared" si="966"/>
        <v>27</v>
      </c>
      <c r="BE1257" s="250">
        <f t="shared" si="967"/>
        <v>26</v>
      </c>
      <c r="BF1257" s="250">
        <f t="shared" si="968"/>
        <v>26</v>
      </c>
      <c r="BG1257" s="250">
        <f t="shared" si="964"/>
        <v>25</v>
      </c>
      <c r="BH1257" s="250">
        <f>BG1257-1</f>
        <v>24</v>
      </c>
      <c r="BI1257" s="250">
        <f t="shared" si="969"/>
        <v>26</v>
      </c>
      <c r="BJ1257" s="250">
        <f t="shared" si="962"/>
        <v>25</v>
      </c>
      <c r="BK1257" s="250">
        <f t="shared" si="963"/>
        <v>25</v>
      </c>
      <c r="BL1257" s="250">
        <f t="shared" si="956"/>
        <v>24</v>
      </c>
      <c r="BM1257" s="250">
        <f t="shared" si="970"/>
        <v>24</v>
      </c>
      <c r="BN1257" s="250">
        <f t="shared" si="971"/>
        <v>23</v>
      </c>
      <c r="BO1257" s="32">
        <f t="shared" si="972"/>
        <v>488</v>
      </c>
      <c r="BP1257" s="8">
        <f t="shared" si="931"/>
        <v>72</v>
      </c>
      <c r="BQ1257" s="32">
        <f t="shared" si="953"/>
        <v>259</v>
      </c>
    </row>
    <row r="1258" spans="1:69" ht="13.5" thickBot="1">
      <c r="A1258" s="390">
        <f t="shared" si="958"/>
        <v>38</v>
      </c>
      <c r="B1258" s="391" t="str">
        <f>VLOOKUP(A1258,Sheet3!$A$2:$E$61,4,FALSE)</f>
        <v>xīnchǒu (辛丑)</v>
      </c>
      <c r="C1258" s="391" t="str">
        <f>VLOOKUP(A1258,Sheet3!$A$2:$E$61,5,FALSE)</f>
        <v>Metal Ox</v>
      </c>
      <c r="D1258" s="399">
        <f t="shared" si="959"/>
        <v>2341</v>
      </c>
      <c r="E1258" s="399">
        <f t="shared" si="960"/>
        <v>2280</v>
      </c>
      <c r="F1258" s="12">
        <f t="shared" si="939"/>
        <v>37.857142857142854</v>
      </c>
      <c r="G1258" s="416">
        <f t="shared" si="938"/>
        <v>3672</v>
      </c>
      <c r="H1258" s="187">
        <f t="shared" si="940"/>
        <v>260</v>
      </c>
      <c r="I1258" s="1">
        <f t="shared" si="941"/>
        <v>259</v>
      </c>
      <c r="J1258" s="187">
        <f t="shared" si="942"/>
        <v>-259</v>
      </c>
      <c r="K1258" s="1">
        <f t="shared" si="943"/>
        <v>-258</v>
      </c>
      <c r="L1258">
        <f t="shared" si="961"/>
        <v>130</v>
      </c>
      <c r="M1258" s="3">
        <f t="shared" ref="M1258:N1277" si="976">M1262</f>
        <v>4</v>
      </c>
      <c r="N1258" s="245">
        <f t="shared" si="976"/>
        <v>1</v>
      </c>
      <c r="AQ1258">
        <f t="shared" si="937"/>
        <v>274</v>
      </c>
      <c r="AW1258">
        <f t="shared" si="973"/>
        <v>260</v>
      </c>
      <c r="AZ1258" s="249">
        <f t="shared" si="957"/>
        <v>24</v>
      </c>
      <c r="BA1258" s="249">
        <f t="shared" si="954"/>
        <v>23</v>
      </c>
      <c r="BB1258" s="249">
        <f t="shared" si="974"/>
        <v>22</v>
      </c>
      <c r="BC1258" s="249">
        <f t="shared" si="975"/>
        <v>22</v>
      </c>
      <c r="BD1258" s="250">
        <f t="shared" si="966"/>
        <v>27</v>
      </c>
      <c r="BE1258" s="250">
        <f t="shared" si="967"/>
        <v>26</v>
      </c>
      <c r="BF1258" s="250">
        <f t="shared" si="968"/>
        <v>26</v>
      </c>
      <c r="BG1258" s="250">
        <f t="shared" si="964"/>
        <v>25</v>
      </c>
      <c r="BH1258" s="250">
        <f>BG1258-1</f>
        <v>24</v>
      </c>
      <c r="BI1258" s="250">
        <f t="shared" si="969"/>
        <v>26</v>
      </c>
      <c r="BJ1258" s="250">
        <f t="shared" si="962"/>
        <v>25</v>
      </c>
      <c r="BK1258" s="250">
        <f t="shared" si="963"/>
        <v>25</v>
      </c>
      <c r="BL1258" s="250">
        <f t="shared" si="956"/>
        <v>24</v>
      </c>
      <c r="BM1258" s="250">
        <f t="shared" si="970"/>
        <v>24</v>
      </c>
      <c r="BN1258" s="250">
        <f t="shared" si="971"/>
        <v>23</v>
      </c>
      <c r="BO1258" s="32">
        <f t="shared" si="972"/>
        <v>489</v>
      </c>
      <c r="BP1258" s="8">
        <f t="shared" si="931"/>
        <v>73</v>
      </c>
      <c r="BQ1258" s="32">
        <f t="shared" si="953"/>
        <v>260</v>
      </c>
    </row>
    <row r="1259" spans="1:69" ht="13.5" thickBot="1">
      <c r="A1259" s="390">
        <f t="shared" si="958"/>
        <v>39</v>
      </c>
      <c r="B1259" s="391" t="str">
        <f>VLOOKUP(A1259,Sheet3!$A$2:$E$61,4,FALSE)</f>
        <v>rényín (壬寅)</v>
      </c>
      <c r="C1259" s="391" t="str">
        <f>VLOOKUP(A1259,Sheet3!$A$2:$E$61,5,FALSE)</f>
        <v>Water Tiger</v>
      </c>
      <c r="D1259" s="399">
        <f t="shared" si="959"/>
        <v>2342</v>
      </c>
      <c r="E1259" s="399">
        <f t="shared" si="960"/>
        <v>2281</v>
      </c>
      <c r="F1259" s="12">
        <f t="shared" si="939"/>
        <v>37.714285714285715</v>
      </c>
      <c r="G1259" s="416">
        <f t="shared" si="938"/>
        <v>3673</v>
      </c>
      <c r="H1259" s="187">
        <f t="shared" si="940"/>
        <v>259</v>
      </c>
      <c r="I1259" s="1">
        <f t="shared" si="941"/>
        <v>258</v>
      </c>
      <c r="J1259" s="187">
        <f t="shared" si="942"/>
        <v>-258</v>
      </c>
      <c r="K1259" s="1">
        <f t="shared" si="943"/>
        <v>-257</v>
      </c>
      <c r="L1259">
        <f t="shared" si="961"/>
        <v>131</v>
      </c>
      <c r="M1259" s="3">
        <f t="shared" si="976"/>
        <v>1</v>
      </c>
      <c r="N1259" s="245">
        <f t="shared" si="976"/>
        <v>2</v>
      </c>
      <c r="AQ1259">
        <f t="shared" si="937"/>
        <v>275</v>
      </c>
      <c r="AW1259">
        <f t="shared" si="973"/>
        <v>261</v>
      </c>
      <c r="AZ1259" s="249">
        <f t="shared" si="957"/>
        <v>24</v>
      </c>
      <c r="BA1259" s="249">
        <f t="shared" si="954"/>
        <v>23</v>
      </c>
      <c r="BB1259" s="249">
        <f t="shared" si="974"/>
        <v>22</v>
      </c>
      <c r="BC1259" s="249">
        <f t="shared" si="975"/>
        <v>22</v>
      </c>
      <c r="BD1259" s="250">
        <f t="shared" si="966"/>
        <v>27</v>
      </c>
      <c r="BE1259" s="250">
        <f t="shared" si="967"/>
        <v>26</v>
      </c>
      <c r="BF1259" s="250">
        <f t="shared" si="968"/>
        <v>26</v>
      </c>
      <c r="BG1259" s="250">
        <f t="shared" si="964"/>
        <v>25</v>
      </c>
      <c r="BH1259" s="250">
        <f>BG1259-1</f>
        <v>24</v>
      </c>
      <c r="BI1259" s="250">
        <f t="shared" si="969"/>
        <v>26</v>
      </c>
      <c r="BJ1259" s="250">
        <f t="shared" si="962"/>
        <v>25</v>
      </c>
      <c r="BK1259" s="250">
        <f t="shared" si="963"/>
        <v>25</v>
      </c>
      <c r="BL1259" s="250">
        <f t="shared" si="956"/>
        <v>24</v>
      </c>
      <c r="BM1259" s="250">
        <f t="shared" si="970"/>
        <v>24</v>
      </c>
      <c r="BN1259" s="250">
        <f t="shared" si="971"/>
        <v>23</v>
      </c>
      <c r="BO1259" s="32">
        <f t="shared" si="972"/>
        <v>490</v>
      </c>
      <c r="BP1259" s="8">
        <f t="shared" si="931"/>
        <v>74</v>
      </c>
      <c r="BQ1259" s="32">
        <f t="shared" si="953"/>
        <v>261</v>
      </c>
    </row>
    <row r="1260" spans="1:69" ht="13.5" thickBot="1">
      <c r="A1260" s="390">
        <f t="shared" si="958"/>
        <v>40</v>
      </c>
      <c r="B1260" s="391" t="str">
        <f>VLOOKUP(A1260,Sheet3!$A$2:$E$61,4,FALSE)</f>
        <v>guǐmǎo (癸卯)</v>
      </c>
      <c r="C1260" s="391" t="str">
        <f>VLOOKUP(A1260,Sheet3!$A$2:$E$61,5,FALSE)</f>
        <v>Water Hare</v>
      </c>
      <c r="D1260" s="399">
        <f t="shared" si="959"/>
        <v>2343</v>
      </c>
      <c r="E1260" s="399">
        <f t="shared" si="960"/>
        <v>2282</v>
      </c>
      <c r="F1260" s="12">
        <f t="shared" si="939"/>
        <v>37.571428571428569</v>
      </c>
      <c r="G1260" s="416">
        <f t="shared" si="938"/>
        <v>3674</v>
      </c>
      <c r="H1260" s="187">
        <f t="shared" si="940"/>
        <v>258</v>
      </c>
      <c r="I1260" s="1">
        <f t="shared" si="941"/>
        <v>257</v>
      </c>
      <c r="J1260" s="187">
        <f t="shared" si="942"/>
        <v>-257</v>
      </c>
      <c r="K1260" s="1">
        <f t="shared" si="943"/>
        <v>-256</v>
      </c>
      <c r="L1260">
        <f t="shared" si="961"/>
        <v>131</v>
      </c>
      <c r="M1260" s="3">
        <f t="shared" si="976"/>
        <v>2</v>
      </c>
      <c r="N1260" s="245">
        <f t="shared" si="976"/>
        <v>3</v>
      </c>
      <c r="AQ1260">
        <f t="shared" si="937"/>
        <v>276</v>
      </c>
      <c r="AW1260">
        <f t="shared" si="973"/>
        <v>262</v>
      </c>
      <c r="AZ1260" s="249">
        <f t="shared" si="957"/>
        <v>24</v>
      </c>
      <c r="BA1260" s="249">
        <f t="shared" si="954"/>
        <v>23</v>
      </c>
      <c r="BB1260" s="249">
        <f t="shared" si="974"/>
        <v>22</v>
      </c>
      <c r="BC1260" s="249">
        <f t="shared" si="975"/>
        <v>22</v>
      </c>
      <c r="BD1260" s="250">
        <f t="shared" si="966"/>
        <v>27</v>
      </c>
      <c r="BE1260" s="250">
        <f t="shared" si="967"/>
        <v>26</v>
      </c>
      <c r="BF1260" s="250">
        <f t="shared" si="968"/>
        <v>26</v>
      </c>
      <c r="BG1260" s="250">
        <f t="shared" si="964"/>
        <v>25</v>
      </c>
      <c r="BH1260" s="250">
        <f>BG1260-2</f>
        <v>23</v>
      </c>
      <c r="BI1260" s="250">
        <f t="shared" si="969"/>
        <v>25</v>
      </c>
      <c r="BJ1260" s="250">
        <f t="shared" si="962"/>
        <v>24</v>
      </c>
      <c r="BK1260" s="250">
        <f t="shared" si="963"/>
        <v>24</v>
      </c>
      <c r="BL1260" s="250">
        <f t="shared" si="956"/>
        <v>23</v>
      </c>
      <c r="BM1260" s="250">
        <f t="shared" si="970"/>
        <v>23</v>
      </c>
      <c r="BN1260" s="250">
        <f t="shared" si="971"/>
        <v>22</v>
      </c>
      <c r="BO1260" s="32">
        <f t="shared" si="972"/>
        <v>491</v>
      </c>
      <c r="BP1260" s="8">
        <f t="shared" si="931"/>
        <v>75</v>
      </c>
      <c r="BQ1260" s="32">
        <f t="shared" si="953"/>
        <v>262</v>
      </c>
    </row>
    <row r="1261" spans="1:69" ht="13.5" thickBot="1">
      <c r="A1261" s="390">
        <f t="shared" si="958"/>
        <v>41</v>
      </c>
      <c r="B1261" s="391" t="str">
        <f>VLOOKUP(A1261,Sheet3!$A$2:$E$61,4,FALSE)</f>
        <v>jiǎchén (甲辰)</v>
      </c>
      <c r="C1261" s="391" t="str">
        <f>VLOOKUP(A1261,Sheet3!$A$2:$E$61,5,FALSE)</f>
        <v>Wood Dragon</v>
      </c>
      <c r="D1261" s="399">
        <f t="shared" si="959"/>
        <v>2344</v>
      </c>
      <c r="E1261" s="399">
        <f t="shared" si="960"/>
        <v>2283</v>
      </c>
      <c r="F1261" s="12">
        <f t="shared" si="939"/>
        <v>37.428571428571431</v>
      </c>
      <c r="G1261" s="416">
        <f t="shared" si="938"/>
        <v>3675</v>
      </c>
      <c r="H1261" s="187">
        <f t="shared" si="940"/>
        <v>257</v>
      </c>
      <c r="I1261" s="1">
        <f t="shared" si="941"/>
        <v>256</v>
      </c>
      <c r="J1261" s="187">
        <f t="shared" si="942"/>
        <v>-256</v>
      </c>
      <c r="K1261" s="1">
        <f t="shared" si="943"/>
        <v>-255</v>
      </c>
      <c r="L1261">
        <f t="shared" si="961"/>
        <v>131</v>
      </c>
      <c r="M1261" s="3">
        <f t="shared" si="976"/>
        <v>3</v>
      </c>
      <c r="N1261" s="245">
        <f t="shared" si="976"/>
        <v>4</v>
      </c>
      <c r="AQ1261">
        <f t="shared" si="937"/>
        <v>277</v>
      </c>
      <c r="AW1261">
        <f t="shared" si="973"/>
        <v>263</v>
      </c>
      <c r="AZ1261" s="249">
        <f t="shared" si="957"/>
        <v>23</v>
      </c>
      <c r="BA1261" s="249">
        <f t="shared" ref="BA1261:BA1292" si="977">AZ1261-1</f>
        <v>22</v>
      </c>
      <c r="BB1261" s="249">
        <f t="shared" si="974"/>
        <v>21</v>
      </c>
      <c r="BC1261" s="249">
        <f t="shared" si="975"/>
        <v>21</v>
      </c>
      <c r="BD1261" s="250">
        <f t="shared" si="966"/>
        <v>26</v>
      </c>
      <c r="BE1261" s="250">
        <f t="shared" si="967"/>
        <v>25</v>
      </c>
      <c r="BF1261" s="250">
        <f t="shared" si="968"/>
        <v>25</v>
      </c>
      <c r="BG1261" s="250">
        <f t="shared" si="964"/>
        <v>24</v>
      </c>
      <c r="BH1261" s="250">
        <f>BG1261-1</f>
        <v>23</v>
      </c>
      <c r="BI1261" s="250">
        <f t="shared" si="969"/>
        <v>25</v>
      </c>
      <c r="BJ1261" s="250">
        <f t="shared" si="962"/>
        <v>24</v>
      </c>
      <c r="BK1261" s="250">
        <f t="shared" si="963"/>
        <v>24</v>
      </c>
      <c r="BL1261" s="250">
        <f t="shared" si="956"/>
        <v>23</v>
      </c>
      <c r="BM1261" s="250">
        <f t="shared" si="970"/>
        <v>23</v>
      </c>
      <c r="BN1261" s="250">
        <f t="shared" si="971"/>
        <v>22</v>
      </c>
      <c r="BO1261" s="32">
        <f t="shared" si="972"/>
        <v>492</v>
      </c>
      <c r="BP1261" s="8">
        <f t="shared" si="931"/>
        <v>76</v>
      </c>
      <c r="BQ1261" s="32">
        <f t="shared" si="953"/>
        <v>263</v>
      </c>
    </row>
    <row r="1262" spans="1:69" ht="13.5" thickBot="1">
      <c r="A1262" s="390">
        <f t="shared" si="958"/>
        <v>42</v>
      </c>
      <c r="B1262" s="391" t="str">
        <f>VLOOKUP(A1262,Sheet3!$A$2:$E$61,4,FALSE)</f>
        <v>yǐsì (乙巳)</v>
      </c>
      <c r="C1262" s="391" t="str">
        <f>VLOOKUP(A1262,Sheet3!$A$2:$E$61,5,FALSE)</f>
        <v>Wood Snake</v>
      </c>
      <c r="D1262" s="399">
        <f t="shared" si="959"/>
        <v>2345</v>
      </c>
      <c r="E1262" s="399">
        <f t="shared" si="960"/>
        <v>2284</v>
      </c>
      <c r="F1262" s="12">
        <f t="shared" si="939"/>
        <v>37.285714285714285</v>
      </c>
      <c r="G1262" s="416">
        <f t="shared" si="938"/>
        <v>3676</v>
      </c>
      <c r="H1262" s="187">
        <f t="shared" si="940"/>
        <v>256</v>
      </c>
      <c r="I1262" s="1">
        <f t="shared" si="941"/>
        <v>255</v>
      </c>
      <c r="J1262" s="187">
        <f t="shared" si="942"/>
        <v>-255</v>
      </c>
      <c r="K1262" s="1">
        <f t="shared" si="943"/>
        <v>-254</v>
      </c>
      <c r="L1262">
        <f t="shared" si="961"/>
        <v>131</v>
      </c>
      <c r="M1262" s="3">
        <f t="shared" si="976"/>
        <v>4</v>
      </c>
      <c r="N1262" s="245">
        <f t="shared" si="976"/>
        <v>1</v>
      </c>
      <c r="AQ1262">
        <f t="shared" si="937"/>
        <v>278</v>
      </c>
      <c r="AW1262">
        <f t="shared" si="973"/>
        <v>264</v>
      </c>
      <c r="AZ1262" s="249">
        <f t="shared" si="957"/>
        <v>23</v>
      </c>
      <c r="BA1262" s="249">
        <f t="shared" si="977"/>
        <v>22</v>
      </c>
      <c r="BB1262" s="249">
        <f t="shared" si="974"/>
        <v>21</v>
      </c>
      <c r="BC1262" s="249">
        <f t="shared" si="975"/>
        <v>21</v>
      </c>
      <c r="BD1262" s="250">
        <f t="shared" si="966"/>
        <v>26</v>
      </c>
      <c r="BE1262" s="250">
        <f t="shared" si="967"/>
        <v>25</v>
      </c>
      <c r="BF1262" s="250">
        <f t="shared" si="968"/>
        <v>25</v>
      </c>
      <c r="BG1262" s="250">
        <f t="shared" si="964"/>
        <v>24</v>
      </c>
      <c r="BH1262" s="250">
        <f>BG1262-1</f>
        <v>23</v>
      </c>
      <c r="BI1262" s="250">
        <f t="shared" si="969"/>
        <v>25</v>
      </c>
      <c r="BJ1262" s="250">
        <f t="shared" si="962"/>
        <v>24</v>
      </c>
      <c r="BK1262" s="250">
        <f t="shared" si="963"/>
        <v>24</v>
      </c>
      <c r="BL1262" s="250">
        <f t="shared" si="956"/>
        <v>23</v>
      </c>
      <c r="BM1262" s="250">
        <f t="shared" si="970"/>
        <v>23</v>
      </c>
      <c r="BN1262" s="250">
        <f t="shared" si="971"/>
        <v>22</v>
      </c>
      <c r="BO1262" s="32">
        <f t="shared" si="972"/>
        <v>493</v>
      </c>
      <c r="BP1262" s="8">
        <f t="shared" si="931"/>
        <v>77</v>
      </c>
      <c r="BQ1262" s="32">
        <f t="shared" si="953"/>
        <v>264</v>
      </c>
    </row>
    <row r="1263" spans="1:69" ht="13.5" thickBot="1">
      <c r="A1263" s="390">
        <f t="shared" si="958"/>
        <v>43</v>
      </c>
      <c r="B1263" s="391" t="str">
        <f>VLOOKUP(A1263,Sheet3!$A$2:$E$61,4,FALSE)</f>
        <v>bǐngwǔ (丙午)</v>
      </c>
      <c r="C1263" s="391" t="str">
        <f>VLOOKUP(A1263,Sheet3!$A$2:$E$61,5,FALSE)</f>
        <v>Fire Horse</v>
      </c>
      <c r="D1263" s="399">
        <f t="shared" si="959"/>
        <v>2346</v>
      </c>
      <c r="E1263" s="399">
        <f t="shared" si="960"/>
        <v>2285</v>
      </c>
      <c r="F1263" s="12">
        <f t="shared" si="939"/>
        <v>37.142857142857146</v>
      </c>
      <c r="G1263" s="416">
        <f t="shared" si="938"/>
        <v>3677</v>
      </c>
      <c r="H1263" s="187">
        <f t="shared" si="940"/>
        <v>255</v>
      </c>
      <c r="I1263" s="1">
        <f t="shared" si="941"/>
        <v>254</v>
      </c>
      <c r="J1263" s="187">
        <f t="shared" si="942"/>
        <v>-254</v>
      </c>
      <c r="K1263" s="1">
        <f t="shared" si="943"/>
        <v>-253</v>
      </c>
      <c r="L1263">
        <f t="shared" si="961"/>
        <v>132</v>
      </c>
      <c r="M1263" s="3">
        <f t="shared" si="976"/>
        <v>1</v>
      </c>
      <c r="N1263" s="245">
        <f t="shared" si="976"/>
        <v>2</v>
      </c>
      <c r="AQ1263">
        <f t="shared" si="937"/>
        <v>279</v>
      </c>
      <c r="AW1263">
        <f t="shared" si="973"/>
        <v>265</v>
      </c>
      <c r="AZ1263" s="249">
        <f t="shared" si="957"/>
        <v>23</v>
      </c>
      <c r="BA1263" s="249">
        <f t="shared" si="977"/>
        <v>22</v>
      </c>
      <c r="BB1263" s="249">
        <f t="shared" si="974"/>
        <v>21</v>
      </c>
      <c r="BC1263" s="249">
        <f t="shared" si="975"/>
        <v>21</v>
      </c>
      <c r="BD1263" s="250">
        <f t="shared" si="966"/>
        <v>26</v>
      </c>
      <c r="BE1263" s="250">
        <f t="shared" si="967"/>
        <v>25</v>
      </c>
      <c r="BF1263" s="250">
        <f t="shared" si="968"/>
        <v>25</v>
      </c>
      <c r="BG1263" s="250">
        <f t="shared" si="964"/>
        <v>24</v>
      </c>
      <c r="BH1263" s="250">
        <f>BG1263-1</f>
        <v>23</v>
      </c>
      <c r="BI1263" s="250">
        <f t="shared" si="969"/>
        <v>25</v>
      </c>
      <c r="BJ1263" s="250">
        <f t="shared" si="962"/>
        <v>24</v>
      </c>
      <c r="BK1263" s="250">
        <f t="shared" si="963"/>
        <v>24</v>
      </c>
      <c r="BL1263" s="250">
        <f t="shared" si="956"/>
        <v>23</v>
      </c>
      <c r="BM1263" s="250">
        <f t="shared" si="970"/>
        <v>23</v>
      </c>
      <c r="BN1263" s="250">
        <f t="shared" si="971"/>
        <v>22</v>
      </c>
      <c r="BO1263" s="32">
        <f t="shared" si="972"/>
        <v>494</v>
      </c>
      <c r="BP1263" s="8">
        <f t="shared" si="931"/>
        <v>78</v>
      </c>
      <c r="BQ1263" s="32">
        <f t="shared" si="953"/>
        <v>265</v>
      </c>
    </row>
    <row r="1264" spans="1:69" ht="13.5" thickBot="1">
      <c r="A1264" s="390">
        <f t="shared" si="958"/>
        <v>44</v>
      </c>
      <c r="B1264" s="391" t="str">
        <f>VLOOKUP(A1264,Sheet3!$A$2:$E$61,4,FALSE)</f>
        <v>dīngwèi (丁未)</v>
      </c>
      <c r="C1264" s="391" t="str">
        <f>VLOOKUP(A1264,Sheet3!$A$2:$E$61,5,FALSE)</f>
        <v>Fire Sheep</v>
      </c>
      <c r="D1264" s="399">
        <f t="shared" si="959"/>
        <v>2347</v>
      </c>
      <c r="E1264" s="399">
        <f t="shared" si="960"/>
        <v>2286</v>
      </c>
      <c r="F1264" s="14">
        <f t="shared" si="939"/>
        <v>37</v>
      </c>
      <c r="G1264" s="417">
        <f t="shared" si="938"/>
        <v>3678</v>
      </c>
      <c r="H1264" s="270">
        <f t="shared" si="940"/>
        <v>254</v>
      </c>
      <c r="I1264" s="16">
        <f t="shared" si="941"/>
        <v>253</v>
      </c>
      <c r="J1264" s="270">
        <f t="shared" si="942"/>
        <v>-253</v>
      </c>
      <c r="K1264" s="16">
        <f t="shared" si="943"/>
        <v>-252</v>
      </c>
      <c r="L1264" s="20">
        <f t="shared" si="961"/>
        <v>132</v>
      </c>
      <c r="M1264" s="15">
        <f t="shared" si="976"/>
        <v>2</v>
      </c>
      <c r="N1264" s="271">
        <f t="shared" si="976"/>
        <v>3</v>
      </c>
      <c r="AQ1264">
        <f t="shared" si="937"/>
        <v>280</v>
      </c>
      <c r="AW1264">
        <f t="shared" si="973"/>
        <v>266</v>
      </c>
      <c r="AZ1264" s="249">
        <f t="shared" si="957"/>
        <v>23</v>
      </c>
      <c r="BA1264" s="249">
        <f t="shared" si="977"/>
        <v>22</v>
      </c>
      <c r="BB1264" s="249">
        <f t="shared" si="974"/>
        <v>21</v>
      </c>
      <c r="BC1264" s="249">
        <f t="shared" si="975"/>
        <v>21</v>
      </c>
      <c r="BD1264" s="250">
        <f t="shared" si="966"/>
        <v>26</v>
      </c>
      <c r="BE1264" s="250">
        <f t="shared" si="967"/>
        <v>25</v>
      </c>
      <c r="BF1264" s="250">
        <f t="shared" si="968"/>
        <v>25</v>
      </c>
      <c r="BG1264" s="250">
        <f t="shared" si="964"/>
        <v>24</v>
      </c>
      <c r="BH1264" s="250">
        <f>BG1264-2</f>
        <v>22</v>
      </c>
      <c r="BI1264" s="250">
        <f t="shared" si="969"/>
        <v>24</v>
      </c>
      <c r="BJ1264" s="250">
        <f t="shared" si="962"/>
        <v>23</v>
      </c>
      <c r="BK1264" s="250">
        <f t="shared" si="963"/>
        <v>23</v>
      </c>
      <c r="BL1264" s="250">
        <f t="shared" ref="BL1264:BL1295" si="978">BK1264-1</f>
        <v>22</v>
      </c>
      <c r="BM1264" s="250">
        <f t="shared" si="970"/>
        <v>22</v>
      </c>
      <c r="BN1264" s="250">
        <f t="shared" si="971"/>
        <v>21</v>
      </c>
      <c r="BO1264" s="32">
        <f t="shared" si="972"/>
        <v>495</v>
      </c>
      <c r="BP1264" s="8">
        <f t="shared" si="931"/>
        <v>79</v>
      </c>
      <c r="BQ1264" s="32">
        <f t="shared" si="953"/>
        <v>266</v>
      </c>
    </row>
    <row r="1265" spans="1:69" ht="13.5" thickBot="1">
      <c r="A1265" s="390">
        <f t="shared" si="958"/>
        <v>45</v>
      </c>
      <c r="B1265" s="391" t="str">
        <f>VLOOKUP(A1265,Sheet3!$A$2:$E$61,4,FALSE)</f>
        <v>wùshēn (戊申)</v>
      </c>
      <c r="C1265" s="391" t="str">
        <f>VLOOKUP(A1265,Sheet3!$A$2:$E$61,5,FALSE)</f>
        <v>Earth Monkey</v>
      </c>
      <c r="D1265" s="399">
        <f t="shared" si="959"/>
        <v>2348</v>
      </c>
      <c r="E1265" s="399">
        <f t="shared" si="960"/>
        <v>2287</v>
      </c>
      <c r="F1265" s="12">
        <f t="shared" si="939"/>
        <v>36.857142857142854</v>
      </c>
      <c r="G1265" s="416">
        <f t="shared" si="938"/>
        <v>3679</v>
      </c>
      <c r="H1265" s="187">
        <f t="shared" si="940"/>
        <v>253</v>
      </c>
      <c r="I1265" s="1">
        <f t="shared" si="941"/>
        <v>252</v>
      </c>
      <c r="J1265" s="187">
        <f t="shared" si="942"/>
        <v>-252</v>
      </c>
      <c r="K1265" s="1">
        <f t="shared" si="943"/>
        <v>-251</v>
      </c>
      <c r="L1265">
        <f t="shared" si="961"/>
        <v>132</v>
      </c>
      <c r="M1265" s="3">
        <f t="shared" si="976"/>
        <v>3</v>
      </c>
      <c r="N1265" s="245">
        <f t="shared" si="976"/>
        <v>4</v>
      </c>
      <c r="AQ1265">
        <f t="shared" si="937"/>
        <v>281</v>
      </c>
      <c r="AW1265">
        <f t="shared" si="973"/>
        <v>267</v>
      </c>
      <c r="AZ1265" s="249">
        <f t="shared" ref="AZ1265:AZ1296" si="979">BL1264</f>
        <v>22</v>
      </c>
      <c r="BA1265" s="249">
        <f t="shared" si="977"/>
        <v>21</v>
      </c>
      <c r="BB1265" s="249">
        <f t="shared" si="974"/>
        <v>20</v>
      </c>
      <c r="BC1265" s="249">
        <f t="shared" si="975"/>
        <v>20</v>
      </c>
      <c r="BD1265" s="250">
        <f t="shared" si="966"/>
        <v>25</v>
      </c>
      <c r="BE1265" s="250">
        <f t="shared" si="967"/>
        <v>24</v>
      </c>
      <c r="BF1265" s="250">
        <f t="shared" si="968"/>
        <v>24</v>
      </c>
      <c r="BG1265" s="250">
        <f t="shared" si="964"/>
        <v>23</v>
      </c>
      <c r="BH1265" s="250">
        <f>BG1265-1</f>
        <v>22</v>
      </c>
      <c r="BI1265" s="250">
        <f t="shared" si="969"/>
        <v>24</v>
      </c>
      <c r="BJ1265" s="250">
        <f t="shared" si="962"/>
        <v>23</v>
      </c>
      <c r="BK1265" s="250">
        <f t="shared" si="963"/>
        <v>23</v>
      </c>
      <c r="BL1265" s="250">
        <f t="shared" si="978"/>
        <v>22</v>
      </c>
      <c r="BM1265" s="250">
        <f t="shared" si="970"/>
        <v>22</v>
      </c>
      <c r="BN1265" s="250">
        <f t="shared" si="971"/>
        <v>21</v>
      </c>
      <c r="BO1265" s="32">
        <f t="shared" si="972"/>
        <v>496</v>
      </c>
      <c r="BP1265" s="8">
        <f t="shared" si="931"/>
        <v>80</v>
      </c>
      <c r="BQ1265" s="32">
        <f t="shared" si="953"/>
        <v>267</v>
      </c>
    </row>
    <row r="1266" spans="1:69" ht="13.5" thickBot="1">
      <c r="A1266" s="390">
        <f t="shared" si="958"/>
        <v>46</v>
      </c>
      <c r="B1266" s="391" t="str">
        <f>VLOOKUP(A1266,Sheet3!$A$2:$E$61,4,FALSE)</f>
        <v>jǐyǒu (己酉)</v>
      </c>
      <c r="C1266" s="391" t="str">
        <f>VLOOKUP(A1266,Sheet3!$A$2:$E$61,5,FALSE)</f>
        <v>Earth Rooster</v>
      </c>
      <c r="D1266" s="399">
        <f t="shared" si="959"/>
        <v>2349</v>
      </c>
      <c r="E1266" s="399">
        <f t="shared" si="960"/>
        <v>2288</v>
      </c>
      <c r="F1266" s="12">
        <f t="shared" si="939"/>
        <v>36.714285714285715</v>
      </c>
      <c r="G1266" s="416">
        <f t="shared" si="938"/>
        <v>3680</v>
      </c>
      <c r="H1266" s="187">
        <f t="shared" si="940"/>
        <v>252</v>
      </c>
      <c r="I1266" s="1">
        <f t="shared" si="941"/>
        <v>251</v>
      </c>
      <c r="J1266" s="187">
        <f t="shared" si="942"/>
        <v>-251</v>
      </c>
      <c r="K1266" s="1">
        <f t="shared" si="943"/>
        <v>-250</v>
      </c>
      <c r="L1266">
        <f t="shared" si="961"/>
        <v>132</v>
      </c>
      <c r="M1266" s="3">
        <f t="shared" si="976"/>
        <v>4</v>
      </c>
      <c r="N1266" s="245">
        <f t="shared" si="976"/>
        <v>1</v>
      </c>
      <c r="AQ1266">
        <f t="shared" si="937"/>
        <v>282</v>
      </c>
      <c r="AW1266">
        <f t="shared" si="973"/>
        <v>268</v>
      </c>
      <c r="AZ1266" s="249">
        <f t="shared" si="979"/>
        <v>22</v>
      </c>
      <c r="BA1266" s="249">
        <f t="shared" si="977"/>
        <v>21</v>
      </c>
      <c r="BB1266" s="249">
        <f t="shared" si="974"/>
        <v>20</v>
      </c>
      <c r="BC1266" s="249">
        <f t="shared" si="975"/>
        <v>20</v>
      </c>
      <c r="BD1266" s="250">
        <f t="shared" si="966"/>
        <v>25</v>
      </c>
      <c r="BE1266" s="250">
        <f t="shared" si="967"/>
        <v>24</v>
      </c>
      <c r="BF1266" s="250">
        <f t="shared" si="968"/>
        <v>24</v>
      </c>
      <c r="BG1266" s="250">
        <f t="shared" si="964"/>
        <v>23</v>
      </c>
      <c r="BH1266" s="250">
        <f>BG1266-1</f>
        <v>22</v>
      </c>
      <c r="BI1266" s="250">
        <f t="shared" si="969"/>
        <v>24</v>
      </c>
      <c r="BJ1266" s="250">
        <f t="shared" si="962"/>
        <v>23</v>
      </c>
      <c r="BK1266" s="250">
        <f t="shared" si="963"/>
        <v>23</v>
      </c>
      <c r="BL1266" s="250">
        <f t="shared" si="978"/>
        <v>22</v>
      </c>
      <c r="BM1266" s="250">
        <f t="shared" si="970"/>
        <v>22</v>
      </c>
      <c r="BN1266" s="250">
        <f t="shared" si="971"/>
        <v>21</v>
      </c>
      <c r="BO1266" s="32">
        <f t="shared" si="972"/>
        <v>497</v>
      </c>
      <c r="BP1266" s="8">
        <f t="shared" si="931"/>
        <v>81</v>
      </c>
      <c r="BQ1266" s="32">
        <f t="shared" si="953"/>
        <v>268</v>
      </c>
    </row>
    <row r="1267" spans="1:69" ht="13.5" thickBot="1">
      <c r="A1267" s="390">
        <f t="shared" si="958"/>
        <v>47</v>
      </c>
      <c r="B1267" s="391" t="str">
        <f>VLOOKUP(A1267,Sheet3!$A$2:$E$61,4,FALSE)</f>
        <v>gēngxū (庚戌)</v>
      </c>
      <c r="C1267" s="391" t="str">
        <f>VLOOKUP(A1267,Sheet3!$A$2:$E$61,5,FALSE)</f>
        <v>Metal Dog</v>
      </c>
      <c r="D1267" s="399">
        <f t="shared" si="959"/>
        <v>2350</v>
      </c>
      <c r="E1267" s="399">
        <f t="shared" si="960"/>
        <v>2289</v>
      </c>
      <c r="F1267" s="12">
        <f t="shared" si="939"/>
        <v>36.571428571428569</v>
      </c>
      <c r="G1267" s="416">
        <f t="shared" si="938"/>
        <v>3681</v>
      </c>
      <c r="H1267" s="187">
        <f t="shared" si="940"/>
        <v>251</v>
      </c>
      <c r="I1267" s="1">
        <f t="shared" si="941"/>
        <v>250</v>
      </c>
      <c r="J1267" s="187">
        <f t="shared" si="942"/>
        <v>-250</v>
      </c>
      <c r="K1267" s="1">
        <f t="shared" si="943"/>
        <v>-249</v>
      </c>
      <c r="L1267">
        <f t="shared" si="961"/>
        <v>133</v>
      </c>
      <c r="M1267" s="3">
        <f t="shared" si="976"/>
        <v>1</v>
      </c>
      <c r="N1267" s="245">
        <f t="shared" si="976"/>
        <v>2</v>
      </c>
      <c r="AQ1267">
        <f t="shared" si="937"/>
        <v>283</v>
      </c>
      <c r="AW1267">
        <f t="shared" si="973"/>
        <v>269</v>
      </c>
      <c r="AZ1267" s="249">
        <f t="shared" si="979"/>
        <v>22</v>
      </c>
      <c r="BA1267" s="249">
        <f t="shared" si="977"/>
        <v>21</v>
      </c>
      <c r="BB1267" s="249">
        <f t="shared" si="974"/>
        <v>20</v>
      </c>
      <c r="BC1267" s="249">
        <f t="shared" si="975"/>
        <v>20</v>
      </c>
      <c r="BD1267" s="250">
        <f t="shared" si="966"/>
        <v>25</v>
      </c>
      <c r="BE1267" s="250">
        <f t="shared" si="967"/>
        <v>24</v>
      </c>
      <c r="BF1267" s="250">
        <f t="shared" si="968"/>
        <v>24</v>
      </c>
      <c r="BG1267" s="250">
        <f t="shared" si="964"/>
        <v>23</v>
      </c>
      <c r="BH1267" s="250">
        <f>BG1267-1</f>
        <v>22</v>
      </c>
      <c r="BI1267" s="250">
        <f t="shared" si="969"/>
        <v>24</v>
      </c>
      <c r="BJ1267" s="250">
        <f t="shared" si="962"/>
        <v>23</v>
      </c>
      <c r="BK1267" s="250">
        <f t="shared" si="963"/>
        <v>23</v>
      </c>
      <c r="BL1267" s="250">
        <f t="shared" si="978"/>
        <v>22</v>
      </c>
      <c r="BM1267" s="250">
        <f t="shared" si="970"/>
        <v>22</v>
      </c>
      <c r="BN1267" s="250">
        <f t="shared" si="971"/>
        <v>21</v>
      </c>
      <c r="BO1267" s="32">
        <f t="shared" si="972"/>
        <v>498</v>
      </c>
      <c r="BP1267" s="8">
        <f t="shared" ref="BP1267:BP1330" si="980">BP1266+1</f>
        <v>82</v>
      </c>
      <c r="BQ1267" s="32">
        <f t="shared" si="953"/>
        <v>269</v>
      </c>
    </row>
    <row r="1268" spans="1:69" ht="13.5" thickBot="1">
      <c r="A1268" s="390">
        <f t="shared" si="958"/>
        <v>48</v>
      </c>
      <c r="B1268" s="391" t="str">
        <f>VLOOKUP(A1268,Sheet3!$A$2:$E$61,4,FALSE)</f>
        <v>xīnhài (辛亥)</v>
      </c>
      <c r="C1268" s="391" t="str">
        <f>VLOOKUP(A1268,Sheet3!$A$2:$E$61,5,FALSE)</f>
        <v>Metal Pig</v>
      </c>
      <c r="D1268" s="399">
        <f t="shared" si="959"/>
        <v>2351</v>
      </c>
      <c r="E1268" s="399">
        <f t="shared" si="960"/>
        <v>2290</v>
      </c>
      <c r="F1268" s="12">
        <f t="shared" si="939"/>
        <v>36.428571428571431</v>
      </c>
      <c r="G1268" s="416">
        <f t="shared" si="938"/>
        <v>3682</v>
      </c>
      <c r="H1268" s="187">
        <f t="shared" si="940"/>
        <v>250</v>
      </c>
      <c r="I1268" s="1">
        <f t="shared" si="941"/>
        <v>249</v>
      </c>
      <c r="J1268" s="187">
        <f t="shared" si="942"/>
        <v>-249</v>
      </c>
      <c r="K1268" s="1">
        <f t="shared" si="943"/>
        <v>-248</v>
      </c>
      <c r="L1268">
        <f t="shared" si="961"/>
        <v>133</v>
      </c>
      <c r="M1268" s="3">
        <f t="shared" si="976"/>
        <v>2</v>
      </c>
      <c r="N1268" s="245">
        <f t="shared" si="976"/>
        <v>3</v>
      </c>
      <c r="AQ1268">
        <f t="shared" si="937"/>
        <v>284</v>
      </c>
      <c r="AW1268">
        <f t="shared" si="973"/>
        <v>270</v>
      </c>
      <c r="AZ1268" s="249">
        <f t="shared" si="979"/>
        <v>22</v>
      </c>
      <c r="BA1268" s="249">
        <f t="shared" si="977"/>
        <v>21</v>
      </c>
      <c r="BB1268" s="249">
        <f t="shared" si="974"/>
        <v>20</v>
      </c>
      <c r="BC1268" s="249">
        <f t="shared" si="975"/>
        <v>20</v>
      </c>
      <c r="BD1268" s="250">
        <f t="shared" si="966"/>
        <v>25</v>
      </c>
      <c r="BE1268" s="250">
        <f t="shared" si="967"/>
        <v>24</v>
      </c>
      <c r="BF1268" s="250">
        <f t="shared" si="968"/>
        <v>24</v>
      </c>
      <c r="BG1268" s="250">
        <f t="shared" si="964"/>
        <v>23</v>
      </c>
      <c r="BH1268" s="250">
        <f>BG1268-2</f>
        <v>21</v>
      </c>
      <c r="BI1268" s="250">
        <f t="shared" si="969"/>
        <v>23</v>
      </c>
      <c r="BJ1268" s="250">
        <f t="shared" ref="BJ1268:BJ1299" si="981">BI1268-1</f>
        <v>22</v>
      </c>
      <c r="BK1268" s="250">
        <f t="shared" ref="BK1268:BK1299" si="982">BJ1268</f>
        <v>22</v>
      </c>
      <c r="BL1268" s="250">
        <f t="shared" si="978"/>
        <v>21</v>
      </c>
      <c r="BM1268" s="250">
        <f t="shared" si="970"/>
        <v>21</v>
      </c>
      <c r="BN1268" s="250">
        <f t="shared" si="971"/>
        <v>20</v>
      </c>
      <c r="BO1268" s="32">
        <f t="shared" si="972"/>
        <v>499</v>
      </c>
      <c r="BP1268" s="8">
        <f t="shared" si="980"/>
        <v>83</v>
      </c>
      <c r="BQ1268" s="32">
        <f t="shared" si="953"/>
        <v>270</v>
      </c>
    </row>
    <row r="1269" spans="1:69" ht="13.5" thickBot="1">
      <c r="A1269" s="390">
        <f t="shared" si="958"/>
        <v>49</v>
      </c>
      <c r="B1269" s="391" t="str">
        <f>VLOOKUP(A1269,Sheet3!$A$2:$E$61,4,FALSE)</f>
        <v>rénzǐ (壬子)</v>
      </c>
      <c r="C1269" s="391" t="str">
        <f>VLOOKUP(A1269,Sheet3!$A$2:$E$61,5,FALSE)</f>
        <v>Water Rat</v>
      </c>
      <c r="D1269" s="399">
        <f t="shared" si="959"/>
        <v>2352</v>
      </c>
      <c r="E1269" s="399">
        <f t="shared" si="960"/>
        <v>2291</v>
      </c>
      <c r="F1269" s="12">
        <f t="shared" si="939"/>
        <v>36.285714285714285</v>
      </c>
      <c r="G1269" s="416">
        <f t="shared" si="938"/>
        <v>3683</v>
      </c>
      <c r="H1269" s="187">
        <f t="shared" si="940"/>
        <v>249</v>
      </c>
      <c r="I1269" s="1">
        <f t="shared" si="941"/>
        <v>248</v>
      </c>
      <c r="J1269" s="187">
        <f t="shared" si="942"/>
        <v>-248</v>
      </c>
      <c r="K1269" s="1">
        <f t="shared" si="943"/>
        <v>-247</v>
      </c>
      <c r="L1269">
        <f t="shared" si="961"/>
        <v>133</v>
      </c>
      <c r="M1269" s="3">
        <f t="shared" si="976"/>
        <v>3</v>
      </c>
      <c r="N1269" s="245">
        <f t="shared" si="976"/>
        <v>4</v>
      </c>
      <c r="AQ1269">
        <f t="shared" si="937"/>
        <v>285</v>
      </c>
      <c r="AW1269">
        <f t="shared" si="973"/>
        <v>271</v>
      </c>
      <c r="AZ1269" s="249">
        <f t="shared" si="979"/>
        <v>21</v>
      </c>
      <c r="BA1269" s="249">
        <f t="shared" si="977"/>
        <v>20</v>
      </c>
      <c r="BB1269" s="249">
        <f t="shared" si="974"/>
        <v>19</v>
      </c>
      <c r="BC1269" s="249">
        <f t="shared" si="975"/>
        <v>19</v>
      </c>
      <c r="BD1269" s="250">
        <f t="shared" si="966"/>
        <v>24</v>
      </c>
      <c r="BE1269" s="250">
        <f t="shared" si="967"/>
        <v>23</v>
      </c>
      <c r="BF1269" s="250">
        <f t="shared" si="968"/>
        <v>23</v>
      </c>
      <c r="BG1269" s="250">
        <f t="shared" ref="BG1269:BG1300" si="983">BF1269-1</f>
        <v>22</v>
      </c>
      <c r="BH1269" s="250">
        <f>BG1269-1</f>
        <v>21</v>
      </c>
      <c r="BI1269" s="250">
        <f t="shared" si="969"/>
        <v>23</v>
      </c>
      <c r="BJ1269" s="250">
        <f t="shared" si="981"/>
        <v>22</v>
      </c>
      <c r="BK1269" s="250">
        <f t="shared" si="982"/>
        <v>22</v>
      </c>
      <c r="BL1269" s="250">
        <f t="shared" si="978"/>
        <v>21</v>
      </c>
      <c r="BM1269" s="250">
        <f t="shared" si="970"/>
        <v>21</v>
      </c>
      <c r="BN1269" s="250">
        <f t="shared" si="971"/>
        <v>20</v>
      </c>
      <c r="BO1269" s="32">
        <f t="shared" si="972"/>
        <v>500</v>
      </c>
      <c r="BP1269" s="8">
        <f t="shared" si="980"/>
        <v>84</v>
      </c>
      <c r="BQ1269" s="32">
        <f t="shared" si="953"/>
        <v>271</v>
      </c>
    </row>
    <row r="1270" spans="1:69" ht="13.5" thickBot="1">
      <c r="A1270" s="390">
        <f t="shared" si="958"/>
        <v>50</v>
      </c>
      <c r="B1270" s="391" t="str">
        <f>VLOOKUP(A1270,Sheet3!$A$2:$E$61,4,FALSE)</f>
        <v>guǐchǒu (癸丑)</v>
      </c>
      <c r="C1270" s="391" t="str">
        <f>VLOOKUP(A1270,Sheet3!$A$2:$E$61,5,FALSE)</f>
        <v>Water Ox</v>
      </c>
      <c r="D1270" s="399">
        <f t="shared" si="959"/>
        <v>2353</v>
      </c>
      <c r="E1270" s="399">
        <f t="shared" si="960"/>
        <v>2292</v>
      </c>
      <c r="F1270" s="12">
        <f t="shared" si="939"/>
        <v>36.142857142857146</v>
      </c>
      <c r="G1270" s="416">
        <f t="shared" si="938"/>
        <v>3684</v>
      </c>
      <c r="H1270" s="187">
        <f t="shared" si="940"/>
        <v>248</v>
      </c>
      <c r="I1270" s="1">
        <f t="shared" si="941"/>
        <v>247</v>
      </c>
      <c r="J1270" s="187">
        <f t="shared" si="942"/>
        <v>-247</v>
      </c>
      <c r="K1270" s="1">
        <f t="shared" si="943"/>
        <v>-246</v>
      </c>
      <c r="L1270">
        <f t="shared" si="961"/>
        <v>133</v>
      </c>
      <c r="M1270" s="3">
        <f t="shared" si="976"/>
        <v>4</v>
      </c>
      <c r="N1270" s="245">
        <f t="shared" si="976"/>
        <v>1</v>
      </c>
      <c r="AQ1270">
        <f t="shared" ref="AQ1270:AQ1333" si="984">AQ1269+1</f>
        <v>286</v>
      </c>
      <c r="AW1270">
        <f t="shared" si="973"/>
        <v>272</v>
      </c>
      <c r="AZ1270" s="249">
        <f t="shared" si="979"/>
        <v>21</v>
      </c>
      <c r="BA1270" s="249">
        <f t="shared" si="977"/>
        <v>20</v>
      </c>
      <c r="BB1270" s="249">
        <f t="shared" si="974"/>
        <v>19</v>
      </c>
      <c r="BC1270" s="249">
        <f t="shared" si="975"/>
        <v>19</v>
      </c>
      <c r="BD1270" s="250">
        <f t="shared" si="966"/>
        <v>24</v>
      </c>
      <c r="BE1270" s="250">
        <f t="shared" si="967"/>
        <v>23</v>
      </c>
      <c r="BF1270" s="250">
        <f t="shared" si="968"/>
        <v>23</v>
      </c>
      <c r="BG1270" s="250">
        <f t="shared" si="983"/>
        <v>22</v>
      </c>
      <c r="BH1270" s="250">
        <f>BG1270-1</f>
        <v>21</v>
      </c>
      <c r="BI1270" s="250">
        <f t="shared" si="969"/>
        <v>23</v>
      </c>
      <c r="BJ1270" s="250">
        <f t="shared" si="981"/>
        <v>22</v>
      </c>
      <c r="BK1270" s="250">
        <f t="shared" si="982"/>
        <v>22</v>
      </c>
      <c r="BL1270" s="250">
        <f t="shared" si="978"/>
        <v>21</v>
      </c>
      <c r="BM1270" s="250">
        <f t="shared" si="970"/>
        <v>21</v>
      </c>
      <c r="BN1270" s="250">
        <f t="shared" si="971"/>
        <v>20</v>
      </c>
      <c r="BO1270" s="32">
        <f t="shared" si="972"/>
        <v>501</v>
      </c>
      <c r="BP1270" s="8">
        <f t="shared" si="980"/>
        <v>85</v>
      </c>
      <c r="BQ1270" s="32">
        <f t="shared" si="953"/>
        <v>272</v>
      </c>
    </row>
    <row r="1271" spans="1:69" ht="13.5" thickBot="1">
      <c r="A1271" s="390">
        <f t="shared" si="958"/>
        <v>51</v>
      </c>
      <c r="B1271" s="391" t="str">
        <f>VLOOKUP(A1271,Sheet3!$A$2:$E$61,4,FALSE)</f>
        <v>jiǎyín (甲寅)</v>
      </c>
      <c r="C1271" s="391" t="str">
        <f>VLOOKUP(A1271,Sheet3!$A$2:$E$61,5,FALSE)</f>
        <v>Wood Tiger</v>
      </c>
      <c r="D1271" s="399">
        <f t="shared" si="959"/>
        <v>2354</v>
      </c>
      <c r="E1271" s="399">
        <f t="shared" si="960"/>
        <v>2293</v>
      </c>
      <c r="F1271" s="14">
        <f t="shared" si="939"/>
        <v>36</v>
      </c>
      <c r="G1271" s="417">
        <f t="shared" ref="G1271:G1334" si="985">G1270+1</f>
        <v>3685</v>
      </c>
      <c r="H1271" s="270">
        <f t="shared" si="940"/>
        <v>247</v>
      </c>
      <c r="I1271" s="16">
        <f t="shared" si="941"/>
        <v>246</v>
      </c>
      <c r="J1271" s="270">
        <f t="shared" si="942"/>
        <v>-246</v>
      </c>
      <c r="K1271" s="16">
        <f t="shared" si="943"/>
        <v>-245</v>
      </c>
      <c r="L1271" s="20">
        <f t="shared" si="961"/>
        <v>134</v>
      </c>
      <c r="M1271" s="15">
        <f t="shared" si="976"/>
        <v>1</v>
      </c>
      <c r="N1271" s="271">
        <f t="shared" si="976"/>
        <v>2</v>
      </c>
      <c r="AQ1271">
        <f t="shared" si="984"/>
        <v>287</v>
      </c>
      <c r="AW1271">
        <f t="shared" si="973"/>
        <v>273</v>
      </c>
      <c r="AZ1271" s="249">
        <f t="shared" si="979"/>
        <v>21</v>
      </c>
      <c r="BA1271" s="249">
        <f t="shared" si="977"/>
        <v>20</v>
      </c>
      <c r="BB1271" s="249">
        <f t="shared" si="974"/>
        <v>19</v>
      </c>
      <c r="BC1271" s="249">
        <f t="shared" si="975"/>
        <v>19</v>
      </c>
      <c r="BD1271" s="250">
        <f t="shared" si="966"/>
        <v>24</v>
      </c>
      <c r="BE1271" s="250">
        <f t="shared" si="967"/>
        <v>23</v>
      </c>
      <c r="BF1271" s="250">
        <f t="shared" si="968"/>
        <v>23</v>
      </c>
      <c r="BG1271" s="250">
        <f t="shared" si="983"/>
        <v>22</v>
      </c>
      <c r="BH1271" s="250">
        <f>BG1271-1</f>
        <v>21</v>
      </c>
      <c r="BI1271" s="250">
        <f t="shared" si="969"/>
        <v>23</v>
      </c>
      <c r="BJ1271" s="250">
        <f t="shared" si="981"/>
        <v>22</v>
      </c>
      <c r="BK1271" s="250">
        <f t="shared" si="982"/>
        <v>22</v>
      </c>
      <c r="BL1271" s="250">
        <f t="shared" si="978"/>
        <v>21</v>
      </c>
      <c r="BM1271" s="250">
        <f t="shared" si="970"/>
        <v>21</v>
      </c>
      <c r="BN1271" s="250">
        <f t="shared" si="971"/>
        <v>20</v>
      </c>
      <c r="BO1271" s="32">
        <f t="shared" si="972"/>
        <v>502</v>
      </c>
      <c r="BP1271" s="8">
        <f t="shared" si="980"/>
        <v>86</v>
      </c>
      <c r="BQ1271" s="32">
        <f t="shared" si="953"/>
        <v>273</v>
      </c>
    </row>
    <row r="1272" spans="1:69" ht="13.5" thickBot="1">
      <c r="A1272" s="390">
        <f t="shared" si="958"/>
        <v>52</v>
      </c>
      <c r="B1272" s="391" t="str">
        <f>VLOOKUP(A1272,Sheet3!$A$2:$E$61,4,FALSE)</f>
        <v>yǐmǎo (乙卯)</v>
      </c>
      <c r="C1272" s="391" t="str">
        <f>VLOOKUP(A1272,Sheet3!$A$2:$E$61,5,FALSE)</f>
        <v>Wood Hare</v>
      </c>
      <c r="D1272" s="399">
        <f t="shared" si="959"/>
        <v>2355</v>
      </c>
      <c r="E1272" s="399">
        <f t="shared" si="960"/>
        <v>2294</v>
      </c>
      <c r="F1272" s="12">
        <f t="shared" si="939"/>
        <v>35.857142857142854</v>
      </c>
      <c r="G1272" s="416">
        <f t="shared" si="985"/>
        <v>3686</v>
      </c>
      <c r="H1272" s="187">
        <f t="shared" si="940"/>
        <v>246</v>
      </c>
      <c r="I1272" s="1">
        <f t="shared" si="941"/>
        <v>245</v>
      </c>
      <c r="J1272" s="187">
        <f t="shared" si="942"/>
        <v>-245</v>
      </c>
      <c r="K1272" s="1">
        <f t="shared" si="943"/>
        <v>-244</v>
      </c>
      <c r="L1272">
        <f t="shared" si="961"/>
        <v>134</v>
      </c>
      <c r="M1272" s="3">
        <f t="shared" si="976"/>
        <v>2</v>
      </c>
      <c r="N1272" s="245">
        <f t="shared" si="976"/>
        <v>3</v>
      </c>
      <c r="AQ1272">
        <f t="shared" si="984"/>
        <v>288</v>
      </c>
      <c r="AW1272">
        <f t="shared" si="973"/>
        <v>274</v>
      </c>
      <c r="AZ1272" s="249">
        <f t="shared" si="979"/>
        <v>21</v>
      </c>
      <c r="BA1272" s="249">
        <f t="shared" si="977"/>
        <v>20</v>
      </c>
      <c r="BB1272" s="249">
        <f t="shared" si="974"/>
        <v>19</v>
      </c>
      <c r="BC1272" s="249">
        <f t="shared" si="975"/>
        <v>19</v>
      </c>
      <c r="BD1272" s="250">
        <f t="shared" si="966"/>
        <v>24</v>
      </c>
      <c r="BE1272" s="250">
        <f t="shared" si="967"/>
        <v>23</v>
      </c>
      <c r="BF1272" s="250">
        <f t="shared" si="968"/>
        <v>23</v>
      </c>
      <c r="BG1272" s="250">
        <f t="shared" si="983"/>
        <v>22</v>
      </c>
      <c r="BH1272" s="250">
        <f>BG1272-2</f>
        <v>20</v>
      </c>
      <c r="BI1272" s="250">
        <f t="shared" si="969"/>
        <v>22</v>
      </c>
      <c r="BJ1272" s="250">
        <f t="shared" si="981"/>
        <v>21</v>
      </c>
      <c r="BK1272" s="250">
        <f t="shared" si="982"/>
        <v>21</v>
      </c>
      <c r="BL1272" s="250">
        <f t="shared" si="978"/>
        <v>20</v>
      </c>
      <c r="BM1272" s="250">
        <f t="shared" si="970"/>
        <v>20</v>
      </c>
      <c r="BN1272" s="250">
        <f t="shared" si="971"/>
        <v>19</v>
      </c>
      <c r="BO1272" s="32">
        <f t="shared" si="972"/>
        <v>503</v>
      </c>
      <c r="BP1272" s="8">
        <f t="shared" si="980"/>
        <v>87</v>
      </c>
      <c r="BQ1272" s="32">
        <f t="shared" si="953"/>
        <v>274</v>
      </c>
    </row>
    <row r="1273" spans="1:69" ht="13.5" thickBot="1">
      <c r="A1273" s="390">
        <f t="shared" si="958"/>
        <v>53</v>
      </c>
      <c r="B1273" s="391" t="str">
        <f>VLOOKUP(A1273,Sheet3!$A$2:$E$61,4,FALSE)</f>
        <v>bǐngchén (丙辰)</v>
      </c>
      <c r="C1273" s="391" t="str">
        <f>VLOOKUP(A1273,Sheet3!$A$2:$E$61,5,FALSE)</f>
        <v>Fire Dragon</v>
      </c>
      <c r="D1273" s="399">
        <f t="shared" si="959"/>
        <v>2356</v>
      </c>
      <c r="E1273" s="399">
        <f t="shared" si="960"/>
        <v>2295</v>
      </c>
      <c r="F1273" s="12">
        <f t="shared" si="939"/>
        <v>35.714285714285715</v>
      </c>
      <c r="G1273" s="416">
        <f t="shared" si="985"/>
        <v>3687</v>
      </c>
      <c r="H1273" s="187">
        <f t="shared" si="940"/>
        <v>245</v>
      </c>
      <c r="I1273" s="1">
        <f t="shared" si="941"/>
        <v>244</v>
      </c>
      <c r="J1273" s="187">
        <f t="shared" si="942"/>
        <v>-244</v>
      </c>
      <c r="K1273" s="1">
        <f t="shared" si="943"/>
        <v>-243</v>
      </c>
      <c r="L1273">
        <f t="shared" si="961"/>
        <v>134</v>
      </c>
      <c r="M1273" s="3">
        <f t="shared" si="976"/>
        <v>3</v>
      </c>
      <c r="N1273" s="245">
        <f t="shared" si="976"/>
        <v>4</v>
      </c>
      <c r="AQ1273">
        <f t="shared" si="984"/>
        <v>289</v>
      </c>
      <c r="AW1273">
        <f t="shared" si="973"/>
        <v>275</v>
      </c>
      <c r="AZ1273" s="249">
        <f t="shared" si="979"/>
        <v>20</v>
      </c>
      <c r="BA1273" s="249">
        <f t="shared" si="977"/>
        <v>19</v>
      </c>
      <c r="BB1273" s="249">
        <f t="shared" si="974"/>
        <v>18</v>
      </c>
      <c r="BC1273" s="249">
        <f t="shared" si="975"/>
        <v>18</v>
      </c>
      <c r="BD1273" s="250">
        <f t="shared" ref="BD1273:BD1304" si="986">BC1273+5</f>
        <v>23</v>
      </c>
      <c r="BE1273" s="250">
        <f t="shared" ref="BE1273:BE1304" si="987">BD1273-1</f>
        <v>22</v>
      </c>
      <c r="BF1273" s="250">
        <f t="shared" ref="BF1273:BF1304" si="988">BE1273</f>
        <v>22</v>
      </c>
      <c r="BG1273" s="250">
        <f t="shared" si="983"/>
        <v>21</v>
      </c>
      <c r="BH1273" s="250">
        <f>BG1273-1</f>
        <v>20</v>
      </c>
      <c r="BI1273" s="250">
        <f t="shared" ref="BI1273:BI1304" si="989">BH1273+2</f>
        <v>22</v>
      </c>
      <c r="BJ1273" s="250">
        <f t="shared" si="981"/>
        <v>21</v>
      </c>
      <c r="BK1273" s="250">
        <f t="shared" si="982"/>
        <v>21</v>
      </c>
      <c r="BL1273" s="250">
        <f t="shared" si="978"/>
        <v>20</v>
      </c>
      <c r="BM1273" s="250">
        <f t="shared" si="970"/>
        <v>20</v>
      </c>
      <c r="BN1273" s="250">
        <f t="shared" si="971"/>
        <v>19</v>
      </c>
      <c r="BO1273" s="32">
        <f t="shared" si="972"/>
        <v>504</v>
      </c>
      <c r="BP1273" s="8">
        <f t="shared" si="980"/>
        <v>88</v>
      </c>
      <c r="BQ1273" s="32">
        <f t="shared" si="953"/>
        <v>275</v>
      </c>
    </row>
    <row r="1274" spans="1:69" ht="13.5" thickBot="1">
      <c r="A1274" s="390">
        <f t="shared" si="958"/>
        <v>54</v>
      </c>
      <c r="B1274" s="391" t="str">
        <f>VLOOKUP(A1274,Sheet3!$A$2:$E$61,4,FALSE)</f>
        <v>dīngsì (丁巳)</v>
      </c>
      <c r="C1274" s="391" t="str">
        <f>VLOOKUP(A1274,Sheet3!$A$2:$E$61,5,FALSE)</f>
        <v>Fire Snake</v>
      </c>
      <c r="D1274" s="399">
        <f t="shared" si="959"/>
        <v>2357</v>
      </c>
      <c r="E1274" s="399">
        <f t="shared" si="960"/>
        <v>2296</v>
      </c>
      <c r="F1274" s="12">
        <f t="shared" si="939"/>
        <v>35.571428571428569</v>
      </c>
      <c r="G1274" s="416">
        <f t="shared" si="985"/>
        <v>3688</v>
      </c>
      <c r="H1274" s="187">
        <f t="shared" si="940"/>
        <v>244</v>
      </c>
      <c r="I1274" s="1">
        <f t="shared" si="941"/>
        <v>243</v>
      </c>
      <c r="J1274" s="187">
        <f t="shared" si="942"/>
        <v>-243</v>
      </c>
      <c r="K1274" s="1">
        <f t="shared" si="943"/>
        <v>-242</v>
      </c>
      <c r="L1274">
        <f t="shared" si="961"/>
        <v>134</v>
      </c>
      <c r="M1274" s="3">
        <f t="shared" si="976"/>
        <v>4</v>
      </c>
      <c r="N1274" s="245">
        <f t="shared" si="976"/>
        <v>1</v>
      </c>
      <c r="AQ1274">
        <f t="shared" si="984"/>
        <v>290</v>
      </c>
      <c r="AW1274">
        <f t="shared" si="973"/>
        <v>276</v>
      </c>
      <c r="AZ1274" s="249">
        <f t="shared" si="979"/>
        <v>20</v>
      </c>
      <c r="BA1274" s="249">
        <f t="shared" si="977"/>
        <v>19</v>
      </c>
      <c r="BB1274" s="249">
        <f t="shared" si="974"/>
        <v>18</v>
      </c>
      <c r="BC1274" s="249">
        <f t="shared" si="975"/>
        <v>18</v>
      </c>
      <c r="BD1274" s="250">
        <f t="shared" si="986"/>
        <v>23</v>
      </c>
      <c r="BE1274" s="250">
        <f t="shared" si="987"/>
        <v>22</v>
      </c>
      <c r="BF1274" s="250">
        <f t="shared" si="988"/>
        <v>22</v>
      </c>
      <c r="BG1274" s="250">
        <f t="shared" si="983"/>
        <v>21</v>
      </c>
      <c r="BH1274" s="250">
        <f>BG1274-1</f>
        <v>20</v>
      </c>
      <c r="BI1274" s="250">
        <f t="shared" si="989"/>
        <v>22</v>
      </c>
      <c r="BJ1274" s="250">
        <f t="shared" si="981"/>
        <v>21</v>
      </c>
      <c r="BK1274" s="250">
        <f t="shared" si="982"/>
        <v>21</v>
      </c>
      <c r="BL1274" s="250">
        <f t="shared" si="978"/>
        <v>20</v>
      </c>
      <c r="BM1274" s="250">
        <f t="shared" si="970"/>
        <v>20</v>
      </c>
      <c r="BN1274" s="250">
        <f t="shared" si="971"/>
        <v>19</v>
      </c>
      <c r="BO1274" s="32">
        <f t="shared" si="972"/>
        <v>505</v>
      </c>
      <c r="BP1274" s="8">
        <f t="shared" si="980"/>
        <v>89</v>
      </c>
      <c r="BQ1274" s="32">
        <f t="shared" si="953"/>
        <v>276</v>
      </c>
    </row>
    <row r="1275" spans="1:69" ht="13.5" thickBot="1">
      <c r="A1275" s="390">
        <f t="shared" si="958"/>
        <v>55</v>
      </c>
      <c r="B1275" s="391" t="str">
        <f>VLOOKUP(A1275,Sheet3!$A$2:$E$61,4,FALSE)</f>
        <v>wùwǔ (戊午)</v>
      </c>
      <c r="C1275" s="391" t="str">
        <f>VLOOKUP(A1275,Sheet3!$A$2:$E$61,5,FALSE)</f>
        <v>Earth Horse</v>
      </c>
      <c r="D1275" s="399">
        <f t="shared" si="959"/>
        <v>2358</v>
      </c>
      <c r="E1275" s="399">
        <f t="shared" si="960"/>
        <v>2297</v>
      </c>
      <c r="F1275" s="12">
        <f t="shared" si="939"/>
        <v>35.428571428571431</v>
      </c>
      <c r="G1275" s="416">
        <f t="shared" si="985"/>
        <v>3689</v>
      </c>
      <c r="H1275" s="187">
        <f t="shared" si="940"/>
        <v>243</v>
      </c>
      <c r="I1275" s="1">
        <f t="shared" si="941"/>
        <v>242</v>
      </c>
      <c r="J1275" s="187">
        <f t="shared" si="942"/>
        <v>-242</v>
      </c>
      <c r="K1275" s="1">
        <f t="shared" si="943"/>
        <v>-241</v>
      </c>
      <c r="L1275">
        <f t="shared" si="961"/>
        <v>135</v>
      </c>
      <c r="M1275" s="3">
        <f t="shared" si="976"/>
        <v>1</v>
      </c>
      <c r="N1275" s="245">
        <f t="shared" si="976"/>
        <v>2</v>
      </c>
      <c r="AQ1275">
        <f t="shared" si="984"/>
        <v>291</v>
      </c>
      <c r="AW1275">
        <f t="shared" si="973"/>
        <v>277</v>
      </c>
      <c r="AZ1275" s="249">
        <f t="shared" si="979"/>
        <v>20</v>
      </c>
      <c r="BA1275" s="249">
        <f t="shared" si="977"/>
        <v>19</v>
      </c>
      <c r="BB1275" s="249">
        <f t="shared" si="974"/>
        <v>18</v>
      </c>
      <c r="BC1275" s="249">
        <f t="shared" si="975"/>
        <v>18</v>
      </c>
      <c r="BD1275" s="250">
        <f t="shared" si="986"/>
        <v>23</v>
      </c>
      <c r="BE1275" s="250">
        <f t="shared" si="987"/>
        <v>22</v>
      </c>
      <c r="BF1275" s="250">
        <f t="shared" si="988"/>
        <v>22</v>
      </c>
      <c r="BG1275" s="250">
        <f t="shared" si="983"/>
        <v>21</v>
      </c>
      <c r="BH1275" s="250">
        <f>BG1275-1</f>
        <v>20</v>
      </c>
      <c r="BI1275" s="250">
        <f t="shared" si="989"/>
        <v>22</v>
      </c>
      <c r="BJ1275" s="250">
        <f t="shared" si="981"/>
        <v>21</v>
      </c>
      <c r="BK1275" s="250">
        <f t="shared" si="982"/>
        <v>21</v>
      </c>
      <c r="BL1275" s="250">
        <f t="shared" si="978"/>
        <v>20</v>
      </c>
      <c r="BM1275" s="250">
        <f t="shared" si="970"/>
        <v>20</v>
      </c>
      <c r="BN1275" s="250">
        <f t="shared" si="971"/>
        <v>19</v>
      </c>
      <c r="BO1275" s="32">
        <f t="shared" si="972"/>
        <v>506</v>
      </c>
      <c r="BP1275" s="8">
        <f t="shared" si="980"/>
        <v>90</v>
      </c>
      <c r="BQ1275" s="32">
        <f t="shared" si="953"/>
        <v>277</v>
      </c>
    </row>
    <row r="1276" spans="1:69" ht="13.5" thickBot="1">
      <c r="A1276" s="390">
        <f t="shared" si="958"/>
        <v>56</v>
      </c>
      <c r="B1276" s="391" t="str">
        <f>VLOOKUP(A1276,Sheet3!$A$2:$E$61,4,FALSE)</f>
        <v>jǐwèi (己未)</v>
      </c>
      <c r="C1276" s="391" t="str">
        <f>VLOOKUP(A1276,Sheet3!$A$2:$E$61,5,FALSE)</f>
        <v>Earth Sheep</v>
      </c>
      <c r="D1276" s="399">
        <f t="shared" si="959"/>
        <v>2359</v>
      </c>
      <c r="E1276" s="399">
        <f t="shared" si="960"/>
        <v>2298</v>
      </c>
      <c r="F1276" s="12">
        <f t="shared" ref="F1276:F1339" si="990">(5+H1276)/7</f>
        <v>35.285714285714285</v>
      </c>
      <c r="G1276" s="416">
        <f t="shared" si="985"/>
        <v>3690</v>
      </c>
      <c r="H1276" s="187">
        <f t="shared" ref="H1276:H1339" si="991">H1275-1</f>
        <v>242</v>
      </c>
      <c r="I1276" s="1">
        <f t="shared" ref="I1276:I1339" si="992">I1275-1</f>
        <v>241</v>
      </c>
      <c r="J1276" s="187">
        <f t="shared" ref="J1276:J1339" si="993">J1275+1</f>
        <v>-241</v>
      </c>
      <c r="K1276" s="1">
        <f t="shared" ref="K1276:K1339" si="994">K1275+1</f>
        <v>-240</v>
      </c>
      <c r="L1276">
        <f t="shared" si="961"/>
        <v>135</v>
      </c>
      <c r="M1276" s="3">
        <f t="shared" si="976"/>
        <v>2</v>
      </c>
      <c r="N1276" s="245">
        <f t="shared" si="976"/>
        <v>3</v>
      </c>
      <c r="AQ1276">
        <f t="shared" si="984"/>
        <v>292</v>
      </c>
      <c r="AW1276">
        <f t="shared" si="973"/>
        <v>278</v>
      </c>
      <c r="AZ1276" s="249">
        <f t="shared" si="979"/>
        <v>20</v>
      </c>
      <c r="BA1276" s="249">
        <f t="shared" si="977"/>
        <v>19</v>
      </c>
      <c r="BB1276" s="249">
        <f t="shared" si="974"/>
        <v>18</v>
      </c>
      <c r="BC1276" s="249">
        <f t="shared" si="975"/>
        <v>18</v>
      </c>
      <c r="BD1276" s="250">
        <f t="shared" si="986"/>
        <v>23</v>
      </c>
      <c r="BE1276" s="250">
        <f t="shared" si="987"/>
        <v>22</v>
      </c>
      <c r="BF1276" s="250">
        <f t="shared" si="988"/>
        <v>22</v>
      </c>
      <c r="BG1276" s="250">
        <f t="shared" si="983"/>
        <v>21</v>
      </c>
      <c r="BH1276" s="250">
        <f>BG1276-2</f>
        <v>19</v>
      </c>
      <c r="BI1276" s="250">
        <f t="shared" si="989"/>
        <v>21</v>
      </c>
      <c r="BJ1276" s="250">
        <f t="shared" si="981"/>
        <v>20</v>
      </c>
      <c r="BK1276" s="250">
        <f t="shared" si="982"/>
        <v>20</v>
      </c>
      <c r="BL1276" s="250">
        <f t="shared" si="978"/>
        <v>19</v>
      </c>
      <c r="BM1276" s="250">
        <f t="shared" si="970"/>
        <v>19</v>
      </c>
      <c r="BN1276" s="250">
        <f t="shared" si="971"/>
        <v>18</v>
      </c>
      <c r="BO1276" s="32">
        <f t="shared" si="972"/>
        <v>507</v>
      </c>
      <c r="BP1276" s="8">
        <f t="shared" si="980"/>
        <v>91</v>
      </c>
      <c r="BQ1276" s="32">
        <f t="shared" si="953"/>
        <v>278</v>
      </c>
    </row>
    <row r="1277" spans="1:69" ht="23.25" thickBot="1">
      <c r="A1277" s="390">
        <f t="shared" si="958"/>
        <v>57</v>
      </c>
      <c r="B1277" s="391" t="str">
        <f>VLOOKUP(A1277,Sheet3!$A$2:$E$61,4,FALSE)</f>
        <v>gēngshēn (庚申)</v>
      </c>
      <c r="C1277" s="391" t="str">
        <f>VLOOKUP(A1277,Sheet3!$A$2:$E$61,5,FALSE)</f>
        <v>Metal Monkey</v>
      </c>
      <c r="D1277" s="399">
        <f t="shared" si="959"/>
        <v>2360</v>
      </c>
      <c r="E1277" s="399">
        <f t="shared" si="960"/>
        <v>2299</v>
      </c>
      <c r="F1277" s="12">
        <f t="shared" si="990"/>
        <v>35.142857142857146</v>
      </c>
      <c r="G1277" s="416">
        <f t="shared" si="985"/>
        <v>3691</v>
      </c>
      <c r="H1277" s="187">
        <f t="shared" si="991"/>
        <v>241</v>
      </c>
      <c r="I1277" s="1">
        <f t="shared" si="992"/>
        <v>240</v>
      </c>
      <c r="J1277" s="187">
        <f t="shared" si="993"/>
        <v>-240</v>
      </c>
      <c r="K1277" s="1">
        <f t="shared" si="994"/>
        <v>-239</v>
      </c>
      <c r="L1277">
        <f t="shared" si="961"/>
        <v>135</v>
      </c>
      <c r="M1277" s="3">
        <f t="shared" si="976"/>
        <v>3</v>
      </c>
      <c r="N1277" s="245">
        <f t="shared" si="976"/>
        <v>4</v>
      </c>
      <c r="AQ1277">
        <f t="shared" si="984"/>
        <v>293</v>
      </c>
      <c r="AW1277">
        <f t="shared" si="973"/>
        <v>279</v>
      </c>
      <c r="AZ1277" s="249">
        <f t="shared" si="979"/>
        <v>19</v>
      </c>
      <c r="BA1277" s="249">
        <f t="shared" si="977"/>
        <v>18</v>
      </c>
      <c r="BB1277" s="249">
        <f t="shared" si="974"/>
        <v>17</v>
      </c>
      <c r="BC1277" s="249">
        <f t="shared" si="975"/>
        <v>17</v>
      </c>
      <c r="BD1277" s="250">
        <f t="shared" si="986"/>
        <v>22</v>
      </c>
      <c r="BE1277" s="250">
        <f t="shared" si="987"/>
        <v>21</v>
      </c>
      <c r="BF1277" s="250">
        <f t="shared" si="988"/>
        <v>21</v>
      </c>
      <c r="BG1277" s="250">
        <f t="shared" si="983"/>
        <v>20</v>
      </c>
      <c r="BH1277" s="250">
        <f>BG1277-1</f>
        <v>19</v>
      </c>
      <c r="BI1277" s="250">
        <f t="shared" si="989"/>
        <v>21</v>
      </c>
      <c r="BJ1277" s="250">
        <f t="shared" si="981"/>
        <v>20</v>
      </c>
      <c r="BK1277" s="250">
        <f t="shared" si="982"/>
        <v>20</v>
      </c>
      <c r="BL1277" s="250">
        <f t="shared" si="978"/>
        <v>19</v>
      </c>
      <c r="BM1277" s="250">
        <f t="shared" si="970"/>
        <v>19</v>
      </c>
      <c r="BN1277" s="250">
        <f t="shared" si="971"/>
        <v>18</v>
      </c>
      <c r="BO1277" s="32">
        <f t="shared" si="972"/>
        <v>508</v>
      </c>
      <c r="BP1277" s="8">
        <f t="shared" si="980"/>
        <v>92</v>
      </c>
      <c r="BQ1277" s="32">
        <f t="shared" si="953"/>
        <v>279</v>
      </c>
    </row>
    <row r="1278" spans="1:69" ht="13.5" thickBot="1">
      <c r="A1278" s="390">
        <f t="shared" si="958"/>
        <v>58</v>
      </c>
      <c r="B1278" s="391" t="str">
        <f>VLOOKUP(A1278,Sheet3!$A$2:$E$61,4,FALSE)</f>
        <v>xīnyǒu (辛酉)</v>
      </c>
      <c r="C1278" s="391" t="str">
        <f>VLOOKUP(A1278,Sheet3!$A$2:$E$61,5,FALSE)</f>
        <v>Metal Rooster</v>
      </c>
      <c r="D1278" s="399">
        <f t="shared" si="959"/>
        <v>2361</v>
      </c>
      <c r="E1278" s="399">
        <f t="shared" si="960"/>
        <v>2300</v>
      </c>
      <c r="F1278" s="14">
        <f t="shared" si="990"/>
        <v>35</v>
      </c>
      <c r="G1278" s="417">
        <f t="shared" si="985"/>
        <v>3692</v>
      </c>
      <c r="H1278" s="270">
        <f t="shared" si="991"/>
        <v>240</v>
      </c>
      <c r="I1278" s="16">
        <f t="shared" si="992"/>
        <v>239</v>
      </c>
      <c r="J1278" s="270">
        <f t="shared" si="993"/>
        <v>-239</v>
      </c>
      <c r="K1278" s="16">
        <f t="shared" si="994"/>
        <v>-238</v>
      </c>
      <c r="L1278" s="20">
        <f t="shared" si="961"/>
        <v>135</v>
      </c>
      <c r="M1278" s="15">
        <f t="shared" ref="M1278:N1297" si="995">M1282</f>
        <v>4</v>
      </c>
      <c r="N1278" s="271">
        <f t="shared" si="995"/>
        <v>1</v>
      </c>
      <c r="AQ1278">
        <f t="shared" si="984"/>
        <v>294</v>
      </c>
      <c r="AW1278">
        <f t="shared" si="973"/>
        <v>280</v>
      </c>
      <c r="AZ1278" s="249">
        <f t="shared" si="979"/>
        <v>19</v>
      </c>
      <c r="BA1278" s="249">
        <f t="shared" si="977"/>
        <v>18</v>
      </c>
      <c r="BB1278" s="249">
        <f t="shared" si="974"/>
        <v>17</v>
      </c>
      <c r="BC1278" s="249">
        <f t="shared" si="975"/>
        <v>17</v>
      </c>
      <c r="BD1278" s="250">
        <f t="shared" si="986"/>
        <v>22</v>
      </c>
      <c r="BE1278" s="250">
        <f t="shared" si="987"/>
        <v>21</v>
      </c>
      <c r="BF1278" s="250">
        <f t="shared" si="988"/>
        <v>21</v>
      </c>
      <c r="BG1278" s="250">
        <f t="shared" si="983"/>
        <v>20</v>
      </c>
      <c r="BH1278" s="250">
        <f>BG1278-1</f>
        <v>19</v>
      </c>
      <c r="BI1278" s="250">
        <f t="shared" si="989"/>
        <v>21</v>
      </c>
      <c r="BJ1278" s="250">
        <f t="shared" si="981"/>
        <v>20</v>
      </c>
      <c r="BK1278" s="250">
        <f t="shared" si="982"/>
        <v>20</v>
      </c>
      <c r="BL1278" s="250">
        <f t="shared" si="978"/>
        <v>19</v>
      </c>
      <c r="BM1278" s="250">
        <f t="shared" si="970"/>
        <v>19</v>
      </c>
      <c r="BN1278" s="250">
        <f t="shared" si="971"/>
        <v>18</v>
      </c>
      <c r="BO1278" s="32">
        <f t="shared" si="972"/>
        <v>509</v>
      </c>
      <c r="BP1278" s="8">
        <f t="shared" si="980"/>
        <v>93</v>
      </c>
      <c r="BQ1278" s="32">
        <f t="shared" si="953"/>
        <v>280</v>
      </c>
    </row>
    <row r="1279" spans="1:69" ht="13.5" thickBot="1">
      <c r="A1279" s="390">
        <f t="shared" si="958"/>
        <v>59</v>
      </c>
      <c r="B1279" s="391" t="str">
        <f>VLOOKUP(A1279,Sheet3!$A$2:$E$61,4,FALSE)</f>
        <v>rénxū (壬戌)</v>
      </c>
      <c r="C1279" s="391" t="str">
        <f>VLOOKUP(A1279,Sheet3!$A$2:$E$61,5,FALSE)</f>
        <v>Water Dog</v>
      </c>
      <c r="D1279" s="399">
        <f t="shared" si="959"/>
        <v>2362</v>
      </c>
      <c r="E1279" s="399">
        <f t="shared" si="960"/>
        <v>2301</v>
      </c>
      <c r="F1279" s="12">
        <f t="shared" si="990"/>
        <v>34.857142857142854</v>
      </c>
      <c r="G1279" s="416">
        <f t="shared" si="985"/>
        <v>3693</v>
      </c>
      <c r="H1279" s="187">
        <f t="shared" si="991"/>
        <v>239</v>
      </c>
      <c r="I1279" s="1">
        <f t="shared" si="992"/>
        <v>238</v>
      </c>
      <c r="J1279" s="187">
        <f t="shared" si="993"/>
        <v>-238</v>
      </c>
      <c r="K1279" s="1">
        <f t="shared" si="994"/>
        <v>-237</v>
      </c>
      <c r="L1279">
        <f t="shared" si="961"/>
        <v>136</v>
      </c>
      <c r="M1279" s="3">
        <f t="shared" si="995"/>
        <v>1</v>
      </c>
      <c r="N1279" s="245">
        <f t="shared" si="995"/>
        <v>2</v>
      </c>
      <c r="AQ1279">
        <f t="shared" si="984"/>
        <v>295</v>
      </c>
      <c r="AW1279">
        <f t="shared" si="973"/>
        <v>281</v>
      </c>
      <c r="AZ1279" s="249">
        <f t="shared" si="979"/>
        <v>19</v>
      </c>
      <c r="BA1279" s="249">
        <f t="shared" si="977"/>
        <v>18</v>
      </c>
      <c r="BB1279" s="249">
        <f t="shared" si="974"/>
        <v>17</v>
      </c>
      <c r="BC1279" s="249">
        <f t="shared" si="975"/>
        <v>17</v>
      </c>
      <c r="BD1279" s="250">
        <f t="shared" si="986"/>
        <v>22</v>
      </c>
      <c r="BE1279" s="250">
        <f t="shared" si="987"/>
        <v>21</v>
      </c>
      <c r="BF1279" s="250">
        <f t="shared" si="988"/>
        <v>21</v>
      </c>
      <c r="BG1279" s="250">
        <f t="shared" si="983"/>
        <v>20</v>
      </c>
      <c r="BH1279" s="250">
        <f>BG1279-1</f>
        <v>19</v>
      </c>
      <c r="BI1279" s="250">
        <f t="shared" si="989"/>
        <v>21</v>
      </c>
      <c r="BJ1279" s="250">
        <f t="shared" si="981"/>
        <v>20</v>
      </c>
      <c r="BK1279" s="250">
        <f t="shared" si="982"/>
        <v>20</v>
      </c>
      <c r="BL1279" s="250">
        <f t="shared" si="978"/>
        <v>19</v>
      </c>
      <c r="BM1279" s="250">
        <f t="shared" si="970"/>
        <v>19</v>
      </c>
      <c r="BN1279" s="250">
        <f t="shared" si="971"/>
        <v>18</v>
      </c>
      <c r="BO1279" s="32">
        <f t="shared" si="972"/>
        <v>510</v>
      </c>
      <c r="BP1279" s="8">
        <f t="shared" si="980"/>
        <v>94</v>
      </c>
      <c r="BQ1279" s="32">
        <f t="shared" si="953"/>
        <v>281</v>
      </c>
    </row>
    <row r="1280" spans="1:69" ht="13.5" thickBot="1">
      <c r="A1280" s="390">
        <f t="shared" si="958"/>
        <v>60</v>
      </c>
      <c r="B1280" s="391" t="str">
        <f>VLOOKUP(A1280,Sheet3!$A$2:$E$61,4,FALSE)</f>
        <v>guǐhài (癸亥)</v>
      </c>
      <c r="C1280" s="391" t="str">
        <f>VLOOKUP(A1280,Sheet3!$A$2:$E$61,5,FALSE)</f>
        <v>Water Pig</v>
      </c>
      <c r="D1280" s="399">
        <f t="shared" si="959"/>
        <v>2363</v>
      </c>
      <c r="E1280" s="399">
        <f t="shared" si="960"/>
        <v>2302</v>
      </c>
      <c r="F1280" s="12">
        <f t="shared" si="990"/>
        <v>34.714285714285715</v>
      </c>
      <c r="G1280" s="416">
        <f t="shared" si="985"/>
        <v>3694</v>
      </c>
      <c r="H1280" s="187">
        <f t="shared" si="991"/>
        <v>238</v>
      </c>
      <c r="I1280" s="1">
        <f t="shared" si="992"/>
        <v>237</v>
      </c>
      <c r="J1280" s="187">
        <f t="shared" si="993"/>
        <v>-237</v>
      </c>
      <c r="K1280" s="1">
        <f t="shared" si="994"/>
        <v>-236</v>
      </c>
      <c r="L1280">
        <f t="shared" si="961"/>
        <v>136</v>
      </c>
      <c r="M1280" s="3">
        <f t="shared" si="995"/>
        <v>2</v>
      </c>
      <c r="N1280" s="245">
        <f t="shared" si="995"/>
        <v>3</v>
      </c>
      <c r="AQ1280">
        <f t="shared" si="984"/>
        <v>296</v>
      </c>
      <c r="AW1280">
        <f t="shared" si="973"/>
        <v>282</v>
      </c>
      <c r="AZ1280" s="249">
        <f t="shared" si="979"/>
        <v>19</v>
      </c>
      <c r="BA1280" s="249">
        <f t="shared" si="977"/>
        <v>18</v>
      </c>
      <c r="BB1280" s="249">
        <f t="shared" si="974"/>
        <v>17</v>
      </c>
      <c r="BC1280" s="249">
        <f t="shared" si="975"/>
        <v>17</v>
      </c>
      <c r="BD1280" s="250">
        <f t="shared" si="986"/>
        <v>22</v>
      </c>
      <c r="BE1280" s="250">
        <f t="shared" si="987"/>
        <v>21</v>
      </c>
      <c r="BF1280" s="250">
        <f t="shared" si="988"/>
        <v>21</v>
      </c>
      <c r="BG1280" s="250">
        <f t="shared" si="983"/>
        <v>20</v>
      </c>
      <c r="BH1280" s="250">
        <f>BG1280-2</f>
        <v>18</v>
      </c>
      <c r="BI1280" s="250">
        <f t="shared" si="989"/>
        <v>20</v>
      </c>
      <c r="BJ1280" s="250">
        <f t="shared" si="981"/>
        <v>19</v>
      </c>
      <c r="BK1280" s="250">
        <f t="shared" si="982"/>
        <v>19</v>
      </c>
      <c r="BL1280" s="250">
        <f t="shared" si="978"/>
        <v>18</v>
      </c>
      <c r="BM1280" s="250">
        <f t="shared" si="970"/>
        <v>18</v>
      </c>
      <c r="BN1280" s="250">
        <f t="shared" si="971"/>
        <v>17</v>
      </c>
      <c r="BO1280" s="32">
        <f t="shared" si="972"/>
        <v>511</v>
      </c>
      <c r="BP1280" s="8">
        <f t="shared" si="980"/>
        <v>95</v>
      </c>
      <c r="BQ1280" s="32">
        <f t="shared" si="953"/>
        <v>282</v>
      </c>
    </row>
    <row r="1281" spans="1:69" ht="13.5" thickBot="1">
      <c r="A1281" s="390">
        <f t="shared" si="958"/>
        <v>1</v>
      </c>
      <c r="B1281" s="391" t="str">
        <f>VLOOKUP(A1281,Sheet3!$A$2:$E$61,4,FALSE)</f>
        <v>jiǎzǐ (甲子)</v>
      </c>
      <c r="C1281" s="391" t="str">
        <f>VLOOKUP(A1281,Sheet3!$A$2:$E$61,5,FALSE)</f>
        <v>Wood Rat</v>
      </c>
      <c r="D1281" s="399">
        <f t="shared" si="959"/>
        <v>2364</v>
      </c>
      <c r="E1281" s="399">
        <f t="shared" si="960"/>
        <v>2303</v>
      </c>
      <c r="F1281" s="12">
        <f t="shared" si="990"/>
        <v>34.571428571428569</v>
      </c>
      <c r="G1281" s="416">
        <f t="shared" si="985"/>
        <v>3695</v>
      </c>
      <c r="H1281" s="187">
        <f t="shared" si="991"/>
        <v>237</v>
      </c>
      <c r="I1281" s="1">
        <f t="shared" si="992"/>
        <v>236</v>
      </c>
      <c r="J1281" s="187">
        <f t="shared" si="993"/>
        <v>-236</v>
      </c>
      <c r="K1281" s="1">
        <f t="shared" si="994"/>
        <v>-235</v>
      </c>
      <c r="L1281">
        <f t="shared" si="961"/>
        <v>136</v>
      </c>
      <c r="M1281" s="3">
        <f t="shared" si="995"/>
        <v>3</v>
      </c>
      <c r="N1281" s="245">
        <f t="shared" si="995"/>
        <v>4</v>
      </c>
      <c r="AQ1281">
        <f t="shared" si="984"/>
        <v>297</v>
      </c>
      <c r="AW1281">
        <f t="shared" si="973"/>
        <v>283</v>
      </c>
      <c r="AZ1281" s="249">
        <f t="shared" si="979"/>
        <v>18</v>
      </c>
      <c r="BA1281" s="249">
        <f t="shared" si="977"/>
        <v>17</v>
      </c>
      <c r="BB1281" s="249">
        <f t="shared" si="974"/>
        <v>16</v>
      </c>
      <c r="BC1281" s="249">
        <f t="shared" si="975"/>
        <v>16</v>
      </c>
      <c r="BD1281" s="250">
        <f t="shared" si="986"/>
        <v>21</v>
      </c>
      <c r="BE1281" s="250">
        <f t="shared" si="987"/>
        <v>20</v>
      </c>
      <c r="BF1281" s="250">
        <f t="shared" si="988"/>
        <v>20</v>
      </c>
      <c r="BG1281" s="250">
        <f t="shared" si="983"/>
        <v>19</v>
      </c>
      <c r="BH1281" s="250">
        <f>BG1281-1</f>
        <v>18</v>
      </c>
      <c r="BI1281" s="250">
        <f t="shared" si="989"/>
        <v>20</v>
      </c>
      <c r="BJ1281" s="250">
        <f t="shared" si="981"/>
        <v>19</v>
      </c>
      <c r="BK1281" s="250">
        <f t="shared" si="982"/>
        <v>19</v>
      </c>
      <c r="BL1281" s="250">
        <f t="shared" si="978"/>
        <v>18</v>
      </c>
      <c r="BM1281" s="250">
        <f t="shared" si="970"/>
        <v>18</v>
      </c>
      <c r="BN1281" s="250">
        <f t="shared" si="971"/>
        <v>17</v>
      </c>
      <c r="BO1281" s="32">
        <f t="shared" si="972"/>
        <v>512</v>
      </c>
      <c r="BP1281" s="8">
        <f t="shared" si="980"/>
        <v>96</v>
      </c>
      <c r="BQ1281" s="32">
        <f t="shared" si="953"/>
        <v>283</v>
      </c>
    </row>
    <row r="1282" spans="1:69" ht="13.5" thickBot="1">
      <c r="A1282" s="390">
        <f t="shared" si="958"/>
        <v>2</v>
      </c>
      <c r="B1282" s="391" t="str">
        <f>VLOOKUP(A1282,Sheet3!$A$2:$E$61,4,FALSE)</f>
        <v>yǐchǒu (乙丑)</v>
      </c>
      <c r="C1282" s="391" t="str">
        <f>VLOOKUP(A1282,Sheet3!$A$2:$E$61,5,FALSE)</f>
        <v>Wood Ox</v>
      </c>
      <c r="D1282" s="399">
        <f t="shared" si="959"/>
        <v>2365</v>
      </c>
      <c r="E1282" s="399">
        <f t="shared" si="960"/>
        <v>2304</v>
      </c>
      <c r="F1282" s="12">
        <f t="shared" si="990"/>
        <v>34.428571428571431</v>
      </c>
      <c r="G1282" s="416">
        <f t="shared" si="985"/>
        <v>3696</v>
      </c>
      <c r="H1282" s="187">
        <f t="shared" si="991"/>
        <v>236</v>
      </c>
      <c r="I1282" s="1">
        <f t="shared" si="992"/>
        <v>235</v>
      </c>
      <c r="J1282" s="187">
        <f t="shared" si="993"/>
        <v>-235</v>
      </c>
      <c r="K1282" s="1">
        <f t="shared" si="994"/>
        <v>-234</v>
      </c>
      <c r="L1282">
        <f t="shared" si="961"/>
        <v>136</v>
      </c>
      <c r="M1282" s="3">
        <f t="shared" si="995"/>
        <v>4</v>
      </c>
      <c r="N1282" s="245">
        <f t="shared" si="995"/>
        <v>1</v>
      </c>
      <c r="AQ1282">
        <f t="shared" si="984"/>
        <v>298</v>
      </c>
      <c r="AW1282">
        <f t="shared" si="973"/>
        <v>284</v>
      </c>
      <c r="AZ1282" s="249">
        <f t="shared" si="979"/>
        <v>18</v>
      </c>
      <c r="BA1282" s="249">
        <f t="shared" si="977"/>
        <v>17</v>
      </c>
      <c r="BB1282" s="249">
        <f t="shared" si="974"/>
        <v>16</v>
      </c>
      <c r="BC1282" s="249">
        <f t="shared" si="975"/>
        <v>16</v>
      </c>
      <c r="BD1282" s="250">
        <f t="shared" si="986"/>
        <v>21</v>
      </c>
      <c r="BE1282" s="250">
        <f t="shared" si="987"/>
        <v>20</v>
      </c>
      <c r="BF1282" s="250">
        <f t="shared" si="988"/>
        <v>20</v>
      </c>
      <c r="BG1282" s="250">
        <f t="shared" si="983"/>
        <v>19</v>
      </c>
      <c r="BH1282" s="250">
        <f>BG1282-1</f>
        <v>18</v>
      </c>
      <c r="BI1282" s="250">
        <f t="shared" si="989"/>
        <v>20</v>
      </c>
      <c r="BJ1282" s="250">
        <f t="shared" si="981"/>
        <v>19</v>
      </c>
      <c r="BK1282" s="250">
        <f t="shared" si="982"/>
        <v>19</v>
      </c>
      <c r="BL1282" s="250">
        <f t="shared" si="978"/>
        <v>18</v>
      </c>
      <c r="BM1282" s="250">
        <f t="shared" si="970"/>
        <v>18</v>
      </c>
      <c r="BN1282" s="250">
        <f t="shared" si="971"/>
        <v>17</v>
      </c>
      <c r="BO1282" s="32">
        <f t="shared" si="972"/>
        <v>513</v>
      </c>
      <c r="BP1282" s="8">
        <f t="shared" si="980"/>
        <v>97</v>
      </c>
      <c r="BQ1282" s="32">
        <f t="shared" si="953"/>
        <v>284</v>
      </c>
    </row>
    <row r="1283" spans="1:69" ht="13.5" thickBot="1">
      <c r="A1283" s="390">
        <f t="shared" si="958"/>
        <v>3</v>
      </c>
      <c r="B1283" s="391" t="str">
        <f>VLOOKUP(A1283,Sheet3!$A$2:$E$61,4,FALSE)</f>
        <v>bǐngyín (丙寅)</v>
      </c>
      <c r="C1283" s="391" t="str">
        <f>VLOOKUP(A1283,Sheet3!$A$2:$E$61,5,FALSE)</f>
        <v>Fire Tiger</v>
      </c>
      <c r="D1283" s="399">
        <f t="shared" si="959"/>
        <v>2366</v>
      </c>
      <c r="E1283" s="399">
        <f t="shared" si="960"/>
        <v>2305</v>
      </c>
      <c r="F1283" s="12">
        <f t="shared" si="990"/>
        <v>34.285714285714285</v>
      </c>
      <c r="G1283" s="416">
        <f t="shared" si="985"/>
        <v>3697</v>
      </c>
      <c r="H1283" s="187">
        <f t="shared" si="991"/>
        <v>235</v>
      </c>
      <c r="I1283" s="1">
        <f t="shared" si="992"/>
        <v>234</v>
      </c>
      <c r="J1283" s="187">
        <f t="shared" si="993"/>
        <v>-234</v>
      </c>
      <c r="K1283" s="1">
        <f t="shared" si="994"/>
        <v>-233</v>
      </c>
      <c r="L1283">
        <f t="shared" si="961"/>
        <v>137</v>
      </c>
      <c r="M1283" s="3">
        <f t="shared" si="995"/>
        <v>1</v>
      </c>
      <c r="N1283" s="245">
        <f t="shared" si="995"/>
        <v>2</v>
      </c>
      <c r="AQ1283">
        <f t="shared" si="984"/>
        <v>299</v>
      </c>
      <c r="AW1283">
        <f t="shared" si="973"/>
        <v>285</v>
      </c>
      <c r="AZ1283" s="249">
        <f t="shared" si="979"/>
        <v>18</v>
      </c>
      <c r="BA1283" s="249">
        <f t="shared" si="977"/>
        <v>17</v>
      </c>
      <c r="BB1283" s="249">
        <f t="shared" si="974"/>
        <v>16</v>
      </c>
      <c r="BC1283" s="249">
        <f t="shared" si="975"/>
        <v>16</v>
      </c>
      <c r="BD1283" s="250">
        <f t="shared" si="986"/>
        <v>21</v>
      </c>
      <c r="BE1283" s="250">
        <f t="shared" si="987"/>
        <v>20</v>
      </c>
      <c r="BF1283" s="250">
        <f t="shared" si="988"/>
        <v>20</v>
      </c>
      <c r="BG1283" s="250">
        <f t="shared" si="983"/>
        <v>19</v>
      </c>
      <c r="BH1283" s="250">
        <f>BG1283-1</f>
        <v>18</v>
      </c>
      <c r="BI1283" s="250">
        <f t="shared" si="989"/>
        <v>20</v>
      </c>
      <c r="BJ1283" s="250">
        <f t="shared" si="981"/>
        <v>19</v>
      </c>
      <c r="BK1283" s="250">
        <f t="shared" si="982"/>
        <v>19</v>
      </c>
      <c r="BL1283" s="250">
        <f t="shared" si="978"/>
        <v>18</v>
      </c>
      <c r="BM1283" s="250">
        <f t="shared" si="970"/>
        <v>18</v>
      </c>
      <c r="BN1283" s="250">
        <f t="shared" si="971"/>
        <v>17</v>
      </c>
      <c r="BO1283" s="32">
        <f t="shared" si="972"/>
        <v>514</v>
      </c>
      <c r="BP1283" s="8">
        <f t="shared" si="980"/>
        <v>98</v>
      </c>
      <c r="BQ1283" s="32">
        <f t="shared" si="953"/>
        <v>285</v>
      </c>
    </row>
    <row r="1284" spans="1:69" ht="13.5" thickBot="1">
      <c r="A1284" s="390">
        <f t="shared" si="958"/>
        <v>4</v>
      </c>
      <c r="B1284" s="391" t="str">
        <f>VLOOKUP(A1284,Sheet3!$A$2:$E$61,4,FALSE)</f>
        <v>dīngmǎo (丁卯)</v>
      </c>
      <c r="C1284" s="391" t="str">
        <f>VLOOKUP(A1284,Sheet3!$A$2:$E$61,5,FALSE)</f>
        <v>Fire Hare</v>
      </c>
      <c r="D1284" s="399">
        <f t="shared" si="959"/>
        <v>2367</v>
      </c>
      <c r="E1284" s="399">
        <f t="shared" si="960"/>
        <v>2306</v>
      </c>
      <c r="F1284" s="12">
        <f t="shared" si="990"/>
        <v>34.142857142857146</v>
      </c>
      <c r="G1284" s="416">
        <f t="shared" si="985"/>
        <v>3698</v>
      </c>
      <c r="H1284" s="187">
        <f t="shared" si="991"/>
        <v>234</v>
      </c>
      <c r="I1284" s="1">
        <f t="shared" si="992"/>
        <v>233</v>
      </c>
      <c r="J1284" s="187">
        <f t="shared" si="993"/>
        <v>-233</v>
      </c>
      <c r="K1284" s="1">
        <f t="shared" si="994"/>
        <v>-232</v>
      </c>
      <c r="L1284">
        <f t="shared" si="961"/>
        <v>137</v>
      </c>
      <c r="M1284" s="3">
        <f t="shared" si="995"/>
        <v>2</v>
      </c>
      <c r="N1284" s="245">
        <f t="shared" si="995"/>
        <v>3</v>
      </c>
      <c r="AQ1284">
        <f t="shared" si="984"/>
        <v>300</v>
      </c>
      <c r="AW1284">
        <f t="shared" si="973"/>
        <v>286</v>
      </c>
      <c r="AZ1284" s="249">
        <f t="shared" si="979"/>
        <v>18</v>
      </c>
      <c r="BA1284" s="249">
        <f t="shared" si="977"/>
        <v>17</v>
      </c>
      <c r="BB1284" s="249">
        <f t="shared" si="974"/>
        <v>16</v>
      </c>
      <c r="BC1284" s="249">
        <f t="shared" si="975"/>
        <v>16</v>
      </c>
      <c r="BD1284" s="250">
        <f t="shared" si="986"/>
        <v>21</v>
      </c>
      <c r="BE1284" s="250">
        <f t="shared" si="987"/>
        <v>20</v>
      </c>
      <c r="BF1284" s="250">
        <f t="shared" si="988"/>
        <v>20</v>
      </c>
      <c r="BG1284" s="250">
        <f t="shared" si="983"/>
        <v>19</v>
      </c>
      <c r="BH1284" s="250">
        <f>BG1284-2</f>
        <v>17</v>
      </c>
      <c r="BI1284" s="250">
        <f t="shared" si="989"/>
        <v>19</v>
      </c>
      <c r="BJ1284" s="250">
        <f t="shared" si="981"/>
        <v>18</v>
      </c>
      <c r="BK1284" s="250">
        <f t="shared" si="982"/>
        <v>18</v>
      </c>
      <c r="BL1284" s="250">
        <f t="shared" si="978"/>
        <v>17</v>
      </c>
      <c r="BM1284" s="250">
        <f t="shared" si="970"/>
        <v>17</v>
      </c>
      <c r="BN1284" s="250">
        <f t="shared" si="971"/>
        <v>16</v>
      </c>
      <c r="BO1284" s="32">
        <f t="shared" si="972"/>
        <v>515</v>
      </c>
      <c r="BP1284" s="8">
        <f t="shared" si="980"/>
        <v>99</v>
      </c>
      <c r="BQ1284" s="32">
        <f t="shared" si="953"/>
        <v>286</v>
      </c>
    </row>
    <row r="1285" spans="1:69" ht="13.5" thickBot="1">
      <c r="A1285" s="390">
        <f t="shared" si="958"/>
        <v>5</v>
      </c>
      <c r="B1285" s="391" t="str">
        <f>VLOOKUP(A1285,Sheet3!$A$2:$E$61,4,FALSE)</f>
        <v>wùchén (戊辰)</v>
      </c>
      <c r="C1285" s="391" t="str">
        <f>VLOOKUP(A1285,Sheet3!$A$2:$E$61,5,FALSE)</f>
        <v>Earth Dragon</v>
      </c>
      <c r="D1285" s="399">
        <f t="shared" si="959"/>
        <v>2368</v>
      </c>
      <c r="E1285" s="399">
        <f t="shared" si="960"/>
        <v>2307</v>
      </c>
      <c r="F1285" s="14">
        <f t="shared" si="990"/>
        <v>34</v>
      </c>
      <c r="G1285" s="417">
        <f t="shared" si="985"/>
        <v>3699</v>
      </c>
      <c r="H1285" s="270">
        <f t="shared" si="991"/>
        <v>233</v>
      </c>
      <c r="I1285" s="16">
        <f t="shared" si="992"/>
        <v>232</v>
      </c>
      <c r="J1285" s="270">
        <f t="shared" si="993"/>
        <v>-232</v>
      </c>
      <c r="K1285" s="16">
        <f t="shared" si="994"/>
        <v>-231</v>
      </c>
      <c r="L1285" s="20">
        <f t="shared" si="961"/>
        <v>137</v>
      </c>
      <c r="M1285" s="15">
        <f t="shared" si="995"/>
        <v>3</v>
      </c>
      <c r="N1285" s="271">
        <f t="shared" si="995"/>
        <v>4</v>
      </c>
      <c r="AQ1285">
        <f t="shared" si="984"/>
        <v>301</v>
      </c>
      <c r="AW1285">
        <f t="shared" si="973"/>
        <v>287</v>
      </c>
      <c r="AZ1285" s="249">
        <f t="shared" si="979"/>
        <v>17</v>
      </c>
      <c r="BA1285" s="249">
        <f t="shared" si="977"/>
        <v>16</v>
      </c>
      <c r="BB1285" s="249">
        <f t="shared" si="974"/>
        <v>15</v>
      </c>
      <c r="BC1285" s="249">
        <f t="shared" si="975"/>
        <v>15</v>
      </c>
      <c r="BD1285" s="250">
        <f t="shared" si="986"/>
        <v>20</v>
      </c>
      <c r="BE1285" s="250">
        <f t="shared" si="987"/>
        <v>19</v>
      </c>
      <c r="BF1285" s="250">
        <f t="shared" si="988"/>
        <v>19</v>
      </c>
      <c r="BG1285" s="250">
        <f t="shared" si="983"/>
        <v>18</v>
      </c>
      <c r="BH1285" s="250">
        <f>BG1285-1</f>
        <v>17</v>
      </c>
      <c r="BI1285" s="250">
        <f t="shared" si="989"/>
        <v>19</v>
      </c>
      <c r="BJ1285" s="250">
        <f t="shared" si="981"/>
        <v>18</v>
      </c>
      <c r="BK1285" s="250">
        <f t="shared" si="982"/>
        <v>18</v>
      </c>
      <c r="BL1285" s="250">
        <f t="shared" si="978"/>
        <v>17</v>
      </c>
      <c r="BM1285" s="250">
        <f t="shared" si="970"/>
        <v>17</v>
      </c>
      <c r="BN1285" s="250">
        <f t="shared" si="971"/>
        <v>16</v>
      </c>
      <c r="BO1285" s="32">
        <f t="shared" si="972"/>
        <v>516</v>
      </c>
      <c r="BP1285" s="8">
        <f t="shared" si="980"/>
        <v>100</v>
      </c>
      <c r="BQ1285" s="32">
        <f t="shared" si="953"/>
        <v>287</v>
      </c>
    </row>
    <row r="1286" spans="1:69" ht="13.5" thickBot="1">
      <c r="A1286" s="390">
        <f t="shared" si="958"/>
        <v>6</v>
      </c>
      <c r="B1286" s="391" t="str">
        <f>VLOOKUP(A1286,Sheet3!$A$2:$E$61,4,FALSE)</f>
        <v>jǐsì (己巳)</v>
      </c>
      <c r="C1286" s="391" t="str">
        <f>VLOOKUP(A1286,Sheet3!$A$2:$E$61,5,FALSE)</f>
        <v>Earth Snake</v>
      </c>
      <c r="D1286" s="399">
        <f t="shared" si="959"/>
        <v>2369</v>
      </c>
      <c r="E1286" s="399">
        <f t="shared" si="960"/>
        <v>2308</v>
      </c>
      <c r="F1286" s="12">
        <f t="shared" si="990"/>
        <v>33.857142857142854</v>
      </c>
      <c r="G1286" s="416">
        <f t="shared" si="985"/>
        <v>3700</v>
      </c>
      <c r="H1286" s="187">
        <f t="shared" si="991"/>
        <v>232</v>
      </c>
      <c r="I1286" s="1">
        <f t="shared" si="992"/>
        <v>231</v>
      </c>
      <c r="J1286" s="187">
        <f t="shared" si="993"/>
        <v>-231</v>
      </c>
      <c r="K1286" s="1">
        <f t="shared" si="994"/>
        <v>-230</v>
      </c>
      <c r="L1286">
        <f t="shared" si="961"/>
        <v>137</v>
      </c>
      <c r="M1286" s="3">
        <f t="shared" si="995"/>
        <v>4</v>
      </c>
      <c r="N1286" s="245">
        <f t="shared" si="995"/>
        <v>1</v>
      </c>
      <c r="AQ1286">
        <f t="shared" si="984"/>
        <v>302</v>
      </c>
      <c r="AW1286">
        <f t="shared" si="973"/>
        <v>288</v>
      </c>
      <c r="AZ1286" s="249">
        <f t="shared" si="979"/>
        <v>17</v>
      </c>
      <c r="BA1286" s="249">
        <f t="shared" si="977"/>
        <v>16</v>
      </c>
      <c r="BB1286" s="249">
        <f t="shared" si="974"/>
        <v>15</v>
      </c>
      <c r="BC1286" s="249">
        <f t="shared" si="975"/>
        <v>15</v>
      </c>
      <c r="BD1286" s="250">
        <f t="shared" si="986"/>
        <v>20</v>
      </c>
      <c r="BE1286" s="250">
        <f t="shared" si="987"/>
        <v>19</v>
      </c>
      <c r="BF1286" s="250">
        <f t="shared" si="988"/>
        <v>19</v>
      </c>
      <c r="BG1286" s="250">
        <f t="shared" si="983"/>
        <v>18</v>
      </c>
      <c r="BH1286" s="250">
        <f>BG1286-1</f>
        <v>17</v>
      </c>
      <c r="BI1286" s="250">
        <f t="shared" si="989"/>
        <v>19</v>
      </c>
      <c r="BJ1286" s="250">
        <f t="shared" si="981"/>
        <v>18</v>
      </c>
      <c r="BK1286" s="250">
        <f t="shared" si="982"/>
        <v>18</v>
      </c>
      <c r="BL1286" s="250">
        <f t="shared" si="978"/>
        <v>17</v>
      </c>
      <c r="BM1286" s="250">
        <f t="shared" si="970"/>
        <v>17</v>
      </c>
      <c r="BN1286" s="250">
        <f t="shared" si="971"/>
        <v>16</v>
      </c>
      <c r="BO1286" s="32">
        <f t="shared" si="972"/>
        <v>517</v>
      </c>
      <c r="BP1286" s="8">
        <f t="shared" si="980"/>
        <v>101</v>
      </c>
      <c r="BQ1286" s="32">
        <f t="shared" si="953"/>
        <v>288</v>
      </c>
    </row>
    <row r="1287" spans="1:69" ht="13.5" thickBot="1">
      <c r="A1287" s="390">
        <f t="shared" si="958"/>
        <v>7</v>
      </c>
      <c r="B1287" s="391" t="str">
        <f>VLOOKUP(A1287,Sheet3!$A$2:$E$61,4,FALSE)</f>
        <v>gēngwǔ (庚午)</v>
      </c>
      <c r="C1287" s="391" t="str">
        <f>VLOOKUP(A1287,Sheet3!$A$2:$E$61,5,FALSE)</f>
        <v>Metal Horse</v>
      </c>
      <c r="D1287" s="399">
        <f t="shared" si="959"/>
        <v>2370</v>
      </c>
      <c r="E1287" s="399">
        <f t="shared" si="960"/>
        <v>2309</v>
      </c>
      <c r="F1287" s="12">
        <f t="shared" si="990"/>
        <v>33.714285714285715</v>
      </c>
      <c r="G1287" s="416">
        <f t="shared" si="985"/>
        <v>3701</v>
      </c>
      <c r="H1287" s="187">
        <f t="shared" si="991"/>
        <v>231</v>
      </c>
      <c r="I1287" s="1">
        <f t="shared" si="992"/>
        <v>230</v>
      </c>
      <c r="J1287" s="187">
        <f t="shared" si="993"/>
        <v>-230</v>
      </c>
      <c r="K1287" s="1">
        <f t="shared" si="994"/>
        <v>-229</v>
      </c>
      <c r="L1287">
        <f t="shared" si="961"/>
        <v>138</v>
      </c>
      <c r="M1287" s="3">
        <f t="shared" si="995"/>
        <v>1</v>
      </c>
      <c r="N1287" s="245">
        <f t="shared" si="995"/>
        <v>2</v>
      </c>
      <c r="AQ1287">
        <f t="shared" si="984"/>
        <v>303</v>
      </c>
      <c r="AW1287">
        <f t="shared" si="973"/>
        <v>289</v>
      </c>
      <c r="AZ1287" s="249">
        <f t="shared" si="979"/>
        <v>17</v>
      </c>
      <c r="BA1287" s="249">
        <f t="shared" si="977"/>
        <v>16</v>
      </c>
      <c r="BB1287" s="249">
        <f t="shared" si="974"/>
        <v>15</v>
      </c>
      <c r="BC1287" s="249">
        <f t="shared" si="975"/>
        <v>15</v>
      </c>
      <c r="BD1287" s="250">
        <f t="shared" si="986"/>
        <v>20</v>
      </c>
      <c r="BE1287" s="250">
        <f t="shared" si="987"/>
        <v>19</v>
      </c>
      <c r="BF1287" s="250">
        <f t="shared" si="988"/>
        <v>19</v>
      </c>
      <c r="BG1287" s="250">
        <f t="shared" si="983"/>
        <v>18</v>
      </c>
      <c r="BH1287" s="250">
        <f>BG1287-1</f>
        <v>17</v>
      </c>
      <c r="BI1287" s="250">
        <f t="shared" si="989"/>
        <v>19</v>
      </c>
      <c r="BJ1287" s="250">
        <f t="shared" si="981"/>
        <v>18</v>
      </c>
      <c r="BK1287" s="250">
        <f t="shared" si="982"/>
        <v>18</v>
      </c>
      <c r="BL1287" s="250">
        <f t="shared" si="978"/>
        <v>17</v>
      </c>
      <c r="BM1287" s="250">
        <f t="shared" si="970"/>
        <v>17</v>
      </c>
      <c r="BN1287" s="250">
        <f t="shared" si="971"/>
        <v>16</v>
      </c>
      <c r="BO1287" s="32">
        <f t="shared" si="972"/>
        <v>518</v>
      </c>
      <c r="BP1287" s="8">
        <f t="shared" si="980"/>
        <v>102</v>
      </c>
      <c r="BQ1287" s="32">
        <f t="shared" si="953"/>
        <v>289</v>
      </c>
    </row>
    <row r="1288" spans="1:69" ht="13.5" thickBot="1">
      <c r="A1288" s="390">
        <f t="shared" si="958"/>
        <v>8</v>
      </c>
      <c r="B1288" s="391" t="str">
        <f>VLOOKUP(A1288,Sheet3!$A$2:$E$61,4,FALSE)</f>
        <v>xīnwèi (辛未)</v>
      </c>
      <c r="C1288" s="391" t="str">
        <f>VLOOKUP(A1288,Sheet3!$A$2:$E$61,5,FALSE)</f>
        <v>Metal Sheep</v>
      </c>
      <c r="D1288" s="399">
        <f t="shared" si="959"/>
        <v>2371</v>
      </c>
      <c r="E1288" s="399">
        <f t="shared" si="960"/>
        <v>2310</v>
      </c>
      <c r="F1288" s="12">
        <f t="shared" si="990"/>
        <v>33.571428571428569</v>
      </c>
      <c r="G1288" s="416">
        <f t="shared" si="985"/>
        <v>3702</v>
      </c>
      <c r="H1288" s="187">
        <f t="shared" si="991"/>
        <v>230</v>
      </c>
      <c r="I1288" s="1">
        <f t="shared" si="992"/>
        <v>229</v>
      </c>
      <c r="J1288" s="187">
        <f t="shared" si="993"/>
        <v>-229</v>
      </c>
      <c r="K1288" s="1">
        <f t="shared" si="994"/>
        <v>-228</v>
      </c>
      <c r="L1288">
        <f t="shared" si="961"/>
        <v>138</v>
      </c>
      <c r="M1288" s="3">
        <f t="shared" si="995"/>
        <v>2</v>
      </c>
      <c r="N1288" s="245">
        <f t="shared" si="995"/>
        <v>3</v>
      </c>
      <c r="AQ1288">
        <f t="shared" si="984"/>
        <v>304</v>
      </c>
      <c r="AW1288">
        <f t="shared" si="973"/>
        <v>290</v>
      </c>
      <c r="AZ1288" s="249">
        <f t="shared" si="979"/>
        <v>17</v>
      </c>
      <c r="BA1288" s="249">
        <f t="shared" si="977"/>
        <v>16</v>
      </c>
      <c r="BB1288" s="249">
        <f t="shared" si="974"/>
        <v>15</v>
      </c>
      <c r="BC1288" s="249">
        <f t="shared" si="975"/>
        <v>15</v>
      </c>
      <c r="BD1288" s="250">
        <f t="shared" si="986"/>
        <v>20</v>
      </c>
      <c r="BE1288" s="250">
        <f t="shared" si="987"/>
        <v>19</v>
      </c>
      <c r="BF1288" s="250">
        <f t="shared" si="988"/>
        <v>19</v>
      </c>
      <c r="BG1288" s="250">
        <f t="shared" si="983"/>
        <v>18</v>
      </c>
      <c r="BH1288" s="250">
        <f>BG1288-2</f>
        <v>16</v>
      </c>
      <c r="BI1288" s="250">
        <f t="shared" si="989"/>
        <v>18</v>
      </c>
      <c r="BJ1288" s="250">
        <f t="shared" si="981"/>
        <v>17</v>
      </c>
      <c r="BK1288" s="250">
        <f t="shared" si="982"/>
        <v>17</v>
      </c>
      <c r="BL1288" s="250">
        <f t="shared" si="978"/>
        <v>16</v>
      </c>
      <c r="BM1288" s="250">
        <f t="shared" si="970"/>
        <v>16</v>
      </c>
      <c r="BN1288" s="250">
        <f t="shared" si="971"/>
        <v>15</v>
      </c>
      <c r="BO1288" s="32">
        <f t="shared" si="972"/>
        <v>519</v>
      </c>
      <c r="BP1288" s="8">
        <f t="shared" si="980"/>
        <v>103</v>
      </c>
      <c r="BQ1288" s="32">
        <f t="shared" si="953"/>
        <v>290</v>
      </c>
    </row>
    <row r="1289" spans="1:69" ht="23.25" thickBot="1">
      <c r="A1289" s="390">
        <f t="shared" si="958"/>
        <v>9</v>
      </c>
      <c r="B1289" s="391" t="str">
        <f>VLOOKUP(A1289,Sheet3!$A$2:$E$61,4,FALSE)</f>
        <v>rénshēn (壬申)</v>
      </c>
      <c r="C1289" s="391" t="str">
        <f>VLOOKUP(A1289,Sheet3!$A$2:$E$61,5,FALSE)</f>
        <v>Water Monkey</v>
      </c>
      <c r="D1289" s="399">
        <f t="shared" si="959"/>
        <v>2372</v>
      </c>
      <c r="E1289" s="399">
        <f t="shared" si="960"/>
        <v>2311</v>
      </c>
      <c r="F1289" s="12">
        <f t="shared" si="990"/>
        <v>33.428571428571431</v>
      </c>
      <c r="G1289" s="416">
        <f t="shared" si="985"/>
        <v>3703</v>
      </c>
      <c r="H1289" s="187">
        <f t="shared" si="991"/>
        <v>229</v>
      </c>
      <c r="I1289" s="1">
        <f t="shared" si="992"/>
        <v>228</v>
      </c>
      <c r="J1289" s="187">
        <f t="shared" si="993"/>
        <v>-228</v>
      </c>
      <c r="K1289" s="1">
        <f t="shared" si="994"/>
        <v>-227</v>
      </c>
      <c r="L1289">
        <f t="shared" si="961"/>
        <v>138</v>
      </c>
      <c r="M1289" s="3">
        <f t="shared" si="995"/>
        <v>3</v>
      </c>
      <c r="N1289" s="245">
        <f t="shared" si="995"/>
        <v>4</v>
      </c>
      <c r="AQ1289">
        <f t="shared" si="984"/>
        <v>305</v>
      </c>
      <c r="AW1289">
        <f t="shared" si="973"/>
        <v>291</v>
      </c>
      <c r="AZ1289" s="249">
        <f t="shared" si="979"/>
        <v>16</v>
      </c>
      <c r="BA1289" s="249">
        <f t="shared" si="977"/>
        <v>15</v>
      </c>
      <c r="BB1289" s="249">
        <f t="shared" ref="BB1289:BB1320" si="996">BA1289-1</f>
        <v>14</v>
      </c>
      <c r="BC1289" s="249">
        <f t="shared" ref="BC1289:BC1320" si="997">BB1289</f>
        <v>14</v>
      </c>
      <c r="BD1289" s="250">
        <f t="shared" si="986"/>
        <v>19</v>
      </c>
      <c r="BE1289" s="250">
        <f t="shared" si="987"/>
        <v>18</v>
      </c>
      <c r="BF1289" s="250">
        <f t="shared" si="988"/>
        <v>18</v>
      </c>
      <c r="BG1289" s="250">
        <f t="shared" si="983"/>
        <v>17</v>
      </c>
      <c r="BH1289" s="250">
        <f>BG1289-1</f>
        <v>16</v>
      </c>
      <c r="BI1289" s="250">
        <f t="shared" si="989"/>
        <v>18</v>
      </c>
      <c r="BJ1289" s="250">
        <f t="shared" si="981"/>
        <v>17</v>
      </c>
      <c r="BK1289" s="250">
        <f t="shared" si="982"/>
        <v>17</v>
      </c>
      <c r="BL1289" s="250">
        <f t="shared" si="978"/>
        <v>16</v>
      </c>
      <c r="BM1289" s="250">
        <f t="shared" si="970"/>
        <v>16</v>
      </c>
      <c r="BN1289" s="250">
        <f t="shared" si="971"/>
        <v>15</v>
      </c>
      <c r="BO1289" s="32">
        <f t="shared" si="972"/>
        <v>520</v>
      </c>
      <c r="BP1289" s="8">
        <f t="shared" si="980"/>
        <v>104</v>
      </c>
      <c r="BQ1289" s="32">
        <f t="shared" si="953"/>
        <v>291</v>
      </c>
    </row>
    <row r="1290" spans="1:69" ht="23.25" thickBot="1">
      <c r="A1290" s="390">
        <f t="shared" si="958"/>
        <v>10</v>
      </c>
      <c r="B1290" s="391" t="str">
        <f>VLOOKUP(A1290,Sheet3!$A$2:$E$61,4,FALSE)</f>
        <v>guǐyǒu (癸酉)</v>
      </c>
      <c r="C1290" s="391" t="str">
        <f>VLOOKUP(A1290,Sheet3!$A$2:$E$61,5,FALSE)</f>
        <v>Water Rooster</v>
      </c>
      <c r="D1290" s="399">
        <f t="shared" si="959"/>
        <v>2373</v>
      </c>
      <c r="E1290" s="399">
        <f t="shared" si="960"/>
        <v>2312</v>
      </c>
      <c r="F1290" s="12">
        <f t="shared" si="990"/>
        <v>33.285714285714285</v>
      </c>
      <c r="G1290" s="416">
        <f t="shared" si="985"/>
        <v>3704</v>
      </c>
      <c r="H1290" s="187">
        <f t="shared" si="991"/>
        <v>228</v>
      </c>
      <c r="I1290" s="1">
        <f t="shared" si="992"/>
        <v>227</v>
      </c>
      <c r="J1290" s="187">
        <f t="shared" si="993"/>
        <v>-227</v>
      </c>
      <c r="K1290" s="1">
        <f t="shared" si="994"/>
        <v>-226</v>
      </c>
      <c r="L1290">
        <f t="shared" si="961"/>
        <v>138</v>
      </c>
      <c r="M1290" s="3">
        <f t="shared" si="995"/>
        <v>4</v>
      </c>
      <c r="N1290" s="245">
        <f t="shared" si="995"/>
        <v>1</v>
      </c>
      <c r="AQ1290">
        <f t="shared" si="984"/>
        <v>306</v>
      </c>
      <c r="AW1290">
        <f t="shared" si="973"/>
        <v>292</v>
      </c>
      <c r="AZ1290" s="249">
        <f t="shared" si="979"/>
        <v>16</v>
      </c>
      <c r="BA1290" s="249">
        <f t="shared" si="977"/>
        <v>15</v>
      </c>
      <c r="BB1290" s="249">
        <f t="shared" si="996"/>
        <v>14</v>
      </c>
      <c r="BC1290" s="249">
        <f t="shared" si="997"/>
        <v>14</v>
      </c>
      <c r="BD1290" s="250">
        <f t="shared" si="986"/>
        <v>19</v>
      </c>
      <c r="BE1290" s="250">
        <f t="shared" si="987"/>
        <v>18</v>
      </c>
      <c r="BF1290" s="250">
        <f t="shared" si="988"/>
        <v>18</v>
      </c>
      <c r="BG1290" s="250">
        <f t="shared" si="983"/>
        <v>17</v>
      </c>
      <c r="BH1290" s="250">
        <f>BG1290-1</f>
        <v>16</v>
      </c>
      <c r="BI1290" s="250">
        <f t="shared" si="989"/>
        <v>18</v>
      </c>
      <c r="BJ1290" s="250">
        <f t="shared" si="981"/>
        <v>17</v>
      </c>
      <c r="BK1290" s="250">
        <f t="shared" si="982"/>
        <v>17</v>
      </c>
      <c r="BL1290" s="250">
        <f t="shared" si="978"/>
        <v>16</v>
      </c>
      <c r="BM1290" s="250">
        <f t="shared" si="970"/>
        <v>16</v>
      </c>
      <c r="BN1290" s="250">
        <f t="shared" si="971"/>
        <v>15</v>
      </c>
      <c r="BO1290" s="32">
        <f t="shared" si="972"/>
        <v>521</v>
      </c>
      <c r="BP1290" s="8">
        <f t="shared" si="980"/>
        <v>105</v>
      </c>
      <c r="BQ1290" s="32">
        <f t="shared" si="953"/>
        <v>292</v>
      </c>
    </row>
    <row r="1291" spans="1:69" ht="13.5" thickBot="1">
      <c r="A1291" s="390">
        <f t="shared" si="958"/>
        <v>11</v>
      </c>
      <c r="B1291" s="391" t="str">
        <f>VLOOKUP(A1291,Sheet3!$A$2:$E$61,4,FALSE)</f>
        <v>jiǎxū (甲戌)</v>
      </c>
      <c r="C1291" s="391" t="str">
        <f>VLOOKUP(A1291,Sheet3!$A$2:$E$61,5,FALSE)</f>
        <v>Wood Dog</v>
      </c>
      <c r="D1291" s="399">
        <f t="shared" si="959"/>
        <v>2374</v>
      </c>
      <c r="E1291" s="399">
        <f t="shared" si="960"/>
        <v>2313</v>
      </c>
      <c r="F1291" s="12">
        <f t="shared" si="990"/>
        <v>33.142857142857146</v>
      </c>
      <c r="G1291" s="416">
        <f t="shared" si="985"/>
        <v>3705</v>
      </c>
      <c r="H1291" s="187">
        <f t="shared" si="991"/>
        <v>227</v>
      </c>
      <c r="I1291" s="1">
        <f t="shared" si="992"/>
        <v>226</v>
      </c>
      <c r="J1291" s="187">
        <f t="shared" si="993"/>
        <v>-226</v>
      </c>
      <c r="K1291" s="1">
        <f t="shared" si="994"/>
        <v>-225</v>
      </c>
      <c r="L1291">
        <f t="shared" si="961"/>
        <v>139</v>
      </c>
      <c r="M1291" s="3">
        <f t="shared" si="995"/>
        <v>1</v>
      </c>
      <c r="N1291" s="245">
        <f t="shared" si="995"/>
        <v>2</v>
      </c>
      <c r="AQ1291">
        <f t="shared" si="984"/>
        <v>307</v>
      </c>
      <c r="AW1291">
        <f t="shared" si="973"/>
        <v>293</v>
      </c>
      <c r="AZ1291" s="249">
        <f t="shared" si="979"/>
        <v>16</v>
      </c>
      <c r="BA1291" s="249">
        <f t="shared" si="977"/>
        <v>15</v>
      </c>
      <c r="BB1291" s="249">
        <f t="shared" si="996"/>
        <v>14</v>
      </c>
      <c r="BC1291" s="249">
        <f t="shared" si="997"/>
        <v>14</v>
      </c>
      <c r="BD1291" s="250">
        <f t="shared" si="986"/>
        <v>19</v>
      </c>
      <c r="BE1291" s="250">
        <f t="shared" si="987"/>
        <v>18</v>
      </c>
      <c r="BF1291" s="250">
        <f t="shared" si="988"/>
        <v>18</v>
      </c>
      <c r="BG1291" s="250">
        <f t="shared" si="983"/>
        <v>17</v>
      </c>
      <c r="BH1291" s="250">
        <f>BG1291-1</f>
        <v>16</v>
      </c>
      <c r="BI1291" s="250">
        <f t="shared" si="989"/>
        <v>18</v>
      </c>
      <c r="BJ1291" s="250">
        <f t="shared" si="981"/>
        <v>17</v>
      </c>
      <c r="BK1291" s="250">
        <f t="shared" si="982"/>
        <v>17</v>
      </c>
      <c r="BL1291" s="250">
        <f t="shared" si="978"/>
        <v>16</v>
      </c>
      <c r="BM1291" s="250">
        <f t="shared" si="970"/>
        <v>16</v>
      </c>
      <c r="BN1291" s="250">
        <f t="shared" si="971"/>
        <v>15</v>
      </c>
      <c r="BO1291" s="32">
        <f t="shared" si="972"/>
        <v>522</v>
      </c>
      <c r="BP1291" s="8">
        <f t="shared" si="980"/>
        <v>106</v>
      </c>
      <c r="BQ1291" s="32">
        <f t="shared" si="953"/>
        <v>293</v>
      </c>
    </row>
    <row r="1292" spans="1:69" ht="13.5" thickBot="1">
      <c r="A1292" s="390">
        <f t="shared" si="958"/>
        <v>12</v>
      </c>
      <c r="B1292" s="391" t="str">
        <f>VLOOKUP(A1292,Sheet3!$A$2:$E$61,4,FALSE)</f>
        <v>yǐhài (乙亥)</v>
      </c>
      <c r="C1292" s="391" t="str">
        <f>VLOOKUP(A1292,Sheet3!$A$2:$E$61,5,FALSE)</f>
        <v>Wood Pig</v>
      </c>
      <c r="D1292" s="399">
        <f t="shared" si="959"/>
        <v>2375</v>
      </c>
      <c r="E1292" s="399">
        <f t="shared" si="960"/>
        <v>2314</v>
      </c>
      <c r="F1292" s="14">
        <f t="shared" si="990"/>
        <v>33</v>
      </c>
      <c r="G1292" s="417">
        <f t="shared" si="985"/>
        <v>3706</v>
      </c>
      <c r="H1292" s="270">
        <f t="shared" si="991"/>
        <v>226</v>
      </c>
      <c r="I1292" s="16">
        <f t="shared" si="992"/>
        <v>225</v>
      </c>
      <c r="J1292" s="270">
        <f t="shared" si="993"/>
        <v>-225</v>
      </c>
      <c r="K1292" s="16">
        <f t="shared" si="994"/>
        <v>-224</v>
      </c>
      <c r="L1292" s="20">
        <f t="shared" si="961"/>
        <v>139</v>
      </c>
      <c r="M1292" s="15">
        <f t="shared" si="995"/>
        <v>2</v>
      </c>
      <c r="N1292" s="271">
        <f t="shared" si="995"/>
        <v>3</v>
      </c>
      <c r="AQ1292">
        <f t="shared" si="984"/>
        <v>308</v>
      </c>
      <c r="AW1292">
        <f t="shared" si="973"/>
        <v>294</v>
      </c>
      <c r="AZ1292" s="249">
        <f t="shared" si="979"/>
        <v>16</v>
      </c>
      <c r="BA1292" s="249">
        <f t="shared" si="977"/>
        <v>15</v>
      </c>
      <c r="BB1292" s="249">
        <f t="shared" si="996"/>
        <v>14</v>
      </c>
      <c r="BC1292" s="249">
        <f t="shared" si="997"/>
        <v>14</v>
      </c>
      <c r="BD1292" s="250">
        <f t="shared" si="986"/>
        <v>19</v>
      </c>
      <c r="BE1292" s="250">
        <f t="shared" si="987"/>
        <v>18</v>
      </c>
      <c r="BF1292" s="250">
        <f t="shared" si="988"/>
        <v>18</v>
      </c>
      <c r="BG1292" s="250">
        <f t="shared" si="983"/>
        <v>17</v>
      </c>
      <c r="BH1292" s="250">
        <f>BG1292-2</f>
        <v>15</v>
      </c>
      <c r="BI1292" s="250">
        <f t="shared" si="989"/>
        <v>17</v>
      </c>
      <c r="BJ1292" s="250">
        <f t="shared" si="981"/>
        <v>16</v>
      </c>
      <c r="BK1292" s="250">
        <f t="shared" si="982"/>
        <v>16</v>
      </c>
      <c r="BL1292" s="250">
        <f t="shared" si="978"/>
        <v>15</v>
      </c>
      <c r="BM1292" s="250">
        <f t="shared" si="970"/>
        <v>15</v>
      </c>
      <c r="BN1292" s="250">
        <f t="shared" si="971"/>
        <v>14</v>
      </c>
      <c r="BO1292" s="32">
        <f t="shared" si="972"/>
        <v>523</v>
      </c>
      <c r="BP1292" s="8">
        <f t="shared" si="980"/>
        <v>107</v>
      </c>
      <c r="BQ1292" s="32">
        <f t="shared" ref="BQ1292:BQ1355" si="998">BQ1291+1</f>
        <v>294</v>
      </c>
    </row>
    <row r="1293" spans="1:69" ht="13.5" thickBot="1">
      <c r="A1293" s="390">
        <f t="shared" si="958"/>
        <v>13</v>
      </c>
      <c r="B1293" s="391" t="str">
        <f>VLOOKUP(A1293,Sheet3!$A$2:$E$61,4,FALSE)</f>
        <v>bǐngzǐ (丙子)</v>
      </c>
      <c r="C1293" s="391" t="str">
        <f>VLOOKUP(A1293,Sheet3!$A$2:$E$61,5,FALSE)</f>
        <v>Fire Rat</v>
      </c>
      <c r="D1293" s="399">
        <f t="shared" si="959"/>
        <v>2376</v>
      </c>
      <c r="E1293" s="399">
        <f t="shared" si="960"/>
        <v>2315</v>
      </c>
      <c r="F1293" s="12">
        <f t="shared" si="990"/>
        <v>32.857142857142854</v>
      </c>
      <c r="G1293" s="416">
        <f t="shared" si="985"/>
        <v>3707</v>
      </c>
      <c r="H1293" s="187">
        <f t="shared" si="991"/>
        <v>225</v>
      </c>
      <c r="I1293" s="1">
        <f t="shared" si="992"/>
        <v>224</v>
      </c>
      <c r="J1293" s="187">
        <f t="shared" si="993"/>
        <v>-224</v>
      </c>
      <c r="K1293" s="1">
        <f t="shared" si="994"/>
        <v>-223</v>
      </c>
      <c r="L1293">
        <f t="shared" si="961"/>
        <v>139</v>
      </c>
      <c r="M1293" s="3">
        <f t="shared" si="995"/>
        <v>3</v>
      </c>
      <c r="N1293" s="245">
        <f t="shared" si="995"/>
        <v>4</v>
      </c>
      <c r="AQ1293">
        <f t="shared" si="984"/>
        <v>309</v>
      </c>
      <c r="AW1293">
        <f t="shared" si="973"/>
        <v>295</v>
      </c>
      <c r="AZ1293" s="249">
        <f t="shared" si="979"/>
        <v>15</v>
      </c>
      <c r="BA1293" s="249">
        <f t="shared" ref="BA1293:BA1324" si="999">AZ1293-1</f>
        <v>14</v>
      </c>
      <c r="BB1293" s="249">
        <f t="shared" si="996"/>
        <v>13</v>
      </c>
      <c r="BC1293" s="249">
        <f t="shared" si="997"/>
        <v>13</v>
      </c>
      <c r="BD1293" s="250">
        <f t="shared" si="986"/>
        <v>18</v>
      </c>
      <c r="BE1293" s="250">
        <f t="shared" si="987"/>
        <v>17</v>
      </c>
      <c r="BF1293" s="250">
        <f t="shared" si="988"/>
        <v>17</v>
      </c>
      <c r="BG1293" s="250">
        <f t="shared" si="983"/>
        <v>16</v>
      </c>
      <c r="BH1293" s="250">
        <f>BG1293-1</f>
        <v>15</v>
      </c>
      <c r="BI1293" s="250">
        <f t="shared" si="989"/>
        <v>17</v>
      </c>
      <c r="BJ1293" s="250">
        <f t="shared" si="981"/>
        <v>16</v>
      </c>
      <c r="BK1293" s="250">
        <f t="shared" si="982"/>
        <v>16</v>
      </c>
      <c r="BL1293" s="250">
        <f t="shared" si="978"/>
        <v>15</v>
      </c>
      <c r="BM1293" s="250">
        <f t="shared" si="970"/>
        <v>15</v>
      </c>
      <c r="BN1293" s="250">
        <f t="shared" si="971"/>
        <v>14</v>
      </c>
      <c r="BO1293" s="32">
        <f t="shared" si="972"/>
        <v>524</v>
      </c>
      <c r="BP1293" s="8">
        <f t="shared" si="980"/>
        <v>108</v>
      </c>
      <c r="BQ1293" s="32">
        <f t="shared" si="998"/>
        <v>295</v>
      </c>
    </row>
    <row r="1294" spans="1:69" ht="13.5" thickBot="1">
      <c r="A1294" s="390">
        <f t="shared" si="958"/>
        <v>14</v>
      </c>
      <c r="B1294" s="391" t="str">
        <f>VLOOKUP(A1294,Sheet3!$A$2:$E$61,4,FALSE)</f>
        <v>dīngchǒu (丁丑)</v>
      </c>
      <c r="C1294" s="391" t="str">
        <f>VLOOKUP(A1294,Sheet3!$A$2:$E$61,5,FALSE)</f>
        <v>Fire Ox</v>
      </c>
      <c r="D1294" s="399">
        <f t="shared" si="959"/>
        <v>2377</v>
      </c>
      <c r="E1294" s="399">
        <f t="shared" si="960"/>
        <v>2316</v>
      </c>
      <c r="F1294" s="12">
        <f t="shared" si="990"/>
        <v>32.714285714285715</v>
      </c>
      <c r="G1294" s="416">
        <f t="shared" si="985"/>
        <v>3708</v>
      </c>
      <c r="H1294" s="187">
        <f t="shared" si="991"/>
        <v>224</v>
      </c>
      <c r="I1294" s="1">
        <f t="shared" si="992"/>
        <v>223</v>
      </c>
      <c r="J1294" s="187">
        <f t="shared" si="993"/>
        <v>-223</v>
      </c>
      <c r="K1294" s="1">
        <f t="shared" si="994"/>
        <v>-222</v>
      </c>
      <c r="L1294">
        <f t="shared" si="961"/>
        <v>139</v>
      </c>
      <c r="M1294" s="3">
        <f t="shared" si="995"/>
        <v>4</v>
      </c>
      <c r="N1294" s="245">
        <f t="shared" si="995"/>
        <v>1</v>
      </c>
      <c r="AQ1294">
        <f t="shared" si="984"/>
        <v>310</v>
      </c>
      <c r="AW1294">
        <f t="shared" si="973"/>
        <v>296</v>
      </c>
      <c r="AZ1294" s="249">
        <f t="shared" si="979"/>
        <v>15</v>
      </c>
      <c r="BA1294" s="249">
        <f t="shared" si="999"/>
        <v>14</v>
      </c>
      <c r="BB1294" s="249">
        <f t="shared" si="996"/>
        <v>13</v>
      </c>
      <c r="BC1294" s="249">
        <f t="shared" si="997"/>
        <v>13</v>
      </c>
      <c r="BD1294" s="250">
        <f t="shared" si="986"/>
        <v>18</v>
      </c>
      <c r="BE1294" s="250">
        <f t="shared" si="987"/>
        <v>17</v>
      </c>
      <c r="BF1294" s="250">
        <f t="shared" si="988"/>
        <v>17</v>
      </c>
      <c r="BG1294" s="250">
        <f t="shared" si="983"/>
        <v>16</v>
      </c>
      <c r="BH1294" s="250">
        <f>BG1294-1</f>
        <v>15</v>
      </c>
      <c r="BI1294" s="250">
        <f t="shared" si="989"/>
        <v>17</v>
      </c>
      <c r="BJ1294" s="250">
        <f t="shared" si="981"/>
        <v>16</v>
      </c>
      <c r="BK1294" s="250">
        <f t="shared" si="982"/>
        <v>16</v>
      </c>
      <c r="BL1294" s="250">
        <f t="shared" si="978"/>
        <v>15</v>
      </c>
      <c r="BM1294" s="250">
        <f t="shared" si="970"/>
        <v>15</v>
      </c>
      <c r="BN1294" s="250">
        <f t="shared" si="971"/>
        <v>14</v>
      </c>
      <c r="BO1294" s="32">
        <f t="shared" si="972"/>
        <v>525</v>
      </c>
      <c r="BP1294" s="8">
        <f t="shared" si="980"/>
        <v>109</v>
      </c>
      <c r="BQ1294" s="32">
        <f t="shared" si="998"/>
        <v>296</v>
      </c>
    </row>
    <row r="1295" spans="1:69" ht="13.5" thickBot="1">
      <c r="A1295" s="390">
        <f t="shared" si="958"/>
        <v>15</v>
      </c>
      <c r="B1295" s="391" t="str">
        <f>VLOOKUP(A1295,Sheet3!$A$2:$E$61,4,FALSE)</f>
        <v>wùyín (戊寅)</v>
      </c>
      <c r="C1295" s="391" t="str">
        <f>VLOOKUP(A1295,Sheet3!$A$2:$E$61,5,FALSE)</f>
        <v>Earth Tiger</v>
      </c>
      <c r="D1295" s="399">
        <f t="shared" si="959"/>
        <v>2378</v>
      </c>
      <c r="E1295" s="399">
        <f t="shared" si="960"/>
        <v>2317</v>
      </c>
      <c r="F1295" s="12">
        <f t="shared" si="990"/>
        <v>32.571428571428569</v>
      </c>
      <c r="G1295" s="416">
        <f t="shared" si="985"/>
        <v>3709</v>
      </c>
      <c r="H1295" s="187">
        <f t="shared" si="991"/>
        <v>223</v>
      </c>
      <c r="I1295" s="1">
        <f t="shared" si="992"/>
        <v>222</v>
      </c>
      <c r="J1295" s="187">
        <f t="shared" si="993"/>
        <v>-222</v>
      </c>
      <c r="K1295" s="1">
        <f t="shared" si="994"/>
        <v>-221</v>
      </c>
      <c r="L1295">
        <f t="shared" si="961"/>
        <v>140</v>
      </c>
      <c r="M1295" s="3">
        <f t="shared" si="995"/>
        <v>1</v>
      </c>
      <c r="N1295" s="245">
        <f t="shared" si="995"/>
        <v>2</v>
      </c>
      <c r="AQ1295">
        <f t="shared" si="984"/>
        <v>311</v>
      </c>
      <c r="AW1295">
        <f t="shared" si="973"/>
        <v>297</v>
      </c>
      <c r="AZ1295" s="249">
        <f t="shared" si="979"/>
        <v>15</v>
      </c>
      <c r="BA1295" s="249">
        <f t="shared" si="999"/>
        <v>14</v>
      </c>
      <c r="BB1295" s="249">
        <f t="shared" si="996"/>
        <v>13</v>
      </c>
      <c r="BC1295" s="249">
        <f t="shared" si="997"/>
        <v>13</v>
      </c>
      <c r="BD1295" s="250">
        <f t="shared" si="986"/>
        <v>18</v>
      </c>
      <c r="BE1295" s="250">
        <f t="shared" si="987"/>
        <v>17</v>
      </c>
      <c r="BF1295" s="250">
        <f t="shared" si="988"/>
        <v>17</v>
      </c>
      <c r="BG1295" s="250">
        <f t="shared" si="983"/>
        <v>16</v>
      </c>
      <c r="BH1295" s="250">
        <f>BG1295-1</f>
        <v>15</v>
      </c>
      <c r="BI1295" s="250">
        <f t="shared" si="989"/>
        <v>17</v>
      </c>
      <c r="BJ1295" s="250">
        <f t="shared" si="981"/>
        <v>16</v>
      </c>
      <c r="BK1295" s="250">
        <f t="shared" si="982"/>
        <v>16</v>
      </c>
      <c r="BL1295" s="250">
        <f t="shared" si="978"/>
        <v>15</v>
      </c>
      <c r="BM1295" s="250">
        <f t="shared" si="970"/>
        <v>15</v>
      </c>
      <c r="BN1295" s="250">
        <f t="shared" si="971"/>
        <v>14</v>
      </c>
      <c r="BO1295" s="32">
        <f t="shared" si="972"/>
        <v>526</v>
      </c>
      <c r="BP1295" s="8">
        <f t="shared" si="980"/>
        <v>110</v>
      </c>
      <c r="BQ1295" s="32">
        <f t="shared" si="998"/>
        <v>297</v>
      </c>
    </row>
    <row r="1296" spans="1:69" ht="13.5" thickBot="1">
      <c r="A1296" s="390">
        <f t="shared" si="958"/>
        <v>16</v>
      </c>
      <c r="B1296" s="391" t="str">
        <f>VLOOKUP(A1296,Sheet3!$A$2:$E$61,4,FALSE)</f>
        <v>jǐmǎo (己卯)</v>
      </c>
      <c r="C1296" s="391" t="str">
        <f>VLOOKUP(A1296,Sheet3!$A$2:$E$61,5,FALSE)</f>
        <v>Earth Hare</v>
      </c>
      <c r="D1296" s="399">
        <f t="shared" si="959"/>
        <v>2379</v>
      </c>
      <c r="E1296" s="399">
        <f t="shared" si="960"/>
        <v>2318</v>
      </c>
      <c r="F1296" s="12">
        <f t="shared" si="990"/>
        <v>32.428571428571431</v>
      </c>
      <c r="G1296" s="416">
        <f t="shared" si="985"/>
        <v>3710</v>
      </c>
      <c r="H1296" s="187">
        <f t="shared" si="991"/>
        <v>222</v>
      </c>
      <c r="I1296" s="1">
        <f t="shared" si="992"/>
        <v>221</v>
      </c>
      <c r="J1296" s="187">
        <f t="shared" si="993"/>
        <v>-221</v>
      </c>
      <c r="K1296" s="1">
        <f t="shared" si="994"/>
        <v>-220</v>
      </c>
      <c r="L1296">
        <f t="shared" si="961"/>
        <v>140</v>
      </c>
      <c r="M1296" s="3">
        <f t="shared" si="995"/>
        <v>2</v>
      </c>
      <c r="N1296" s="245">
        <f t="shared" si="995"/>
        <v>3</v>
      </c>
      <c r="AQ1296">
        <f t="shared" si="984"/>
        <v>312</v>
      </c>
      <c r="AW1296">
        <f t="shared" si="973"/>
        <v>298</v>
      </c>
      <c r="AZ1296" s="249">
        <f t="shared" si="979"/>
        <v>15</v>
      </c>
      <c r="BA1296" s="249">
        <f t="shared" si="999"/>
        <v>14</v>
      </c>
      <c r="BB1296" s="249">
        <f t="shared" si="996"/>
        <v>13</v>
      </c>
      <c r="BC1296" s="249">
        <f t="shared" si="997"/>
        <v>13</v>
      </c>
      <c r="BD1296" s="250">
        <f t="shared" si="986"/>
        <v>18</v>
      </c>
      <c r="BE1296" s="250">
        <f t="shared" si="987"/>
        <v>17</v>
      </c>
      <c r="BF1296" s="250">
        <f t="shared" si="988"/>
        <v>17</v>
      </c>
      <c r="BG1296" s="250">
        <f t="shared" si="983"/>
        <v>16</v>
      </c>
      <c r="BH1296" s="250">
        <f>BG1296-2</f>
        <v>14</v>
      </c>
      <c r="BI1296" s="250">
        <f t="shared" si="989"/>
        <v>16</v>
      </c>
      <c r="BJ1296" s="250">
        <f t="shared" si="981"/>
        <v>15</v>
      </c>
      <c r="BK1296" s="250">
        <f t="shared" si="982"/>
        <v>15</v>
      </c>
      <c r="BL1296" s="250">
        <f t="shared" ref="BL1296:BL1327" si="1000">BK1296-1</f>
        <v>14</v>
      </c>
      <c r="BM1296" s="250">
        <f t="shared" si="970"/>
        <v>14</v>
      </c>
      <c r="BN1296" s="250">
        <f t="shared" si="971"/>
        <v>13</v>
      </c>
      <c r="BO1296" s="32">
        <f t="shared" si="972"/>
        <v>527</v>
      </c>
      <c r="BP1296" s="8">
        <f t="shared" si="980"/>
        <v>111</v>
      </c>
      <c r="BQ1296" s="32">
        <f t="shared" si="998"/>
        <v>298</v>
      </c>
    </row>
    <row r="1297" spans="1:69" ht="23.25" thickBot="1">
      <c r="A1297" s="390">
        <f t="shared" si="958"/>
        <v>17</v>
      </c>
      <c r="B1297" s="391" t="str">
        <f>VLOOKUP(A1297,Sheet3!$A$2:$E$61,4,FALSE)</f>
        <v>gēngchén (庚辰)</v>
      </c>
      <c r="C1297" s="391" t="str">
        <f>VLOOKUP(A1297,Sheet3!$A$2:$E$61,5,FALSE)</f>
        <v>Metal Dragon</v>
      </c>
      <c r="D1297" s="399">
        <f t="shared" si="959"/>
        <v>2380</v>
      </c>
      <c r="E1297" s="399">
        <f t="shared" si="960"/>
        <v>2319</v>
      </c>
      <c r="F1297" s="12">
        <f t="shared" si="990"/>
        <v>32.285714285714285</v>
      </c>
      <c r="G1297" s="416">
        <f t="shared" si="985"/>
        <v>3711</v>
      </c>
      <c r="H1297" s="187">
        <f t="shared" si="991"/>
        <v>221</v>
      </c>
      <c r="I1297" s="1">
        <f t="shared" si="992"/>
        <v>220</v>
      </c>
      <c r="J1297" s="187">
        <f t="shared" si="993"/>
        <v>-220</v>
      </c>
      <c r="K1297" s="1">
        <f t="shared" si="994"/>
        <v>-219</v>
      </c>
      <c r="L1297">
        <f t="shared" si="961"/>
        <v>140</v>
      </c>
      <c r="M1297" s="3">
        <f t="shared" si="995"/>
        <v>3</v>
      </c>
      <c r="N1297" s="245">
        <f t="shared" si="995"/>
        <v>4</v>
      </c>
      <c r="AQ1297">
        <f t="shared" si="984"/>
        <v>313</v>
      </c>
      <c r="AW1297">
        <f t="shared" si="973"/>
        <v>299</v>
      </c>
      <c r="AZ1297" s="249">
        <f t="shared" ref="AZ1297:AZ1328" si="1001">BL1296</f>
        <v>14</v>
      </c>
      <c r="BA1297" s="249">
        <f t="shared" si="999"/>
        <v>13</v>
      </c>
      <c r="BB1297" s="249">
        <f t="shared" si="996"/>
        <v>12</v>
      </c>
      <c r="BC1297" s="249">
        <f t="shared" si="997"/>
        <v>12</v>
      </c>
      <c r="BD1297" s="250">
        <f t="shared" si="986"/>
        <v>17</v>
      </c>
      <c r="BE1297" s="250">
        <f t="shared" si="987"/>
        <v>16</v>
      </c>
      <c r="BF1297" s="250">
        <f t="shared" si="988"/>
        <v>16</v>
      </c>
      <c r="BG1297" s="250">
        <f t="shared" si="983"/>
        <v>15</v>
      </c>
      <c r="BH1297" s="250">
        <f>BG1297-1</f>
        <v>14</v>
      </c>
      <c r="BI1297" s="250">
        <f t="shared" si="989"/>
        <v>16</v>
      </c>
      <c r="BJ1297" s="250">
        <f t="shared" si="981"/>
        <v>15</v>
      </c>
      <c r="BK1297" s="250">
        <f t="shared" si="982"/>
        <v>15</v>
      </c>
      <c r="BL1297" s="250">
        <f t="shared" si="1000"/>
        <v>14</v>
      </c>
      <c r="BM1297" s="250">
        <f t="shared" si="970"/>
        <v>14</v>
      </c>
      <c r="BN1297" s="250">
        <f t="shared" si="971"/>
        <v>13</v>
      </c>
      <c r="BO1297" s="32">
        <f t="shared" si="972"/>
        <v>528</v>
      </c>
      <c r="BP1297" s="8">
        <f t="shared" si="980"/>
        <v>112</v>
      </c>
      <c r="BQ1297" s="32">
        <f t="shared" si="998"/>
        <v>299</v>
      </c>
    </row>
    <row r="1298" spans="1:69" ht="13.5" thickBot="1">
      <c r="A1298" s="390">
        <f t="shared" ref="A1298:A1361" si="1002">IF(A1299&gt;1,A1299-1,60)</f>
        <v>18</v>
      </c>
      <c r="B1298" s="391" t="str">
        <f>VLOOKUP(A1298,Sheet3!$A$2:$E$61,4,FALSE)</f>
        <v>xīnsì (辛巳)</v>
      </c>
      <c r="C1298" s="391" t="str">
        <f>VLOOKUP(A1298,Sheet3!$A$2:$E$61,5,FALSE)</f>
        <v>Metal Snake</v>
      </c>
      <c r="D1298" s="399">
        <f t="shared" ref="D1298:D1361" si="1003">D1299-1</f>
        <v>2381</v>
      </c>
      <c r="E1298" s="399">
        <f t="shared" ref="E1298:E1361" si="1004">E1299-1</f>
        <v>2320</v>
      </c>
      <c r="F1298" s="12">
        <f t="shared" si="990"/>
        <v>32.142857142857146</v>
      </c>
      <c r="G1298" s="416">
        <f t="shared" si="985"/>
        <v>3712</v>
      </c>
      <c r="H1298" s="187">
        <f t="shared" si="991"/>
        <v>220</v>
      </c>
      <c r="I1298" s="1">
        <f t="shared" si="992"/>
        <v>219</v>
      </c>
      <c r="J1298" s="187">
        <f t="shared" si="993"/>
        <v>-219</v>
      </c>
      <c r="K1298" s="1">
        <f t="shared" si="994"/>
        <v>-218</v>
      </c>
      <c r="L1298">
        <f t="shared" ref="L1298:L1340" si="1005">INT(L$1543-($J$1543-$J1298)/4)</f>
        <v>140</v>
      </c>
      <c r="M1298" s="3">
        <f t="shared" ref="M1298:N1317" si="1006">M1302</f>
        <v>4</v>
      </c>
      <c r="N1298" s="245">
        <f t="shared" si="1006"/>
        <v>1</v>
      </c>
      <c r="AQ1298">
        <f t="shared" si="984"/>
        <v>314</v>
      </c>
      <c r="AW1298">
        <f t="shared" si="973"/>
        <v>300</v>
      </c>
      <c r="AZ1298" s="249">
        <f t="shared" si="1001"/>
        <v>14</v>
      </c>
      <c r="BA1298" s="249">
        <f t="shared" si="999"/>
        <v>13</v>
      </c>
      <c r="BB1298" s="249">
        <f t="shared" si="996"/>
        <v>12</v>
      </c>
      <c r="BC1298" s="249">
        <f t="shared" si="997"/>
        <v>12</v>
      </c>
      <c r="BD1298" s="250">
        <f t="shared" si="986"/>
        <v>17</v>
      </c>
      <c r="BE1298" s="250">
        <f t="shared" si="987"/>
        <v>16</v>
      </c>
      <c r="BF1298" s="250">
        <f t="shared" si="988"/>
        <v>16</v>
      </c>
      <c r="BG1298" s="250">
        <f t="shared" si="983"/>
        <v>15</v>
      </c>
      <c r="BH1298" s="250">
        <f>BG1298-1</f>
        <v>14</v>
      </c>
      <c r="BI1298" s="250">
        <f t="shared" si="989"/>
        <v>16</v>
      </c>
      <c r="BJ1298" s="250">
        <f t="shared" si="981"/>
        <v>15</v>
      </c>
      <c r="BK1298" s="250">
        <f t="shared" si="982"/>
        <v>15</v>
      </c>
      <c r="BL1298" s="250">
        <f t="shared" si="1000"/>
        <v>14</v>
      </c>
      <c r="BM1298" s="250">
        <f t="shared" si="970"/>
        <v>14</v>
      </c>
      <c r="BN1298" s="250">
        <f t="shared" si="971"/>
        <v>13</v>
      </c>
      <c r="BO1298" s="32">
        <f t="shared" si="972"/>
        <v>529</v>
      </c>
      <c r="BP1298" s="8">
        <f t="shared" si="980"/>
        <v>113</v>
      </c>
      <c r="BQ1298" s="32">
        <f t="shared" si="998"/>
        <v>300</v>
      </c>
    </row>
    <row r="1299" spans="1:69" ht="13.5" thickBot="1">
      <c r="A1299" s="390">
        <f t="shared" si="1002"/>
        <v>19</v>
      </c>
      <c r="B1299" s="391" t="str">
        <f>VLOOKUP(A1299,Sheet3!$A$2:$E$61,4,FALSE)</f>
        <v>rénwǔ (壬午)</v>
      </c>
      <c r="C1299" s="391" t="str">
        <f>VLOOKUP(A1299,Sheet3!$A$2:$E$61,5,FALSE)</f>
        <v>Water Horse</v>
      </c>
      <c r="D1299" s="399">
        <f t="shared" si="1003"/>
        <v>2382</v>
      </c>
      <c r="E1299" s="399">
        <f t="shared" si="1004"/>
        <v>2321</v>
      </c>
      <c r="F1299" s="14">
        <f t="shared" si="990"/>
        <v>32</v>
      </c>
      <c r="G1299" s="417">
        <f t="shared" si="985"/>
        <v>3713</v>
      </c>
      <c r="H1299" s="270">
        <f t="shared" si="991"/>
        <v>219</v>
      </c>
      <c r="I1299" s="16">
        <f t="shared" si="992"/>
        <v>218</v>
      </c>
      <c r="J1299" s="270">
        <f t="shared" si="993"/>
        <v>-218</v>
      </c>
      <c r="K1299" s="16">
        <f t="shared" si="994"/>
        <v>-217</v>
      </c>
      <c r="L1299" s="20">
        <f t="shared" si="1005"/>
        <v>141</v>
      </c>
      <c r="M1299" s="15">
        <f t="shared" si="1006"/>
        <v>1</v>
      </c>
      <c r="N1299" s="271">
        <f t="shared" si="1006"/>
        <v>2</v>
      </c>
      <c r="AQ1299">
        <f t="shared" si="984"/>
        <v>315</v>
      </c>
      <c r="AW1299">
        <f t="shared" si="973"/>
        <v>301</v>
      </c>
      <c r="AZ1299" s="249">
        <f t="shared" si="1001"/>
        <v>14</v>
      </c>
      <c r="BA1299" s="249">
        <f t="shared" si="999"/>
        <v>13</v>
      </c>
      <c r="BB1299" s="249">
        <f t="shared" si="996"/>
        <v>12</v>
      </c>
      <c r="BC1299" s="249">
        <f t="shared" si="997"/>
        <v>12</v>
      </c>
      <c r="BD1299" s="250">
        <f t="shared" si="986"/>
        <v>17</v>
      </c>
      <c r="BE1299" s="250">
        <f t="shared" si="987"/>
        <v>16</v>
      </c>
      <c r="BF1299" s="250">
        <f t="shared" si="988"/>
        <v>16</v>
      </c>
      <c r="BG1299" s="250">
        <f t="shared" si="983"/>
        <v>15</v>
      </c>
      <c r="BH1299" s="250">
        <f>BG1299-1</f>
        <v>14</v>
      </c>
      <c r="BI1299" s="250">
        <f t="shared" si="989"/>
        <v>16</v>
      </c>
      <c r="BJ1299" s="250">
        <f t="shared" si="981"/>
        <v>15</v>
      </c>
      <c r="BK1299" s="250">
        <f t="shared" si="982"/>
        <v>15</v>
      </c>
      <c r="BL1299" s="250">
        <f t="shared" si="1000"/>
        <v>14</v>
      </c>
      <c r="BM1299" s="250">
        <f t="shared" si="970"/>
        <v>14</v>
      </c>
      <c r="BN1299" s="250">
        <f t="shared" si="971"/>
        <v>13</v>
      </c>
      <c r="BO1299" s="32">
        <f t="shared" si="972"/>
        <v>530</v>
      </c>
      <c r="BP1299" s="8">
        <f t="shared" si="980"/>
        <v>114</v>
      </c>
      <c r="BQ1299" s="32">
        <f t="shared" si="998"/>
        <v>301</v>
      </c>
    </row>
    <row r="1300" spans="1:69" ht="13.5" thickBot="1">
      <c r="A1300" s="390">
        <f t="shared" si="1002"/>
        <v>20</v>
      </c>
      <c r="B1300" s="391" t="str">
        <f>VLOOKUP(A1300,Sheet3!$A$2:$E$61,4,FALSE)</f>
        <v>guǐwèi (癸未)</v>
      </c>
      <c r="C1300" s="391" t="str">
        <f>VLOOKUP(A1300,Sheet3!$A$2:$E$61,5,FALSE)</f>
        <v>Water Sheep</v>
      </c>
      <c r="D1300" s="399">
        <f t="shared" si="1003"/>
        <v>2383</v>
      </c>
      <c r="E1300" s="399">
        <f t="shared" si="1004"/>
        <v>2322</v>
      </c>
      <c r="F1300" s="12">
        <f t="shared" si="990"/>
        <v>31.857142857142858</v>
      </c>
      <c r="G1300" s="416">
        <f t="shared" si="985"/>
        <v>3714</v>
      </c>
      <c r="H1300" s="187">
        <f t="shared" si="991"/>
        <v>218</v>
      </c>
      <c r="I1300" s="1">
        <f t="shared" si="992"/>
        <v>217</v>
      </c>
      <c r="J1300" s="187">
        <f t="shared" si="993"/>
        <v>-217</v>
      </c>
      <c r="K1300" s="1">
        <f t="shared" si="994"/>
        <v>-216</v>
      </c>
      <c r="L1300">
        <f t="shared" si="1005"/>
        <v>141</v>
      </c>
      <c r="M1300" s="3">
        <f t="shared" si="1006"/>
        <v>2</v>
      </c>
      <c r="N1300" s="245">
        <f t="shared" si="1006"/>
        <v>3</v>
      </c>
      <c r="AQ1300">
        <f t="shared" si="984"/>
        <v>316</v>
      </c>
      <c r="AW1300">
        <f t="shared" si="973"/>
        <v>302</v>
      </c>
      <c r="AZ1300" s="249">
        <f t="shared" si="1001"/>
        <v>14</v>
      </c>
      <c r="BA1300" s="249">
        <f t="shared" si="999"/>
        <v>13</v>
      </c>
      <c r="BB1300" s="249">
        <f t="shared" si="996"/>
        <v>12</v>
      </c>
      <c r="BC1300" s="249">
        <f t="shared" si="997"/>
        <v>12</v>
      </c>
      <c r="BD1300" s="250">
        <f t="shared" si="986"/>
        <v>17</v>
      </c>
      <c r="BE1300" s="250">
        <f t="shared" si="987"/>
        <v>16</v>
      </c>
      <c r="BF1300" s="250">
        <f t="shared" si="988"/>
        <v>16</v>
      </c>
      <c r="BG1300" s="250">
        <f t="shared" si="983"/>
        <v>15</v>
      </c>
      <c r="BH1300" s="250">
        <f>BG1300-2</f>
        <v>13</v>
      </c>
      <c r="BI1300" s="250">
        <f t="shared" si="989"/>
        <v>15</v>
      </c>
      <c r="BJ1300" s="250">
        <f t="shared" ref="BJ1300:BJ1331" si="1007">BI1300-1</f>
        <v>14</v>
      </c>
      <c r="BK1300" s="250">
        <f t="shared" ref="BK1300:BK1331" si="1008">BJ1300</f>
        <v>14</v>
      </c>
      <c r="BL1300" s="250">
        <f t="shared" si="1000"/>
        <v>13</v>
      </c>
      <c r="BM1300" s="250">
        <f t="shared" si="970"/>
        <v>13</v>
      </c>
      <c r="BN1300" s="250">
        <f t="shared" si="971"/>
        <v>12</v>
      </c>
      <c r="BO1300" s="32">
        <f t="shared" si="972"/>
        <v>531</v>
      </c>
      <c r="BP1300" s="8">
        <f t="shared" si="980"/>
        <v>115</v>
      </c>
      <c r="BQ1300" s="32">
        <f t="shared" si="998"/>
        <v>302</v>
      </c>
    </row>
    <row r="1301" spans="1:69" ht="23.25" thickBot="1">
      <c r="A1301" s="390">
        <f t="shared" si="1002"/>
        <v>21</v>
      </c>
      <c r="B1301" s="391" t="str">
        <f>VLOOKUP(A1301,Sheet3!$A$2:$E$61,4,FALSE)</f>
        <v>jiǎshēn (甲申)</v>
      </c>
      <c r="C1301" s="391" t="str">
        <f>VLOOKUP(A1301,Sheet3!$A$2:$E$61,5,FALSE)</f>
        <v>Wood Monkey</v>
      </c>
      <c r="D1301" s="399">
        <f t="shared" si="1003"/>
        <v>2384</v>
      </c>
      <c r="E1301" s="399">
        <f t="shared" si="1004"/>
        <v>2323</v>
      </c>
      <c r="F1301" s="12">
        <f t="shared" si="990"/>
        <v>31.714285714285715</v>
      </c>
      <c r="G1301" s="416">
        <f t="shared" si="985"/>
        <v>3715</v>
      </c>
      <c r="H1301" s="187">
        <f t="shared" si="991"/>
        <v>217</v>
      </c>
      <c r="I1301" s="1">
        <f t="shared" si="992"/>
        <v>216</v>
      </c>
      <c r="J1301" s="187">
        <f t="shared" si="993"/>
        <v>-216</v>
      </c>
      <c r="K1301" s="1">
        <f t="shared" si="994"/>
        <v>-215</v>
      </c>
      <c r="L1301">
        <f t="shared" si="1005"/>
        <v>141</v>
      </c>
      <c r="M1301" s="3">
        <f t="shared" si="1006"/>
        <v>3</v>
      </c>
      <c r="N1301" s="245">
        <f t="shared" si="1006"/>
        <v>4</v>
      </c>
      <c r="AQ1301">
        <f t="shared" si="984"/>
        <v>317</v>
      </c>
      <c r="AW1301">
        <f t="shared" si="973"/>
        <v>303</v>
      </c>
      <c r="AZ1301" s="249">
        <f t="shared" si="1001"/>
        <v>13</v>
      </c>
      <c r="BA1301" s="249">
        <f t="shared" si="999"/>
        <v>12</v>
      </c>
      <c r="BB1301" s="249">
        <f t="shared" si="996"/>
        <v>11</v>
      </c>
      <c r="BC1301" s="249">
        <f t="shared" si="997"/>
        <v>11</v>
      </c>
      <c r="BD1301" s="250">
        <f t="shared" si="986"/>
        <v>16</v>
      </c>
      <c r="BE1301" s="250">
        <f t="shared" si="987"/>
        <v>15</v>
      </c>
      <c r="BF1301" s="250">
        <f t="shared" si="988"/>
        <v>15</v>
      </c>
      <c r="BG1301" s="250">
        <f t="shared" ref="BG1301:BG1332" si="1009">BF1301-1</f>
        <v>14</v>
      </c>
      <c r="BH1301" s="250">
        <f>BG1301-1</f>
        <v>13</v>
      </c>
      <c r="BI1301" s="250">
        <f t="shared" si="989"/>
        <v>15</v>
      </c>
      <c r="BJ1301" s="250">
        <f t="shared" si="1007"/>
        <v>14</v>
      </c>
      <c r="BK1301" s="250">
        <f t="shared" si="1008"/>
        <v>14</v>
      </c>
      <c r="BL1301" s="250">
        <f t="shared" si="1000"/>
        <v>13</v>
      </c>
      <c r="BM1301" s="250">
        <f t="shared" si="970"/>
        <v>13</v>
      </c>
      <c r="BN1301" s="250">
        <f t="shared" si="971"/>
        <v>12</v>
      </c>
      <c r="BO1301" s="32">
        <f t="shared" si="972"/>
        <v>532</v>
      </c>
      <c r="BP1301" s="8">
        <f t="shared" si="980"/>
        <v>116</v>
      </c>
      <c r="BQ1301" s="32">
        <f t="shared" si="998"/>
        <v>303</v>
      </c>
    </row>
    <row r="1302" spans="1:69" ht="23.25" thickBot="1">
      <c r="A1302" s="390">
        <f t="shared" si="1002"/>
        <v>22</v>
      </c>
      <c r="B1302" s="391" t="str">
        <f>VLOOKUP(A1302,Sheet3!$A$2:$E$61,4,FALSE)</f>
        <v>yǐyǒu (乙酉)</v>
      </c>
      <c r="C1302" s="391" t="str">
        <f>VLOOKUP(A1302,Sheet3!$A$2:$E$61,5,FALSE)</f>
        <v>Wood Rooster</v>
      </c>
      <c r="D1302" s="399">
        <f t="shared" si="1003"/>
        <v>2385</v>
      </c>
      <c r="E1302" s="399">
        <f t="shared" si="1004"/>
        <v>2324</v>
      </c>
      <c r="F1302" s="12">
        <f t="shared" si="990"/>
        <v>31.571428571428573</v>
      </c>
      <c r="G1302" s="416">
        <f t="shared" si="985"/>
        <v>3716</v>
      </c>
      <c r="H1302" s="187">
        <f t="shared" si="991"/>
        <v>216</v>
      </c>
      <c r="I1302" s="1">
        <f t="shared" si="992"/>
        <v>215</v>
      </c>
      <c r="J1302" s="187">
        <f t="shared" si="993"/>
        <v>-215</v>
      </c>
      <c r="K1302" s="1">
        <f t="shared" si="994"/>
        <v>-214</v>
      </c>
      <c r="L1302">
        <f t="shared" si="1005"/>
        <v>141</v>
      </c>
      <c r="M1302" s="3">
        <f t="shared" si="1006"/>
        <v>4</v>
      </c>
      <c r="N1302" s="245">
        <f t="shared" si="1006"/>
        <v>1</v>
      </c>
      <c r="AQ1302">
        <f t="shared" si="984"/>
        <v>318</v>
      </c>
      <c r="AW1302">
        <f t="shared" si="973"/>
        <v>304</v>
      </c>
      <c r="AZ1302" s="249">
        <f t="shared" si="1001"/>
        <v>13</v>
      </c>
      <c r="BA1302" s="249">
        <f t="shared" si="999"/>
        <v>12</v>
      </c>
      <c r="BB1302" s="249">
        <f t="shared" si="996"/>
        <v>11</v>
      </c>
      <c r="BC1302" s="249">
        <f t="shared" si="997"/>
        <v>11</v>
      </c>
      <c r="BD1302" s="250">
        <f t="shared" si="986"/>
        <v>16</v>
      </c>
      <c r="BE1302" s="250">
        <f t="shared" si="987"/>
        <v>15</v>
      </c>
      <c r="BF1302" s="250">
        <f t="shared" si="988"/>
        <v>15</v>
      </c>
      <c r="BG1302" s="250">
        <f t="shared" si="1009"/>
        <v>14</v>
      </c>
      <c r="BH1302" s="250">
        <f>BG1302-1</f>
        <v>13</v>
      </c>
      <c r="BI1302" s="250">
        <f t="shared" si="989"/>
        <v>15</v>
      </c>
      <c r="BJ1302" s="250">
        <f t="shared" si="1007"/>
        <v>14</v>
      </c>
      <c r="BK1302" s="250">
        <f t="shared" si="1008"/>
        <v>14</v>
      </c>
      <c r="BL1302" s="250">
        <f t="shared" si="1000"/>
        <v>13</v>
      </c>
      <c r="BM1302" s="250">
        <f t="shared" si="970"/>
        <v>13</v>
      </c>
      <c r="BN1302" s="250">
        <f t="shared" si="971"/>
        <v>12</v>
      </c>
      <c r="BO1302" s="32">
        <f t="shared" si="972"/>
        <v>533</v>
      </c>
      <c r="BP1302" s="8">
        <f t="shared" si="980"/>
        <v>117</v>
      </c>
      <c r="BQ1302" s="32">
        <f t="shared" si="998"/>
        <v>304</v>
      </c>
    </row>
    <row r="1303" spans="1:69" ht="13.5" thickBot="1">
      <c r="A1303" s="390">
        <f t="shared" si="1002"/>
        <v>23</v>
      </c>
      <c r="B1303" s="391" t="str">
        <f>VLOOKUP(A1303,Sheet3!$A$2:$E$61,4,FALSE)</f>
        <v>bǐngxū (丙戌)</v>
      </c>
      <c r="C1303" s="391" t="str">
        <f>VLOOKUP(A1303,Sheet3!$A$2:$E$61,5,FALSE)</f>
        <v>Fire Dog</v>
      </c>
      <c r="D1303" s="399">
        <f t="shared" si="1003"/>
        <v>2386</v>
      </c>
      <c r="E1303" s="399">
        <f t="shared" si="1004"/>
        <v>2325</v>
      </c>
      <c r="F1303" s="12">
        <f t="shared" si="990"/>
        <v>31.428571428571427</v>
      </c>
      <c r="G1303" s="416">
        <f t="shared" si="985"/>
        <v>3717</v>
      </c>
      <c r="H1303" s="187">
        <f t="shared" si="991"/>
        <v>215</v>
      </c>
      <c r="I1303" s="1">
        <f t="shared" si="992"/>
        <v>214</v>
      </c>
      <c r="J1303" s="187">
        <f t="shared" si="993"/>
        <v>-214</v>
      </c>
      <c r="K1303" s="1">
        <f t="shared" si="994"/>
        <v>-213</v>
      </c>
      <c r="L1303">
        <f t="shared" si="1005"/>
        <v>142</v>
      </c>
      <c r="M1303" s="3">
        <f t="shared" si="1006"/>
        <v>1</v>
      </c>
      <c r="N1303" s="245">
        <f t="shared" si="1006"/>
        <v>2</v>
      </c>
      <c r="AQ1303">
        <f t="shared" si="984"/>
        <v>319</v>
      </c>
      <c r="AW1303">
        <f t="shared" si="973"/>
        <v>305</v>
      </c>
      <c r="AZ1303" s="249">
        <f t="shared" si="1001"/>
        <v>13</v>
      </c>
      <c r="BA1303" s="249">
        <f t="shared" si="999"/>
        <v>12</v>
      </c>
      <c r="BB1303" s="249">
        <f t="shared" si="996"/>
        <v>11</v>
      </c>
      <c r="BC1303" s="249">
        <f t="shared" si="997"/>
        <v>11</v>
      </c>
      <c r="BD1303" s="250">
        <f t="shared" si="986"/>
        <v>16</v>
      </c>
      <c r="BE1303" s="250">
        <f t="shared" si="987"/>
        <v>15</v>
      </c>
      <c r="BF1303" s="250">
        <f t="shared" si="988"/>
        <v>15</v>
      </c>
      <c r="BG1303" s="250">
        <f t="shared" si="1009"/>
        <v>14</v>
      </c>
      <c r="BH1303" s="250">
        <f>BG1303-1</f>
        <v>13</v>
      </c>
      <c r="BI1303" s="250">
        <f t="shared" si="989"/>
        <v>15</v>
      </c>
      <c r="BJ1303" s="250">
        <f t="shared" si="1007"/>
        <v>14</v>
      </c>
      <c r="BK1303" s="250">
        <f t="shared" si="1008"/>
        <v>14</v>
      </c>
      <c r="BL1303" s="250">
        <f t="shared" si="1000"/>
        <v>13</v>
      </c>
      <c r="BM1303" s="250">
        <f t="shared" si="970"/>
        <v>13</v>
      </c>
      <c r="BN1303" s="250">
        <f t="shared" si="971"/>
        <v>12</v>
      </c>
      <c r="BO1303" s="32">
        <f t="shared" si="972"/>
        <v>534</v>
      </c>
      <c r="BP1303" s="8">
        <f t="shared" si="980"/>
        <v>118</v>
      </c>
      <c r="BQ1303" s="32">
        <f t="shared" si="998"/>
        <v>305</v>
      </c>
    </row>
    <row r="1304" spans="1:69" ht="13.5" thickBot="1">
      <c r="A1304" s="390">
        <f t="shared" si="1002"/>
        <v>24</v>
      </c>
      <c r="B1304" s="391" t="str">
        <f>VLOOKUP(A1304,Sheet3!$A$2:$E$61,4,FALSE)</f>
        <v>dīnghài (丁亥)</v>
      </c>
      <c r="C1304" s="391" t="str">
        <f>VLOOKUP(A1304,Sheet3!$A$2:$E$61,5,FALSE)</f>
        <v>Fire Pig</v>
      </c>
      <c r="D1304" s="399">
        <f t="shared" si="1003"/>
        <v>2387</v>
      </c>
      <c r="E1304" s="399">
        <f t="shared" si="1004"/>
        <v>2326</v>
      </c>
      <c r="F1304" s="12">
        <f t="shared" si="990"/>
        <v>31.285714285714285</v>
      </c>
      <c r="G1304" s="416">
        <f t="shared" si="985"/>
        <v>3718</v>
      </c>
      <c r="H1304" s="187">
        <f t="shared" si="991"/>
        <v>214</v>
      </c>
      <c r="I1304" s="1">
        <f t="shared" si="992"/>
        <v>213</v>
      </c>
      <c r="J1304" s="187">
        <f t="shared" si="993"/>
        <v>-213</v>
      </c>
      <c r="K1304" s="1">
        <f t="shared" si="994"/>
        <v>-212</v>
      </c>
      <c r="L1304">
        <f t="shared" si="1005"/>
        <v>142</v>
      </c>
      <c r="M1304" s="3">
        <f t="shared" si="1006"/>
        <v>2</v>
      </c>
      <c r="N1304" s="245">
        <f t="shared" si="1006"/>
        <v>3</v>
      </c>
      <c r="AQ1304">
        <f t="shared" si="984"/>
        <v>320</v>
      </c>
      <c r="AW1304">
        <f t="shared" si="973"/>
        <v>306</v>
      </c>
      <c r="AZ1304" s="249">
        <f t="shared" si="1001"/>
        <v>13</v>
      </c>
      <c r="BA1304" s="249">
        <f t="shared" si="999"/>
        <v>12</v>
      </c>
      <c r="BB1304" s="249">
        <f t="shared" si="996"/>
        <v>11</v>
      </c>
      <c r="BC1304" s="249">
        <f t="shared" si="997"/>
        <v>11</v>
      </c>
      <c r="BD1304" s="250">
        <f t="shared" si="986"/>
        <v>16</v>
      </c>
      <c r="BE1304" s="250">
        <f t="shared" si="987"/>
        <v>15</v>
      </c>
      <c r="BF1304" s="250">
        <f t="shared" si="988"/>
        <v>15</v>
      </c>
      <c r="BG1304" s="250">
        <f t="shared" si="1009"/>
        <v>14</v>
      </c>
      <c r="BH1304" s="250">
        <f>BG1304-2</f>
        <v>12</v>
      </c>
      <c r="BI1304" s="250">
        <f t="shared" si="989"/>
        <v>14</v>
      </c>
      <c r="BJ1304" s="250">
        <f t="shared" si="1007"/>
        <v>13</v>
      </c>
      <c r="BK1304" s="250">
        <f t="shared" si="1008"/>
        <v>13</v>
      </c>
      <c r="BL1304" s="250">
        <f t="shared" si="1000"/>
        <v>12</v>
      </c>
      <c r="BM1304" s="250">
        <f t="shared" si="970"/>
        <v>12</v>
      </c>
      <c r="BN1304" s="250">
        <f t="shared" si="971"/>
        <v>11</v>
      </c>
      <c r="BO1304" s="32">
        <f t="shared" si="972"/>
        <v>535</v>
      </c>
      <c r="BP1304" s="8">
        <f t="shared" si="980"/>
        <v>119</v>
      </c>
      <c r="BQ1304" s="32">
        <f t="shared" si="998"/>
        <v>306</v>
      </c>
    </row>
    <row r="1305" spans="1:69" ht="13.5" thickBot="1">
      <c r="A1305" s="390">
        <f t="shared" si="1002"/>
        <v>25</v>
      </c>
      <c r="B1305" s="391" t="str">
        <f>VLOOKUP(A1305,Sheet3!$A$2:$E$61,4,FALSE)</f>
        <v>wùzǐ (戊子)</v>
      </c>
      <c r="C1305" s="391" t="str">
        <f>VLOOKUP(A1305,Sheet3!$A$2:$E$61,5,FALSE)</f>
        <v>Earth Rat</v>
      </c>
      <c r="D1305" s="399">
        <f t="shared" si="1003"/>
        <v>2388</v>
      </c>
      <c r="E1305" s="399">
        <f t="shared" si="1004"/>
        <v>2327</v>
      </c>
      <c r="F1305" s="12">
        <f t="shared" si="990"/>
        <v>31.142857142857142</v>
      </c>
      <c r="G1305" s="416">
        <f t="shared" si="985"/>
        <v>3719</v>
      </c>
      <c r="H1305" s="187">
        <f t="shared" si="991"/>
        <v>213</v>
      </c>
      <c r="I1305" s="1">
        <f t="shared" si="992"/>
        <v>212</v>
      </c>
      <c r="J1305" s="187">
        <f t="shared" si="993"/>
        <v>-212</v>
      </c>
      <c r="K1305" s="1">
        <f t="shared" si="994"/>
        <v>-211</v>
      </c>
      <c r="L1305">
        <f t="shared" si="1005"/>
        <v>142</v>
      </c>
      <c r="M1305" s="3">
        <f t="shared" si="1006"/>
        <v>3</v>
      </c>
      <c r="N1305" s="245">
        <f t="shared" si="1006"/>
        <v>4</v>
      </c>
      <c r="AQ1305">
        <f t="shared" si="984"/>
        <v>321</v>
      </c>
      <c r="AW1305">
        <f t="shared" si="973"/>
        <v>307</v>
      </c>
      <c r="AZ1305" s="249">
        <f t="shared" si="1001"/>
        <v>12</v>
      </c>
      <c r="BA1305" s="249">
        <f t="shared" si="999"/>
        <v>11</v>
      </c>
      <c r="BB1305" s="249">
        <f t="shared" si="996"/>
        <v>10</v>
      </c>
      <c r="BC1305" s="249">
        <f t="shared" si="997"/>
        <v>10</v>
      </c>
      <c r="BD1305" s="250">
        <f t="shared" ref="BD1305:BD1336" si="1010">BC1305+5</f>
        <v>15</v>
      </c>
      <c r="BE1305" s="250">
        <f t="shared" ref="BE1305:BE1336" si="1011">BD1305-1</f>
        <v>14</v>
      </c>
      <c r="BF1305" s="250">
        <f t="shared" ref="BF1305:BF1336" si="1012">BE1305</f>
        <v>14</v>
      </c>
      <c r="BG1305" s="250">
        <f t="shared" si="1009"/>
        <v>13</v>
      </c>
      <c r="BH1305" s="250">
        <f>BG1305-1</f>
        <v>12</v>
      </c>
      <c r="BI1305" s="250">
        <f t="shared" ref="BI1305:BI1336" si="1013">BH1305+2</f>
        <v>14</v>
      </c>
      <c r="BJ1305" s="250">
        <f t="shared" si="1007"/>
        <v>13</v>
      </c>
      <c r="BK1305" s="250">
        <f t="shared" si="1008"/>
        <v>13</v>
      </c>
      <c r="BL1305" s="250">
        <f t="shared" si="1000"/>
        <v>12</v>
      </c>
      <c r="BM1305" s="250">
        <f t="shared" si="970"/>
        <v>12</v>
      </c>
      <c r="BN1305" s="250">
        <f t="shared" si="971"/>
        <v>11</v>
      </c>
      <c r="BO1305" s="32">
        <f t="shared" si="972"/>
        <v>536</v>
      </c>
      <c r="BP1305" s="8">
        <f t="shared" si="980"/>
        <v>120</v>
      </c>
      <c r="BQ1305" s="32">
        <f t="shared" si="998"/>
        <v>307</v>
      </c>
    </row>
    <row r="1306" spans="1:69" ht="13.5" thickBot="1">
      <c r="A1306" s="390">
        <f t="shared" si="1002"/>
        <v>26</v>
      </c>
      <c r="B1306" s="391" t="str">
        <f>VLOOKUP(A1306,Sheet3!$A$2:$E$61,4,FALSE)</f>
        <v>jǐchǒu (己丑)</v>
      </c>
      <c r="C1306" s="391" t="str">
        <f>VLOOKUP(A1306,Sheet3!$A$2:$E$61,5,FALSE)</f>
        <v>Earth Ox</v>
      </c>
      <c r="D1306" s="399">
        <f t="shared" si="1003"/>
        <v>2389</v>
      </c>
      <c r="E1306" s="399">
        <f t="shared" si="1004"/>
        <v>2328</v>
      </c>
      <c r="F1306" s="14">
        <f t="shared" si="990"/>
        <v>31</v>
      </c>
      <c r="G1306" s="417">
        <f t="shared" si="985"/>
        <v>3720</v>
      </c>
      <c r="H1306" s="270">
        <f t="shared" si="991"/>
        <v>212</v>
      </c>
      <c r="I1306" s="16">
        <f t="shared" si="992"/>
        <v>211</v>
      </c>
      <c r="J1306" s="270">
        <f t="shared" si="993"/>
        <v>-211</v>
      </c>
      <c r="K1306" s="16">
        <f t="shared" si="994"/>
        <v>-210</v>
      </c>
      <c r="L1306" s="20">
        <f t="shared" si="1005"/>
        <v>142</v>
      </c>
      <c r="M1306" s="15">
        <f t="shared" si="1006"/>
        <v>4</v>
      </c>
      <c r="N1306" s="271">
        <f t="shared" si="1006"/>
        <v>1</v>
      </c>
      <c r="AQ1306">
        <f t="shared" si="984"/>
        <v>322</v>
      </c>
      <c r="AW1306">
        <f t="shared" si="973"/>
        <v>308</v>
      </c>
      <c r="AZ1306" s="249">
        <f t="shared" si="1001"/>
        <v>12</v>
      </c>
      <c r="BA1306" s="249">
        <f t="shared" si="999"/>
        <v>11</v>
      </c>
      <c r="BB1306" s="249">
        <f t="shared" si="996"/>
        <v>10</v>
      </c>
      <c r="BC1306" s="249">
        <f t="shared" si="997"/>
        <v>10</v>
      </c>
      <c r="BD1306" s="250">
        <f t="shared" si="1010"/>
        <v>15</v>
      </c>
      <c r="BE1306" s="250">
        <f t="shared" si="1011"/>
        <v>14</v>
      </c>
      <c r="BF1306" s="250">
        <f t="shared" si="1012"/>
        <v>14</v>
      </c>
      <c r="BG1306" s="250">
        <f t="shared" si="1009"/>
        <v>13</v>
      </c>
      <c r="BH1306" s="250">
        <f>BG1306-1</f>
        <v>12</v>
      </c>
      <c r="BI1306" s="250">
        <f t="shared" si="1013"/>
        <v>14</v>
      </c>
      <c r="BJ1306" s="250">
        <f t="shared" si="1007"/>
        <v>13</v>
      </c>
      <c r="BK1306" s="250">
        <f t="shared" si="1008"/>
        <v>13</v>
      </c>
      <c r="BL1306" s="250">
        <f t="shared" si="1000"/>
        <v>12</v>
      </c>
      <c r="BM1306" s="250">
        <f t="shared" si="970"/>
        <v>12</v>
      </c>
      <c r="BN1306" s="250">
        <f t="shared" si="971"/>
        <v>11</v>
      </c>
      <c r="BO1306" s="32">
        <f t="shared" si="972"/>
        <v>537</v>
      </c>
      <c r="BP1306" s="8">
        <f t="shared" si="980"/>
        <v>121</v>
      </c>
      <c r="BQ1306" s="32">
        <f t="shared" si="998"/>
        <v>308</v>
      </c>
    </row>
    <row r="1307" spans="1:69" ht="13.5" thickBot="1">
      <c r="A1307" s="390">
        <f t="shared" si="1002"/>
        <v>27</v>
      </c>
      <c r="B1307" s="391" t="str">
        <f>VLOOKUP(A1307,Sheet3!$A$2:$E$61,4,FALSE)</f>
        <v>gēngyín (庚寅)</v>
      </c>
      <c r="C1307" s="391" t="str">
        <f>VLOOKUP(A1307,Sheet3!$A$2:$E$61,5,FALSE)</f>
        <v>Metal Tiger</v>
      </c>
      <c r="D1307" s="399">
        <f t="shared" si="1003"/>
        <v>2390</v>
      </c>
      <c r="E1307" s="399">
        <f t="shared" si="1004"/>
        <v>2329</v>
      </c>
      <c r="F1307" s="12">
        <f t="shared" si="990"/>
        <v>30.857142857142858</v>
      </c>
      <c r="G1307" s="416">
        <f t="shared" si="985"/>
        <v>3721</v>
      </c>
      <c r="H1307" s="187">
        <f t="shared" si="991"/>
        <v>211</v>
      </c>
      <c r="I1307" s="1">
        <f t="shared" si="992"/>
        <v>210</v>
      </c>
      <c r="J1307" s="187">
        <f t="shared" si="993"/>
        <v>-210</v>
      </c>
      <c r="K1307" s="1">
        <f t="shared" si="994"/>
        <v>-209</v>
      </c>
      <c r="L1307">
        <f t="shared" si="1005"/>
        <v>143</v>
      </c>
      <c r="M1307" s="3">
        <f t="shared" si="1006"/>
        <v>1</v>
      </c>
      <c r="N1307" s="245">
        <f t="shared" si="1006"/>
        <v>2</v>
      </c>
      <c r="AQ1307">
        <f t="shared" si="984"/>
        <v>323</v>
      </c>
      <c r="AW1307">
        <f t="shared" si="973"/>
        <v>309</v>
      </c>
      <c r="AZ1307" s="249">
        <f t="shared" si="1001"/>
        <v>12</v>
      </c>
      <c r="BA1307" s="249">
        <f t="shared" si="999"/>
        <v>11</v>
      </c>
      <c r="BB1307" s="249">
        <f t="shared" si="996"/>
        <v>10</v>
      </c>
      <c r="BC1307" s="249">
        <f t="shared" si="997"/>
        <v>10</v>
      </c>
      <c r="BD1307" s="250">
        <f t="shared" si="1010"/>
        <v>15</v>
      </c>
      <c r="BE1307" s="250">
        <f t="shared" si="1011"/>
        <v>14</v>
      </c>
      <c r="BF1307" s="250">
        <f t="shared" si="1012"/>
        <v>14</v>
      </c>
      <c r="BG1307" s="250">
        <f t="shared" si="1009"/>
        <v>13</v>
      </c>
      <c r="BH1307" s="250">
        <f>BG1307-1</f>
        <v>12</v>
      </c>
      <c r="BI1307" s="250">
        <f t="shared" si="1013"/>
        <v>14</v>
      </c>
      <c r="BJ1307" s="250">
        <f t="shared" si="1007"/>
        <v>13</v>
      </c>
      <c r="BK1307" s="250">
        <f t="shared" si="1008"/>
        <v>13</v>
      </c>
      <c r="BL1307" s="250">
        <f t="shared" si="1000"/>
        <v>12</v>
      </c>
      <c r="BM1307" s="250">
        <f t="shared" si="970"/>
        <v>12</v>
      </c>
      <c r="BN1307" s="250">
        <f t="shared" si="971"/>
        <v>11</v>
      </c>
      <c r="BO1307" s="32">
        <f t="shared" si="972"/>
        <v>538</v>
      </c>
      <c r="BP1307" s="8">
        <f t="shared" si="980"/>
        <v>122</v>
      </c>
      <c r="BQ1307" s="32">
        <f t="shared" si="998"/>
        <v>309</v>
      </c>
    </row>
    <row r="1308" spans="1:69" ht="13.5" thickBot="1">
      <c r="A1308" s="390">
        <f t="shared" si="1002"/>
        <v>28</v>
      </c>
      <c r="B1308" s="391" t="str">
        <f>VLOOKUP(A1308,Sheet3!$A$2:$E$61,4,FALSE)</f>
        <v>xīnmǎo (辛卯)</v>
      </c>
      <c r="C1308" s="391" t="str">
        <f>VLOOKUP(A1308,Sheet3!$A$2:$E$61,5,FALSE)</f>
        <v>Metal Hare</v>
      </c>
      <c r="D1308" s="399">
        <f t="shared" si="1003"/>
        <v>2391</v>
      </c>
      <c r="E1308" s="399">
        <f t="shared" si="1004"/>
        <v>2330</v>
      </c>
      <c r="F1308" s="12">
        <f t="shared" si="990"/>
        <v>30.714285714285715</v>
      </c>
      <c r="G1308" s="416">
        <f t="shared" si="985"/>
        <v>3722</v>
      </c>
      <c r="H1308" s="187">
        <f t="shared" si="991"/>
        <v>210</v>
      </c>
      <c r="I1308" s="1">
        <f t="shared" si="992"/>
        <v>209</v>
      </c>
      <c r="J1308" s="187">
        <f t="shared" si="993"/>
        <v>-209</v>
      </c>
      <c r="K1308" s="1">
        <f t="shared" si="994"/>
        <v>-208</v>
      </c>
      <c r="L1308">
        <f t="shared" si="1005"/>
        <v>143</v>
      </c>
      <c r="M1308" s="3">
        <f t="shared" si="1006"/>
        <v>2</v>
      </c>
      <c r="N1308" s="245">
        <f t="shared" si="1006"/>
        <v>3</v>
      </c>
      <c r="AQ1308">
        <f t="shared" si="984"/>
        <v>324</v>
      </c>
      <c r="AW1308">
        <f t="shared" si="973"/>
        <v>310</v>
      </c>
      <c r="AZ1308" s="249">
        <f t="shared" si="1001"/>
        <v>12</v>
      </c>
      <c r="BA1308" s="249">
        <f t="shared" si="999"/>
        <v>11</v>
      </c>
      <c r="BB1308" s="249">
        <f t="shared" si="996"/>
        <v>10</v>
      </c>
      <c r="BC1308" s="249">
        <f t="shared" si="997"/>
        <v>10</v>
      </c>
      <c r="BD1308" s="250">
        <f t="shared" si="1010"/>
        <v>15</v>
      </c>
      <c r="BE1308" s="250">
        <f t="shared" si="1011"/>
        <v>14</v>
      </c>
      <c r="BF1308" s="250">
        <f t="shared" si="1012"/>
        <v>14</v>
      </c>
      <c r="BG1308" s="250">
        <f t="shared" si="1009"/>
        <v>13</v>
      </c>
      <c r="BH1308" s="250">
        <f>BG1308-2</f>
        <v>11</v>
      </c>
      <c r="BI1308" s="250">
        <f t="shared" si="1013"/>
        <v>13</v>
      </c>
      <c r="BJ1308" s="250">
        <f t="shared" si="1007"/>
        <v>12</v>
      </c>
      <c r="BK1308" s="250">
        <f t="shared" si="1008"/>
        <v>12</v>
      </c>
      <c r="BL1308" s="250">
        <f t="shared" si="1000"/>
        <v>11</v>
      </c>
      <c r="BM1308" s="250">
        <f t="shared" si="970"/>
        <v>11</v>
      </c>
      <c r="BN1308" s="250">
        <f t="shared" si="971"/>
        <v>10</v>
      </c>
      <c r="BO1308" s="32">
        <f t="shared" si="972"/>
        <v>539</v>
      </c>
      <c r="BP1308" s="8">
        <f t="shared" si="980"/>
        <v>123</v>
      </c>
      <c r="BQ1308" s="32">
        <f t="shared" si="998"/>
        <v>310</v>
      </c>
    </row>
    <row r="1309" spans="1:69" ht="13.5" thickBot="1">
      <c r="A1309" s="390">
        <f t="shared" si="1002"/>
        <v>29</v>
      </c>
      <c r="B1309" s="391" t="str">
        <f>VLOOKUP(A1309,Sheet3!$A$2:$E$61,4,FALSE)</f>
        <v>rénchén (壬辰)</v>
      </c>
      <c r="C1309" s="391" t="str">
        <f>VLOOKUP(A1309,Sheet3!$A$2:$E$61,5,FALSE)</f>
        <v>Water Dragon</v>
      </c>
      <c r="D1309" s="399">
        <f t="shared" si="1003"/>
        <v>2392</v>
      </c>
      <c r="E1309" s="399">
        <f t="shared" si="1004"/>
        <v>2331</v>
      </c>
      <c r="F1309" s="12">
        <f t="shared" si="990"/>
        <v>30.571428571428573</v>
      </c>
      <c r="G1309" s="416">
        <f t="shared" si="985"/>
        <v>3723</v>
      </c>
      <c r="H1309" s="187">
        <f t="shared" si="991"/>
        <v>209</v>
      </c>
      <c r="I1309" s="1">
        <f t="shared" si="992"/>
        <v>208</v>
      </c>
      <c r="J1309" s="187">
        <f t="shared" si="993"/>
        <v>-208</v>
      </c>
      <c r="K1309" s="1">
        <f t="shared" si="994"/>
        <v>-207</v>
      </c>
      <c r="L1309">
        <f t="shared" si="1005"/>
        <v>143</v>
      </c>
      <c r="M1309" s="3">
        <f t="shared" si="1006"/>
        <v>3</v>
      </c>
      <c r="N1309" s="245">
        <f t="shared" si="1006"/>
        <v>4</v>
      </c>
      <c r="AQ1309">
        <f t="shared" si="984"/>
        <v>325</v>
      </c>
      <c r="AW1309">
        <f t="shared" si="973"/>
        <v>311</v>
      </c>
      <c r="AZ1309" s="249">
        <f t="shared" si="1001"/>
        <v>11</v>
      </c>
      <c r="BA1309" s="249">
        <f t="shared" si="999"/>
        <v>10</v>
      </c>
      <c r="BB1309" s="249">
        <f t="shared" si="996"/>
        <v>9</v>
      </c>
      <c r="BC1309" s="249">
        <f t="shared" si="997"/>
        <v>9</v>
      </c>
      <c r="BD1309" s="250">
        <f t="shared" si="1010"/>
        <v>14</v>
      </c>
      <c r="BE1309" s="250">
        <f t="shared" si="1011"/>
        <v>13</v>
      </c>
      <c r="BF1309" s="250">
        <f t="shared" si="1012"/>
        <v>13</v>
      </c>
      <c r="BG1309" s="250">
        <f t="shared" si="1009"/>
        <v>12</v>
      </c>
      <c r="BH1309" s="250">
        <f>BG1309-1</f>
        <v>11</v>
      </c>
      <c r="BI1309" s="250">
        <f t="shared" si="1013"/>
        <v>13</v>
      </c>
      <c r="BJ1309" s="250">
        <f t="shared" si="1007"/>
        <v>12</v>
      </c>
      <c r="BK1309" s="250">
        <f t="shared" si="1008"/>
        <v>12</v>
      </c>
      <c r="BL1309" s="250">
        <f t="shared" si="1000"/>
        <v>11</v>
      </c>
      <c r="BM1309" s="250">
        <f t="shared" si="970"/>
        <v>11</v>
      </c>
      <c r="BN1309" s="250">
        <f t="shared" si="971"/>
        <v>10</v>
      </c>
      <c r="BO1309" s="32">
        <f t="shared" si="972"/>
        <v>540</v>
      </c>
      <c r="BP1309" s="8">
        <f t="shared" si="980"/>
        <v>124</v>
      </c>
      <c r="BQ1309" s="32">
        <f t="shared" si="998"/>
        <v>311</v>
      </c>
    </row>
    <row r="1310" spans="1:69" ht="13.5" thickBot="1">
      <c r="A1310" s="390">
        <f t="shared" si="1002"/>
        <v>30</v>
      </c>
      <c r="B1310" s="391" t="str">
        <f>VLOOKUP(A1310,Sheet3!$A$2:$E$61,4,FALSE)</f>
        <v>guǐsì (癸巳)</v>
      </c>
      <c r="C1310" s="391" t="str">
        <f>VLOOKUP(A1310,Sheet3!$A$2:$E$61,5,FALSE)</f>
        <v>Water Snake</v>
      </c>
      <c r="D1310" s="399">
        <f t="shared" si="1003"/>
        <v>2393</v>
      </c>
      <c r="E1310" s="399">
        <f t="shared" si="1004"/>
        <v>2332</v>
      </c>
      <c r="F1310" s="12">
        <f t="shared" si="990"/>
        <v>30.428571428571427</v>
      </c>
      <c r="G1310" s="416">
        <f t="shared" si="985"/>
        <v>3724</v>
      </c>
      <c r="H1310" s="187">
        <f t="shared" si="991"/>
        <v>208</v>
      </c>
      <c r="I1310" s="1">
        <f t="shared" si="992"/>
        <v>207</v>
      </c>
      <c r="J1310" s="187">
        <f t="shared" si="993"/>
        <v>-207</v>
      </c>
      <c r="K1310" s="1">
        <f t="shared" si="994"/>
        <v>-206</v>
      </c>
      <c r="L1310">
        <f t="shared" si="1005"/>
        <v>143</v>
      </c>
      <c r="M1310" s="3">
        <f t="shared" si="1006"/>
        <v>4</v>
      </c>
      <c r="N1310" s="245">
        <f t="shared" si="1006"/>
        <v>1</v>
      </c>
      <c r="AQ1310">
        <f t="shared" si="984"/>
        <v>326</v>
      </c>
      <c r="AW1310">
        <f t="shared" si="973"/>
        <v>312</v>
      </c>
      <c r="AZ1310" s="249">
        <f t="shared" si="1001"/>
        <v>11</v>
      </c>
      <c r="BA1310" s="249">
        <f t="shared" si="999"/>
        <v>10</v>
      </c>
      <c r="BB1310" s="249">
        <f t="shared" si="996"/>
        <v>9</v>
      </c>
      <c r="BC1310" s="249">
        <f t="shared" si="997"/>
        <v>9</v>
      </c>
      <c r="BD1310" s="250">
        <f t="shared" si="1010"/>
        <v>14</v>
      </c>
      <c r="BE1310" s="250">
        <f t="shared" si="1011"/>
        <v>13</v>
      </c>
      <c r="BF1310" s="250">
        <f t="shared" si="1012"/>
        <v>13</v>
      </c>
      <c r="BG1310" s="250">
        <f t="shared" si="1009"/>
        <v>12</v>
      </c>
      <c r="BH1310" s="250">
        <f>BG1310-1</f>
        <v>11</v>
      </c>
      <c r="BI1310" s="250">
        <f t="shared" si="1013"/>
        <v>13</v>
      </c>
      <c r="BJ1310" s="250">
        <f t="shared" si="1007"/>
        <v>12</v>
      </c>
      <c r="BK1310" s="250">
        <f t="shared" si="1008"/>
        <v>12</v>
      </c>
      <c r="BL1310" s="250">
        <f t="shared" si="1000"/>
        <v>11</v>
      </c>
      <c r="BM1310" s="250">
        <f t="shared" ref="BM1310:BM1345" si="1014">AZ1311</f>
        <v>11</v>
      </c>
      <c r="BN1310" s="250">
        <f t="shared" ref="BN1310:BN1345" si="1015">BA1311</f>
        <v>10</v>
      </c>
      <c r="BO1310" s="32">
        <f t="shared" ref="BO1310:BO1345" si="1016">BO1309+1</f>
        <v>541</v>
      </c>
      <c r="BP1310" s="8">
        <f t="shared" si="980"/>
        <v>125</v>
      </c>
      <c r="BQ1310" s="32">
        <f t="shared" si="998"/>
        <v>312</v>
      </c>
    </row>
    <row r="1311" spans="1:69" ht="13.5" thickBot="1">
      <c r="A1311" s="390">
        <f t="shared" si="1002"/>
        <v>31</v>
      </c>
      <c r="B1311" s="391" t="str">
        <f>VLOOKUP(A1311,Sheet3!$A$2:$E$61,4,FALSE)</f>
        <v>jiǎwǔ (甲午)</v>
      </c>
      <c r="C1311" s="391" t="str">
        <f>VLOOKUP(A1311,Sheet3!$A$2:$E$61,5,FALSE)</f>
        <v>Wood Horse</v>
      </c>
      <c r="D1311" s="399">
        <f t="shared" si="1003"/>
        <v>2394</v>
      </c>
      <c r="E1311" s="399">
        <f t="shared" si="1004"/>
        <v>2333</v>
      </c>
      <c r="F1311" s="12">
        <f t="shared" si="990"/>
        <v>30.285714285714285</v>
      </c>
      <c r="G1311" s="416">
        <f t="shared" si="985"/>
        <v>3725</v>
      </c>
      <c r="H1311" s="187">
        <f t="shared" si="991"/>
        <v>207</v>
      </c>
      <c r="I1311" s="1">
        <f t="shared" si="992"/>
        <v>206</v>
      </c>
      <c r="J1311" s="187">
        <f t="shared" si="993"/>
        <v>-206</v>
      </c>
      <c r="K1311" s="1">
        <f t="shared" si="994"/>
        <v>-205</v>
      </c>
      <c r="L1311">
        <f t="shared" si="1005"/>
        <v>144</v>
      </c>
      <c r="M1311" s="3">
        <f t="shared" si="1006"/>
        <v>1</v>
      </c>
      <c r="N1311" s="245">
        <f t="shared" si="1006"/>
        <v>2</v>
      </c>
      <c r="AQ1311">
        <f t="shared" si="984"/>
        <v>327</v>
      </c>
      <c r="AW1311">
        <f t="shared" si="973"/>
        <v>313</v>
      </c>
      <c r="AZ1311" s="249">
        <f t="shared" si="1001"/>
        <v>11</v>
      </c>
      <c r="BA1311" s="249">
        <f t="shared" si="999"/>
        <v>10</v>
      </c>
      <c r="BB1311" s="249">
        <f t="shared" si="996"/>
        <v>9</v>
      </c>
      <c r="BC1311" s="249">
        <f t="shared" si="997"/>
        <v>9</v>
      </c>
      <c r="BD1311" s="250">
        <f t="shared" si="1010"/>
        <v>14</v>
      </c>
      <c r="BE1311" s="250">
        <f t="shared" si="1011"/>
        <v>13</v>
      </c>
      <c r="BF1311" s="250">
        <f t="shared" si="1012"/>
        <v>13</v>
      </c>
      <c r="BG1311" s="250">
        <f t="shared" si="1009"/>
        <v>12</v>
      </c>
      <c r="BH1311" s="250">
        <f>BG1311-1</f>
        <v>11</v>
      </c>
      <c r="BI1311" s="250">
        <f t="shared" si="1013"/>
        <v>13</v>
      </c>
      <c r="BJ1311" s="250">
        <f t="shared" si="1007"/>
        <v>12</v>
      </c>
      <c r="BK1311" s="250">
        <f t="shared" si="1008"/>
        <v>12</v>
      </c>
      <c r="BL1311" s="250">
        <f t="shared" si="1000"/>
        <v>11</v>
      </c>
      <c r="BM1311" s="250">
        <f t="shared" si="1014"/>
        <v>11</v>
      </c>
      <c r="BN1311" s="250">
        <f t="shared" si="1015"/>
        <v>10</v>
      </c>
      <c r="BO1311" s="32">
        <f t="shared" si="1016"/>
        <v>542</v>
      </c>
      <c r="BP1311" s="8">
        <f t="shared" si="980"/>
        <v>126</v>
      </c>
      <c r="BQ1311" s="32">
        <f t="shared" si="998"/>
        <v>313</v>
      </c>
    </row>
    <row r="1312" spans="1:69" ht="13.5" thickBot="1">
      <c r="A1312" s="390">
        <f t="shared" si="1002"/>
        <v>32</v>
      </c>
      <c r="B1312" s="391" t="str">
        <f>VLOOKUP(A1312,Sheet3!$A$2:$E$61,4,FALSE)</f>
        <v>yǐwèi (乙未)</v>
      </c>
      <c r="C1312" s="391" t="str">
        <f>VLOOKUP(A1312,Sheet3!$A$2:$E$61,5,FALSE)</f>
        <v>Wood Sheep</v>
      </c>
      <c r="D1312" s="399">
        <f t="shared" si="1003"/>
        <v>2395</v>
      </c>
      <c r="E1312" s="399">
        <f t="shared" si="1004"/>
        <v>2334</v>
      </c>
      <c r="F1312" s="12">
        <f t="shared" si="990"/>
        <v>30.142857142857142</v>
      </c>
      <c r="G1312" s="416">
        <f t="shared" si="985"/>
        <v>3726</v>
      </c>
      <c r="H1312" s="187">
        <f t="shared" si="991"/>
        <v>206</v>
      </c>
      <c r="I1312" s="1">
        <f t="shared" si="992"/>
        <v>205</v>
      </c>
      <c r="J1312" s="187">
        <f t="shared" si="993"/>
        <v>-205</v>
      </c>
      <c r="K1312" s="1">
        <f t="shared" si="994"/>
        <v>-204</v>
      </c>
      <c r="L1312">
        <f t="shared" si="1005"/>
        <v>144</v>
      </c>
      <c r="M1312" s="3">
        <f t="shared" si="1006"/>
        <v>2</v>
      </c>
      <c r="N1312" s="245">
        <f t="shared" si="1006"/>
        <v>3</v>
      </c>
      <c r="AQ1312">
        <f t="shared" si="984"/>
        <v>328</v>
      </c>
      <c r="AW1312">
        <f t="shared" si="973"/>
        <v>314</v>
      </c>
      <c r="AZ1312" s="249">
        <f t="shared" si="1001"/>
        <v>11</v>
      </c>
      <c r="BA1312" s="249">
        <f t="shared" si="999"/>
        <v>10</v>
      </c>
      <c r="BB1312" s="249">
        <f t="shared" si="996"/>
        <v>9</v>
      </c>
      <c r="BC1312" s="249">
        <f t="shared" si="997"/>
        <v>9</v>
      </c>
      <c r="BD1312" s="250">
        <f t="shared" si="1010"/>
        <v>14</v>
      </c>
      <c r="BE1312" s="250">
        <f t="shared" si="1011"/>
        <v>13</v>
      </c>
      <c r="BF1312" s="250">
        <f t="shared" si="1012"/>
        <v>13</v>
      </c>
      <c r="BG1312" s="250">
        <f t="shared" si="1009"/>
        <v>12</v>
      </c>
      <c r="BH1312" s="250">
        <f>BG1312-2</f>
        <v>10</v>
      </c>
      <c r="BI1312" s="250">
        <f t="shared" si="1013"/>
        <v>12</v>
      </c>
      <c r="BJ1312" s="250">
        <f t="shared" si="1007"/>
        <v>11</v>
      </c>
      <c r="BK1312" s="250">
        <f t="shared" si="1008"/>
        <v>11</v>
      </c>
      <c r="BL1312" s="250">
        <f t="shared" si="1000"/>
        <v>10</v>
      </c>
      <c r="BM1312" s="250">
        <f t="shared" si="1014"/>
        <v>10</v>
      </c>
      <c r="BN1312" s="250">
        <f t="shared" si="1015"/>
        <v>9</v>
      </c>
      <c r="BO1312" s="32">
        <f t="shared" si="1016"/>
        <v>543</v>
      </c>
      <c r="BP1312" s="8">
        <f t="shared" si="980"/>
        <v>127</v>
      </c>
      <c r="BQ1312" s="32">
        <f t="shared" si="998"/>
        <v>314</v>
      </c>
    </row>
    <row r="1313" spans="1:69" ht="13.5" thickBot="1">
      <c r="A1313" s="390">
        <f t="shared" si="1002"/>
        <v>33</v>
      </c>
      <c r="B1313" s="391" t="str">
        <f>VLOOKUP(A1313,Sheet3!$A$2:$E$61,4,FALSE)</f>
        <v>bǐngshēn (丙申)</v>
      </c>
      <c r="C1313" s="391" t="str">
        <f>VLOOKUP(A1313,Sheet3!$A$2:$E$61,5,FALSE)</f>
        <v>Fire Monkey</v>
      </c>
      <c r="D1313" s="399">
        <f t="shared" si="1003"/>
        <v>2396</v>
      </c>
      <c r="E1313" s="399">
        <f t="shared" si="1004"/>
        <v>2335</v>
      </c>
      <c r="F1313" s="14">
        <f t="shared" si="990"/>
        <v>30</v>
      </c>
      <c r="G1313" s="417">
        <f t="shared" si="985"/>
        <v>3727</v>
      </c>
      <c r="H1313" s="270">
        <f t="shared" si="991"/>
        <v>205</v>
      </c>
      <c r="I1313" s="16">
        <f t="shared" si="992"/>
        <v>204</v>
      </c>
      <c r="J1313" s="270">
        <f t="shared" si="993"/>
        <v>-204</v>
      </c>
      <c r="K1313" s="16">
        <f t="shared" si="994"/>
        <v>-203</v>
      </c>
      <c r="L1313" s="20">
        <f t="shared" si="1005"/>
        <v>144</v>
      </c>
      <c r="M1313" s="15">
        <f t="shared" si="1006"/>
        <v>3</v>
      </c>
      <c r="N1313" s="271">
        <f t="shared" si="1006"/>
        <v>4</v>
      </c>
      <c r="AQ1313">
        <f t="shared" si="984"/>
        <v>329</v>
      </c>
      <c r="AW1313">
        <f t="shared" si="973"/>
        <v>315</v>
      </c>
      <c r="AZ1313" s="249">
        <f t="shared" si="1001"/>
        <v>10</v>
      </c>
      <c r="BA1313" s="249">
        <f t="shared" si="999"/>
        <v>9</v>
      </c>
      <c r="BB1313" s="249">
        <f t="shared" si="996"/>
        <v>8</v>
      </c>
      <c r="BC1313" s="249">
        <f t="shared" si="997"/>
        <v>8</v>
      </c>
      <c r="BD1313" s="250">
        <f t="shared" si="1010"/>
        <v>13</v>
      </c>
      <c r="BE1313" s="250">
        <f t="shared" si="1011"/>
        <v>12</v>
      </c>
      <c r="BF1313" s="250">
        <f t="shared" si="1012"/>
        <v>12</v>
      </c>
      <c r="BG1313" s="250">
        <f t="shared" si="1009"/>
        <v>11</v>
      </c>
      <c r="BH1313" s="250">
        <f>BG1313-1</f>
        <v>10</v>
      </c>
      <c r="BI1313" s="250">
        <f t="shared" si="1013"/>
        <v>12</v>
      </c>
      <c r="BJ1313" s="250">
        <f t="shared" si="1007"/>
        <v>11</v>
      </c>
      <c r="BK1313" s="250">
        <f t="shared" si="1008"/>
        <v>11</v>
      </c>
      <c r="BL1313" s="250">
        <f t="shared" si="1000"/>
        <v>10</v>
      </c>
      <c r="BM1313" s="250">
        <f t="shared" si="1014"/>
        <v>10</v>
      </c>
      <c r="BN1313" s="250">
        <f t="shared" si="1015"/>
        <v>9</v>
      </c>
      <c r="BO1313" s="32">
        <f t="shared" si="1016"/>
        <v>544</v>
      </c>
      <c r="BP1313" s="8">
        <f t="shared" si="980"/>
        <v>128</v>
      </c>
      <c r="BQ1313" s="32">
        <f t="shared" si="998"/>
        <v>315</v>
      </c>
    </row>
    <row r="1314" spans="1:69" ht="13.5" thickBot="1">
      <c r="A1314" s="390">
        <f t="shared" si="1002"/>
        <v>34</v>
      </c>
      <c r="B1314" s="391" t="str">
        <f>VLOOKUP(A1314,Sheet3!$A$2:$E$61,4,FALSE)</f>
        <v>dīngyǒu (丁酉)</v>
      </c>
      <c r="C1314" s="391" t="str">
        <f>VLOOKUP(A1314,Sheet3!$A$2:$E$61,5,FALSE)</f>
        <v>Fire Rooster</v>
      </c>
      <c r="D1314" s="399">
        <f t="shared" si="1003"/>
        <v>2397</v>
      </c>
      <c r="E1314" s="399">
        <f t="shared" si="1004"/>
        <v>2336</v>
      </c>
      <c r="F1314" s="12">
        <f t="shared" si="990"/>
        <v>29.857142857142858</v>
      </c>
      <c r="G1314" s="416">
        <f t="shared" si="985"/>
        <v>3728</v>
      </c>
      <c r="H1314" s="187">
        <f t="shared" si="991"/>
        <v>204</v>
      </c>
      <c r="I1314" s="1">
        <f t="shared" si="992"/>
        <v>203</v>
      </c>
      <c r="J1314" s="187">
        <f t="shared" si="993"/>
        <v>-203</v>
      </c>
      <c r="K1314" s="1">
        <f t="shared" si="994"/>
        <v>-202</v>
      </c>
      <c r="L1314">
        <f t="shared" si="1005"/>
        <v>144</v>
      </c>
      <c r="M1314" s="3">
        <f t="shared" si="1006"/>
        <v>4</v>
      </c>
      <c r="N1314" s="245">
        <f t="shared" si="1006"/>
        <v>1</v>
      </c>
      <c r="AQ1314">
        <f t="shared" si="984"/>
        <v>330</v>
      </c>
      <c r="AW1314">
        <f t="shared" si="973"/>
        <v>316</v>
      </c>
      <c r="AZ1314" s="249">
        <f t="shared" si="1001"/>
        <v>10</v>
      </c>
      <c r="BA1314" s="249">
        <f t="shared" si="999"/>
        <v>9</v>
      </c>
      <c r="BB1314" s="249">
        <f t="shared" si="996"/>
        <v>8</v>
      </c>
      <c r="BC1314" s="249">
        <f t="shared" si="997"/>
        <v>8</v>
      </c>
      <c r="BD1314" s="250">
        <f t="shared" si="1010"/>
        <v>13</v>
      </c>
      <c r="BE1314" s="250">
        <f t="shared" si="1011"/>
        <v>12</v>
      </c>
      <c r="BF1314" s="250">
        <f t="shared" si="1012"/>
        <v>12</v>
      </c>
      <c r="BG1314" s="250">
        <f t="shared" si="1009"/>
        <v>11</v>
      </c>
      <c r="BH1314" s="250">
        <f>BG1314-1</f>
        <v>10</v>
      </c>
      <c r="BI1314" s="250">
        <f t="shared" si="1013"/>
        <v>12</v>
      </c>
      <c r="BJ1314" s="250">
        <f t="shared" si="1007"/>
        <v>11</v>
      </c>
      <c r="BK1314" s="250">
        <f t="shared" si="1008"/>
        <v>11</v>
      </c>
      <c r="BL1314" s="250">
        <f t="shared" si="1000"/>
        <v>10</v>
      </c>
      <c r="BM1314" s="250">
        <f t="shared" si="1014"/>
        <v>10</v>
      </c>
      <c r="BN1314" s="250">
        <f t="shared" si="1015"/>
        <v>9</v>
      </c>
      <c r="BO1314" s="32">
        <f t="shared" si="1016"/>
        <v>545</v>
      </c>
      <c r="BP1314" s="8">
        <f t="shared" si="980"/>
        <v>129</v>
      </c>
      <c r="BQ1314" s="32">
        <f t="shared" si="998"/>
        <v>316</v>
      </c>
    </row>
    <row r="1315" spans="1:69" ht="13.5" thickBot="1">
      <c r="A1315" s="390">
        <f t="shared" si="1002"/>
        <v>35</v>
      </c>
      <c r="B1315" s="391" t="str">
        <f>VLOOKUP(A1315,Sheet3!$A$2:$E$61,4,FALSE)</f>
        <v>wùxū (戊戌)</v>
      </c>
      <c r="C1315" s="391" t="str">
        <f>VLOOKUP(A1315,Sheet3!$A$2:$E$61,5,FALSE)</f>
        <v>Earth Dog</v>
      </c>
      <c r="D1315" s="399">
        <f t="shared" si="1003"/>
        <v>2398</v>
      </c>
      <c r="E1315" s="399">
        <f t="shared" si="1004"/>
        <v>2337</v>
      </c>
      <c r="F1315" s="12">
        <f t="shared" si="990"/>
        <v>29.714285714285715</v>
      </c>
      <c r="G1315" s="416">
        <f t="shared" si="985"/>
        <v>3729</v>
      </c>
      <c r="H1315" s="187">
        <f t="shared" si="991"/>
        <v>203</v>
      </c>
      <c r="I1315" s="1">
        <f t="shared" si="992"/>
        <v>202</v>
      </c>
      <c r="J1315" s="187">
        <f t="shared" si="993"/>
        <v>-202</v>
      </c>
      <c r="K1315" s="1">
        <f t="shared" si="994"/>
        <v>-201</v>
      </c>
      <c r="L1315">
        <f t="shared" si="1005"/>
        <v>145</v>
      </c>
      <c r="M1315" s="3">
        <f t="shared" si="1006"/>
        <v>1</v>
      </c>
      <c r="N1315" s="245">
        <f t="shared" si="1006"/>
        <v>2</v>
      </c>
      <c r="AQ1315">
        <f t="shared" si="984"/>
        <v>331</v>
      </c>
      <c r="AW1315">
        <f t="shared" si="973"/>
        <v>317</v>
      </c>
      <c r="AZ1315" s="249">
        <f t="shared" si="1001"/>
        <v>10</v>
      </c>
      <c r="BA1315" s="249">
        <f t="shared" si="999"/>
        <v>9</v>
      </c>
      <c r="BB1315" s="249">
        <f t="shared" si="996"/>
        <v>8</v>
      </c>
      <c r="BC1315" s="249">
        <f t="shared" si="997"/>
        <v>8</v>
      </c>
      <c r="BD1315" s="250">
        <f t="shared" si="1010"/>
        <v>13</v>
      </c>
      <c r="BE1315" s="250">
        <f t="shared" si="1011"/>
        <v>12</v>
      </c>
      <c r="BF1315" s="250">
        <f t="shared" si="1012"/>
        <v>12</v>
      </c>
      <c r="BG1315" s="250">
        <f t="shared" si="1009"/>
        <v>11</v>
      </c>
      <c r="BH1315" s="250">
        <f>BG1315-1</f>
        <v>10</v>
      </c>
      <c r="BI1315" s="250">
        <f t="shared" si="1013"/>
        <v>12</v>
      </c>
      <c r="BJ1315" s="250">
        <f t="shared" si="1007"/>
        <v>11</v>
      </c>
      <c r="BK1315" s="250">
        <f t="shared" si="1008"/>
        <v>11</v>
      </c>
      <c r="BL1315" s="250">
        <f t="shared" si="1000"/>
        <v>10</v>
      </c>
      <c r="BM1315" s="250">
        <f t="shared" si="1014"/>
        <v>10</v>
      </c>
      <c r="BN1315" s="250">
        <f t="shared" si="1015"/>
        <v>9</v>
      </c>
      <c r="BO1315" s="32">
        <f t="shared" si="1016"/>
        <v>546</v>
      </c>
      <c r="BP1315" s="8">
        <f t="shared" si="980"/>
        <v>130</v>
      </c>
      <c r="BQ1315" s="32">
        <f t="shared" si="998"/>
        <v>317</v>
      </c>
    </row>
    <row r="1316" spans="1:69" ht="13.5" thickBot="1">
      <c r="A1316" s="390">
        <f t="shared" si="1002"/>
        <v>36</v>
      </c>
      <c r="B1316" s="391" t="str">
        <f>VLOOKUP(A1316,Sheet3!$A$2:$E$61,4,FALSE)</f>
        <v>jǐhài (己亥)</v>
      </c>
      <c r="C1316" s="391" t="str">
        <f>VLOOKUP(A1316,Sheet3!$A$2:$E$61,5,FALSE)</f>
        <v>Earth Pig</v>
      </c>
      <c r="D1316" s="399">
        <f t="shared" si="1003"/>
        <v>2399</v>
      </c>
      <c r="E1316" s="399">
        <f t="shared" si="1004"/>
        <v>2338</v>
      </c>
      <c r="F1316" s="12">
        <f t="shared" si="990"/>
        <v>29.571428571428573</v>
      </c>
      <c r="G1316" s="416">
        <f t="shared" si="985"/>
        <v>3730</v>
      </c>
      <c r="H1316" s="187">
        <f t="shared" si="991"/>
        <v>202</v>
      </c>
      <c r="I1316" s="1">
        <f t="shared" si="992"/>
        <v>201</v>
      </c>
      <c r="J1316" s="187">
        <f t="shared" si="993"/>
        <v>-201</v>
      </c>
      <c r="K1316" s="1">
        <f t="shared" si="994"/>
        <v>-200</v>
      </c>
      <c r="L1316">
        <f t="shared" si="1005"/>
        <v>145</v>
      </c>
      <c r="M1316" s="3">
        <f t="shared" si="1006"/>
        <v>2</v>
      </c>
      <c r="N1316" s="245">
        <f t="shared" si="1006"/>
        <v>3</v>
      </c>
      <c r="AQ1316">
        <f t="shared" si="984"/>
        <v>332</v>
      </c>
      <c r="AW1316">
        <f t="shared" si="973"/>
        <v>318</v>
      </c>
      <c r="AZ1316" s="249">
        <f t="shared" si="1001"/>
        <v>10</v>
      </c>
      <c r="BA1316" s="249">
        <f t="shared" si="999"/>
        <v>9</v>
      </c>
      <c r="BB1316" s="249">
        <f t="shared" si="996"/>
        <v>8</v>
      </c>
      <c r="BC1316" s="249">
        <f t="shared" si="997"/>
        <v>8</v>
      </c>
      <c r="BD1316" s="250">
        <f t="shared" si="1010"/>
        <v>13</v>
      </c>
      <c r="BE1316" s="250">
        <f t="shared" si="1011"/>
        <v>12</v>
      </c>
      <c r="BF1316" s="250">
        <f t="shared" si="1012"/>
        <v>12</v>
      </c>
      <c r="BG1316" s="250">
        <f t="shared" si="1009"/>
        <v>11</v>
      </c>
      <c r="BH1316" s="250">
        <f>BG1316-2</f>
        <v>9</v>
      </c>
      <c r="BI1316" s="250">
        <f t="shared" si="1013"/>
        <v>11</v>
      </c>
      <c r="BJ1316" s="250">
        <f t="shared" si="1007"/>
        <v>10</v>
      </c>
      <c r="BK1316" s="250">
        <f t="shared" si="1008"/>
        <v>10</v>
      </c>
      <c r="BL1316" s="250">
        <f t="shared" si="1000"/>
        <v>9</v>
      </c>
      <c r="BM1316" s="250">
        <f t="shared" si="1014"/>
        <v>9</v>
      </c>
      <c r="BN1316" s="250">
        <f t="shared" si="1015"/>
        <v>8</v>
      </c>
      <c r="BO1316" s="32">
        <f t="shared" si="1016"/>
        <v>547</v>
      </c>
      <c r="BP1316" s="8">
        <f t="shared" si="980"/>
        <v>131</v>
      </c>
      <c r="BQ1316" s="32">
        <f t="shared" si="998"/>
        <v>318</v>
      </c>
    </row>
    <row r="1317" spans="1:69" ht="13.5" thickBot="1">
      <c r="A1317" s="390">
        <f t="shared" si="1002"/>
        <v>37</v>
      </c>
      <c r="B1317" s="391" t="str">
        <f>VLOOKUP(A1317,Sheet3!$A$2:$E$61,4,FALSE)</f>
        <v>gēngzǐ (庚子)</v>
      </c>
      <c r="C1317" s="391" t="str">
        <f>VLOOKUP(A1317,Sheet3!$A$2:$E$61,5,FALSE)</f>
        <v>Metal Rat</v>
      </c>
      <c r="D1317" s="399">
        <f t="shared" si="1003"/>
        <v>2400</v>
      </c>
      <c r="E1317" s="399">
        <f t="shared" si="1004"/>
        <v>2339</v>
      </c>
      <c r="F1317" s="12">
        <f t="shared" si="990"/>
        <v>29.428571428571427</v>
      </c>
      <c r="G1317" s="416">
        <f t="shared" si="985"/>
        <v>3731</v>
      </c>
      <c r="H1317" s="187">
        <f t="shared" si="991"/>
        <v>201</v>
      </c>
      <c r="I1317" s="1">
        <f t="shared" si="992"/>
        <v>200</v>
      </c>
      <c r="J1317" s="187">
        <f t="shared" si="993"/>
        <v>-200</v>
      </c>
      <c r="K1317" s="1">
        <f t="shared" si="994"/>
        <v>-199</v>
      </c>
      <c r="L1317">
        <f t="shared" si="1005"/>
        <v>145</v>
      </c>
      <c r="M1317" s="3">
        <f t="shared" si="1006"/>
        <v>3</v>
      </c>
      <c r="N1317" s="245">
        <f t="shared" si="1006"/>
        <v>4</v>
      </c>
      <c r="AQ1317">
        <f t="shared" si="984"/>
        <v>333</v>
      </c>
      <c r="AW1317">
        <f t="shared" si="973"/>
        <v>319</v>
      </c>
      <c r="AZ1317" s="249">
        <f t="shared" si="1001"/>
        <v>9</v>
      </c>
      <c r="BA1317" s="249">
        <f t="shared" si="999"/>
        <v>8</v>
      </c>
      <c r="BB1317" s="249">
        <f t="shared" si="996"/>
        <v>7</v>
      </c>
      <c r="BC1317" s="249">
        <f t="shared" si="997"/>
        <v>7</v>
      </c>
      <c r="BD1317" s="250">
        <f t="shared" si="1010"/>
        <v>12</v>
      </c>
      <c r="BE1317" s="250">
        <f t="shared" si="1011"/>
        <v>11</v>
      </c>
      <c r="BF1317" s="250">
        <f t="shared" si="1012"/>
        <v>11</v>
      </c>
      <c r="BG1317" s="250">
        <f t="shared" si="1009"/>
        <v>10</v>
      </c>
      <c r="BH1317" s="250">
        <f>BG1317-1</f>
        <v>9</v>
      </c>
      <c r="BI1317" s="250">
        <f t="shared" si="1013"/>
        <v>11</v>
      </c>
      <c r="BJ1317" s="250">
        <f t="shared" si="1007"/>
        <v>10</v>
      </c>
      <c r="BK1317" s="250">
        <f t="shared" si="1008"/>
        <v>10</v>
      </c>
      <c r="BL1317" s="250">
        <f t="shared" si="1000"/>
        <v>9</v>
      </c>
      <c r="BM1317" s="250">
        <f t="shared" si="1014"/>
        <v>9</v>
      </c>
      <c r="BN1317" s="250">
        <f t="shared" si="1015"/>
        <v>8</v>
      </c>
      <c r="BO1317" s="32">
        <f t="shared" si="1016"/>
        <v>548</v>
      </c>
      <c r="BP1317" s="8">
        <f t="shared" si="980"/>
        <v>132</v>
      </c>
      <c r="BQ1317" s="32">
        <f t="shared" si="998"/>
        <v>319</v>
      </c>
    </row>
    <row r="1318" spans="1:69" ht="13.5" thickBot="1">
      <c r="A1318" s="390">
        <f t="shared" si="1002"/>
        <v>38</v>
      </c>
      <c r="B1318" s="391" t="str">
        <f>VLOOKUP(A1318,Sheet3!$A$2:$E$61,4,FALSE)</f>
        <v>xīnchǒu (辛丑)</v>
      </c>
      <c r="C1318" s="391" t="str">
        <f>VLOOKUP(A1318,Sheet3!$A$2:$E$61,5,FALSE)</f>
        <v>Metal Ox</v>
      </c>
      <c r="D1318" s="399">
        <f t="shared" si="1003"/>
        <v>2401</v>
      </c>
      <c r="E1318" s="399">
        <f t="shared" si="1004"/>
        <v>2340</v>
      </c>
      <c r="F1318" s="12">
        <f t="shared" si="990"/>
        <v>29.285714285714285</v>
      </c>
      <c r="G1318" s="416">
        <f t="shared" si="985"/>
        <v>3732</v>
      </c>
      <c r="H1318" s="187">
        <f t="shared" si="991"/>
        <v>200</v>
      </c>
      <c r="I1318" s="1">
        <f t="shared" si="992"/>
        <v>199</v>
      </c>
      <c r="J1318" s="187">
        <f t="shared" si="993"/>
        <v>-199</v>
      </c>
      <c r="K1318" s="1">
        <f t="shared" si="994"/>
        <v>-198</v>
      </c>
      <c r="L1318">
        <f t="shared" si="1005"/>
        <v>145</v>
      </c>
      <c r="M1318" s="3">
        <f t="shared" ref="M1318:N1337" si="1017">M1322</f>
        <v>4</v>
      </c>
      <c r="N1318" s="245">
        <f t="shared" si="1017"/>
        <v>1</v>
      </c>
      <c r="AQ1318">
        <f t="shared" si="984"/>
        <v>334</v>
      </c>
      <c r="AW1318">
        <f t="shared" si="973"/>
        <v>320</v>
      </c>
      <c r="AZ1318" s="249">
        <f t="shared" si="1001"/>
        <v>9</v>
      </c>
      <c r="BA1318" s="249">
        <f t="shared" si="999"/>
        <v>8</v>
      </c>
      <c r="BB1318" s="249">
        <f t="shared" si="996"/>
        <v>7</v>
      </c>
      <c r="BC1318" s="249">
        <f t="shared" si="997"/>
        <v>7</v>
      </c>
      <c r="BD1318" s="250">
        <f t="shared" si="1010"/>
        <v>12</v>
      </c>
      <c r="BE1318" s="250">
        <f t="shared" si="1011"/>
        <v>11</v>
      </c>
      <c r="BF1318" s="250">
        <f t="shared" si="1012"/>
        <v>11</v>
      </c>
      <c r="BG1318" s="250">
        <f t="shared" si="1009"/>
        <v>10</v>
      </c>
      <c r="BH1318" s="250">
        <f>BG1318-1</f>
        <v>9</v>
      </c>
      <c r="BI1318" s="250">
        <f t="shared" si="1013"/>
        <v>11</v>
      </c>
      <c r="BJ1318" s="250">
        <f t="shared" si="1007"/>
        <v>10</v>
      </c>
      <c r="BK1318" s="250">
        <f t="shared" si="1008"/>
        <v>10</v>
      </c>
      <c r="BL1318" s="250">
        <f t="shared" si="1000"/>
        <v>9</v>
      </c>
      <c r="BM1318" s="250">
        <f t="shared" si="1014"/>
        <v>9</v>
      </c>
      <c r="BN1318" s="250">
        <f t="shared" si="1015"/>
        <v>8</v>
      </c>
      <c r="BO1318" s="32">
        <f t="shared" si="1016"/>
        <v>549</v>
      </c>
      <c r="BP1318" s="8">
        <f t="shared" si="980"/>
        <v>133</v>
      </c>
      <c r="BQ1318" s="32">
        <f t="shared" si="998"/>
        <v>320</v>
      </c>
    </row>
    <row r="1319" spans="1:69" ht="13.5" thickBot="1">
      <c r="A1319" s="390">
        <f t="shared" si="1002"/>
        <v>39</v>
      </c>
      <c r="B1319" s="391" t="str">
        <f>VLOOKUP(A1319,Sheet3!$A$2:$E$61,4,FALSE)</f>
        <v>rényín (壬寅)</v>
      </c>
      <c r="C1319" s="391" t="str">
        <f>VLOOKUP(A1319,Sheet3!$A$2:$E$61,5,FALSE)</f>
        <v>Water Tiger</v>
      </c>
      <c r="D1319" s="399">
        <f t="shared" si="1003"/>
        <v>2402</v>
      </c>
      <c r="E1319" s="399">
        <f t="shared" si="1004"/>
        <v>2341</v>
      </c>
      <c r="F1319" s="12">
        <f t="shared" si="990"/>
        <v>29.142857142857142</v>
      </c>
      <c r="G1319" s="416">
        <f t="shared" si="985"/>
        <v>3733</v>
      </c>
      <c r="H1319" s="187">
        <f t="shared" si="991"/>
        <v>199</v>
      </c>
      <c r="I1319" s="1">
        <f t="shared" si="992"/>
        <v>198</v>
      </c>
      <c r="J1319" s="187">
        <f t="shared" si="993"/>
        <v>-198</v>
      </c>
      <c r="K1319" s="1">
        <f t="shared" si="994"/>
        <v>-197</v>
      </c>
      <c r="L1319">
        <f t="shared" si="1005"/>
        <v>146</v>
      </c>
      <c r="M1319" s="3">
        <f t="shared" si="1017"/>
        <v>1</v>
      </c>
      <c r="N1319" s="245">
        <f t="shared" si="1017"/>
        <v>2</v>
      </c>
      <c r="AQ1319">
        <f t="shared" si="984"/>
        <v>335</v>
      </c>
      <c r="AW1319">
        <f t="shared" si="973"/>
        <v>321</v>
      </c>
      <c r="AZ1319" s="249">
        <f t="shared" si="1001"/>
        <v>9</v>
      </c>
      <c r="BA1319" s="249">
        <f t="shared" si="999"/>
        <v>8</v>
      </c>
      <c r="BB1319" s="249">
        <f t="shared" si="996"/>
        <v>7</v>
      </c>
      <c r="BC1319" s="249">
        <f t="shared" si="997"/>
        <v>7</v>
      </c>
      <c r="BD1319" s="250">
        <f t="shared" si="1010"/>
        <v>12</v>
      </c>
      <c r="BE1319" s="250">
        <f t="shared" si="1011"/>
        <v>11</v>
      </c>
      <c r="BF1319" s="250">
        <f t="shared" si="1012"/>
        <v>11</v>
      </c>
      <c r="BG1319" s="250">
        <f t="shared" si="1009"/>
        <v>10</v>
      </c>
      <c r="BH1319" s="250">
        <f>BG1319-1</f>
        <v>9</v>
      </c>
      <c r="BI1319" s="250">
        <f t="shared" si="1013"/>
        <v>11</v>
      </c>
      <c r="BJ1319" s="250">
        <f t="shared" si="1007"/>
        <v>10</v>
      </c>
      <c r="BK1319" s="250">
        <f t="shared" si="1008"/>
        <v>10</v>
      </c>
      <c r="BL1319" s="250">
        <f t="shared" si="1000"/>
        <v>9</v>
      </c>
      <c r="BM1319" s="250">
        <f t="shared" si="1014"/>
        <v>9</v>
      </c>
      <c r="BN1319" s="250">
        <f t="shared" si="1015"/>
        <v>8</v>
      </c>
      <c r="BO1319" s="32">
        <f t="shared" si="1016"/>
        <v>550</v>
      </c>
      <c r="BP1319" s="8">
        <f t="shared" si="980"/>
        <v>134</v>
      </c>
      <c r="BQ1319" s="32">
        <f t="shared" si="998"/>
        <v>321</v>
      </c>
    </row>
    <row r="1320" spans="1:69" ht="13.5" thickBot="1">
      <c r="A1320" s="390">
        <f t="shared" si="1002"/>
        <v>40</v>
      </c>
      <c r="B1320" s="391" t="str">
        <f>VLOOKUP(A1320,Sheet3!$A$2:$E$61,4,FALSE)</f>
        <v>guǐmǎo (癸卯)</v>
      </c>
      <c r="C1320" s="391" t="str">
        <f>VLOOKUP(A1320,Sheet3!$A$2:$E$61,5,FALSE)</f>
        <v>Water Hare</v>
      </c>
      <c r="D1320" s="399">
        <f t="shared" si="1003"/>
        <v>2403</v>
      </c>
      <c r="E1320" s="399">
        <f t="shared" si="1004"/>
        <v>2342</v>
      </c>
      <c r="F1320" s="14">
        <f t="shared" si="990"/>
        <v>29</v>
      </c>
      <c r="G1320" s="417">
        <f t="shared" si="985"/>
        <v>3734</v>
      </c>
      <c r="H1320" s="270">
        <f t="shared" si="991"/>
        <v>198</v>
      </c>
      <c r="I1320" s="16">
        <f t="shared" si="992"/>
        <v>197</v>
      </c>
      <c r="J1320" s="270">
        <f t="shared" si="993"/>
        <v>-197</v>
      </c>
      <c r="K1320" s="16">
        <f t="shared" si="994"/>
        <v>-196</v>
      </c>
      <c r="L1320" s="20">
        <f t="shared" si="1005"/>
        <v>146</v>
      </c>
      <c r="M1320" s="15">
        <f t="shared" si="1017"/>
        <v>2</v>
      </c>
      <c r="N1320" s="271">
        <f t="shared" si="1017"/>
        <v>3</v>
      </c>
      <c r="AQ1320">
        <f t="shared" si="984"/>
        <v>336</v>
      </c>
      <c r="AW1320">
        <f t="shared" si="973"/>
        <v>322</v>
      </c>
      <c r="AZ1320" s="249">
        <f t="shared" si="1001"/>
        <v>9</v>
      </c>
      <c r="BA1320" s="249">
        <f t="shared" si="999"/>
        <v>8</v>
      </c>
      <c r="BB1320" s="249">
        <f t="shared" si="996"/>
        <v>7</v>
      </c>
      <c r="BC1320" s="249">
        <f t="shared" si="997"/>
        <v>7</v>
      </c>
      <c r="BD1320" s="250">
        <f t="shared" si="1010"/>
        <v>12</v>
      </c>
      <c r="BE1320" s="250">
        <f t="shared" si="1011"/>
        <v>11</v>
      </c>
      <c r="BF1320" s="250">
        <f t="shared" si="1012"/>
        <v>11</v>
      </c>
      <c r="BG1320" s="250">
        <f t="shared" si="1009"/>
        <v>10</v>
      </c>
      <c r="BH1320" s="250">
        <f>BG1320-2</f>
        <v>8</v>
      </c>
      <c r="BI1320" s="250">
        <f t="shared" si="1013"/>
        <v>10</v>
      </c>
      <c r="BJ1320" s="250">
        <f t="shared" si="1007"/>
        <v>9</v>
      </c>
      <c r="BK1320" s="250">
        <f t="shared" si="1008"/>
        <v>9</v>
      </c>
      <c r="BL1320" s="250">
        <f t="shared" si="1000"/>
        <v>8</v>
      </c>
      <c r="BM1320" s="250">
        <f t="shared" si="1014"/>
        <v>8</v>
      </c>
      <c r="BN1320" s="250">
        <f t="shared" si="1015"/>
        <v>7</v>
      </c>
      <c r="BO1320" s="32">
        <f t="shared" si="1016"/>
        <v>551</v>
      </c>
      <c r="BP1320" s="8">
        <f t="shared" si="980"/>
        <v>135</v>
      </c>
      <c r="BQ1320" s="32">
        <f t="shared" si="998"/>
        <v>322</v>
      </c>
    </row>
    <row r="1321" spans="1:69" ht="13.5" thickBot="1">
      <c r="A1321" s="390">
        <f t="shared" si="1002"/>
        <v>41</v>
      </c>
      <c r="B1321" s="391" t="str">
        <f>VLOOKUP(A1321,Sheet3!$A$2:$E$61,4,FALSE)</f>
        <v>jiǎchén (甲辰)</v>
      </c>
      <c r="C1321" s="391" t="str">
        <f>VLOOKUP(A1321,Sheet3!$A$2:$E$61,5,FALSE)</f>
        <v>Wood Dragon</v>
      </c>
      <c r="D1321" s="399">
        <f t="shared" si="1003"/>
        <v>2404</v>
      </c>
      <c r="E1321" s="399">
        <f t="shared" si="1004"/>
        <v>2343</v>
      </c>
      <c r="F1321" s="12">
        <f t="shared" si="990"/>
        <v>28.857142857142858</v>
      </c>
      <c r="G1321" s="416">
        <f t="shared" si="985"/>
        <v>3735</v>
      </c>
      <c r="H1321" s="187">
        <f t="shared" si="991"/>
        <v>197</v>
      </c>
      <c r="I1321" s="1">
        <f t="shared" si="992"/>
        <v>196</v>
      </c>
      <c r="J1321" s="187">
        <f t="shared" si="993"/>
        <v>-196</v>
      </c>
      <c r="K1321" s="1">
        <f t="shared" si="994"/>
        <v>-195</v>
      </c>
      <c r="L1321">
        <f t="shared" si="1005"/>
        <v>146</v>
      </c>
      <c r="M1321" s="3">
        <f t="shared" si="1017"/>
        <v>3</v>
      </c>
      <c r="N1321" s="245">
        <f t="shared" si="1017"/>
        <v>4</v>
      </c>
      <c r="AQ1321">
        <f t="shared" si="984"/>
        <v>337</v>
      </c>
      <c r="AW1321">
        <f t="shared" ref="AW1321:AW1384" si="1018">AW1320+1</f>
        <v>323</v>
      </c>
      <c r="AZ1321" s="249">
        <f t="shared" si="1001"/>
        <v>8</v>
      </c>
      <c r="BA1321" s="249">
        <f t="shared" si="999"/>
        <v>7</v>
      </c>
      <c r="BB1321" s="249">
        <f t="shared" ref="BB1321:BB1344" si="1019">BA1321-1</f>
        <v>6</v>
      </c>
      <c r="BC1321" s="249">
        <f t="shared" ref="BC1321:BC1344" si="1020">BB1321</f>
        <v>6</v>
      </c>
      <c r="BD1321" s="250">
        <f t="shared" si="1010"/>
        <v>11</v>
      </c>
      <c r="BE1321" s="250">
        <f t="shared" si="1011"/>
        <v>10</v>
      </c>
      <c r="BF1321" s="250">
        <f t="shared" si="1012"/>
        <v>10</v>
      </c>
      <c r="BG1321" s="250">
        <f t="shared" si="1009"/>
        <v>9</v>
      </c>
      <c r="BH1321" s="250">
        <f>BG1321-1</f>
        <v>8</v>
      </c>
      <c r="BI1321" s="250">
        <f t="shared" si="1013"/>
        <v>10</v>
      </c>
      <c r="BJ1321" s="250">
        <f t="shared" si="1007"/>
        <v>9</v>
      </c>
      <c r="BK1321" s="250">
        <f t="shared" si="1008"/>
        <v>9</v>
      </c>
      <c r="BL1321" s="250">
        <f t="shared" si="1000"/>
        <v>8</v>
      </c>
      <c r="BM1321" s="250">
        <f t="shared" si="1014"/>
        <v>8</v>
      </c>
      <c r="BN1321" s="250">
        <f t="shared" si="1015"/>
        <v>7</v>
      </c>
      <c r="BO1321" s="32">
        <f t="shared" si="1016"/>
        <v>552</v>
      </c>
      <c r="BP1321" s="8">
        <f t="shared" si="980"/>
        <v>136</v>
      </c>
      <c r="BQ1321" s="32">
        <f t="shared" si="998"/>
        <v>323</v>
      </c>
    </row>
    <row r="1322" spans="1:69" ht="13.5" thickBot="1">
      <c r="A1322" s="390">
        <f t="shared" si="1002"/>
        <v>42</v>
      </c>
      <c r="B1322" s="391" t="str">
        <f>VLOOKUP(A1322,Sheet3!$A$2:$E$61,4,FALSE)</f>
        <v>yǐsì (乙巳)</v>
      </c>
      <c r="C1322" s="391" t="str">
        <f>VLOOKUP(A1322,Sheet3!$A$2:$E$61,5,FALSE)</f>
        <v>Wood Snake</v>
      </c>
      <c r="D1322" s="399">
        <f t="shared" si="1003"/>
        <v>2405</v>
      </c>
      <c r="E1322" s="399">
        <f t="shared" si="1004"/>
        <v>2344</v>
      </c>
      <c r="F1322" s="12">
        <f t="shared" si="990"/>
        <v>28.714285714285715</v>
      </c>
      <c r="G1322" s="416">
        <f t="shared" si="985"/>
        <v>3736</v>
      </c>
      <c r="H1322" s="187">
        <f t="shared" si="991"/>
        <v>196</v>
      </c>
      <c r="I1322" s="1">
        <f t="shared" si="992"/>
        <v>195</v>
      </c>
      <c r="J1322" s="187">
        <f t="shared" si="993"/>
        <v>-195</v>
      </c>
      <c r="K1322" s="1">
        <f t="shared" si="994"/>
        <v>-194</v>
      </c>
      <c r="L1322">
        <f t="shared" si="1005"/>
        <v>146</v>
      </c>
      <c r="M1322" s="3">
        <f t="shared" si="1017"/>
        <v>4</v>
      </c>
      <c r="N1322" s="245">
        <f t="shared" si="1017"/>
        <v>1</v>
      </c>
      <c r="AQ1322">
        <f t="shared" si="984"/>
        <v>338</v>
      </c>
      <c r="AW1322">
        <f t="shared" si="1018"/>
        <v>324</v>
      </c>
      <c r="AZ1322" s="249">
        <f t="shared" si="1001"/>
        <v>8</v>
      </c>
      <c r="BA1322" s="249">
        <f t="shared" si="999"/>
        <v>7</v>
      </c>
      <c r="BB1322" s="249">
        <f t="shared" si="1019"/>
        <v>6</v>
      </c>
      <c r="BC1322" s="249">
        <f t="shared" si="1020"/>
        <v>6</v>
      </c>
      <c r="BD1322" s="250">
        <f t="shared" si="1010"/>
        <v>11</v>
      </c>
      <c r="BE1322" s="250">
        <f t="shared" si="1011"/>
        <v>10</v>
      </c>
      <c r="BF1322" s="250">
        <f t="shared" si="1012"/>
        <v>10</v>
      </c>
      <c r="BG1322" s="250">
        <f t="shared" si="1009"/>
        <v>9</v>
      </c>
      <c r="BH1322" s="250">
        <f>BG1322-1</f>
        <v>8</v>
      </c>
      <c r="BI1322" s="250">
        <f t="shared" si="1013"/>
        <v>10</v>
      </c>
      <c r="BJ1322" s="250">
        <f t="shared" si="1007"/>
        <v>9</v>
      </c>
      <c r="BK1322" s="250">
        <f t="shared" si="1008"/>
        <v>9</v>
      </c>
      <c r="BL1322" s="250">
        <f t="shared" si="1000"/>
        <v>8</v>
      </c>
      <c r="BM1322" s="250">
        <f t="shared" si="1014"/>
        <v>8</v>
      </c>
      <c r="BN1322" s="250">
        <f t="shared" si="1015"/>
        <v>7</v>
      </c>
      <c r="BO1322" s="32">
        <f t="shared" si="1016"/>
        <v>553</v>
      </c>
      <c r="BP1322" s="8">
        <f t="shared" si="980"/>
        <v>137</v>
      </c>
      <c r="BQ1322" s="32">
        <f t="shared" si="998"/>
        <v>324</v>
      </c>
    </row>
    <row r="1323" spans="1:69" ht="13.5" thickBot="1">
      <c r="A1323" s="390">
        <f t="shared" si="1002"/>
        <v>43</v>
      </c>
      <c r="B1323" s="391" t="str">
        <f>VLOOKUP(A1323,Sheet3!$A$2:$E$61,4,FALSE)</f>
        <v>bǐngwǔ (丙午)</v>
      </c>
      <c r="C1323" s="391" t="str">
        <f>VLOOKUP(A1323,Sheet3!$A$2:$E$61,5,FALSE)</f>
        <v>Fire Horse</v>
      </c>
      <c r="D1323" s="399">
        <f t="shared" si="1003"/>
        <v>2406</v>
      </c>
      <c r="E1323" s="399">
        <f t="shared" si="1004"/>
        <v>2345</v>
      </c>
      <c r="F1323" s="12">
        <f t="shared" si="990"/>
        <v>28.571428571428573</v>
      </c>
      <c r="G1323" s="416">
        <f t="shared" si="985"/>
        <v>3737</v>
      </c>
      <c r="H1323" s="187">
        <f t="shared" si="991"/>
        <v>195</v>
      </c>
      <c r="I1323" s="1">
        <f t="shared" si="992"/>
        <v>194</v>
      </c>
      <c r="J1323" s="187">
        <f t="shared" si="993"/>
        <v>-194</v>
      </c>
      <c r="K1323" s="1">
        <f t="shared" si="994"/>
        <v>-193</v>
      </c>
      <c r="L1323">
        <f t="shared" si="1005"/>
        <v>147</v>
      </c>
      <c r="M1323" s="3">
        <f t="shared" si="1017"/>
        <v>1</v>
      </c>
      <c r="N1323" s="245">
        <f t="shared" si="1017"/>
        <v>2</v>
      </c>
      <c r="AQ1323">
        <f t="shared" si="984"/>
        <v>339</v>
      </c>
      <c r="AW1323">
        <f t="shared" si="1018"/>
        <v>325</v>
      </c>
      <c r="AZ1323" s="249">
        <f t="shared" si="1001"/>
        <v>8</v>
      </c>
      <c r="BA1323" s="249">
        <f t="shared" si="999"/>
        <v>7</v>
      </c>
      <c r="BB1323" s="249">
        <f t="shared" si="1019"/>
        <v>6</v>
      </c>
      <c r="BC1323" s="249">
        <f t="shared" si="1020"/>
        <v>6</v>
      </c>
      <c r="BD1323" s="250">
        <f t="shared" si="1010"/>
        <v>11</v>
      </c>
      <c r="BE1323" s="250">
        <f t="shared" si="1011"/>
        <v>10</v>
      </c>
      <c r="BF1323" s="250">
        <f t="shared" si="1012"/>
        <v>10</v>
      </c>
      <c r="BG1323" s="250">
        <f t="shared" si="1009"/>
        <v>9</v>
      </c>
      <c r="BH1323" s="250">
        <f>BG1323-1</f>
        <v>8</v>
      </c>
      <c r="BI1323" s="250">
        <f t="shared" si="1013"/>
        <v>10</v>
      </c>
      <c r="BJ1323" s="250">
        <f t="shared" si="1007"/>
        <v>9</v>
      </c>
      <c r="BK1323" s="250">
        <f t="shared" si="1008"/>
        <v>9</v>
      </c>
      <c r="BL1323" s="250">
        <f t="shared" si="1000"/>
        <v>8</v>
      </c>
      <c r="BM1323" s="250">
        <f t="shared" si="1014"/>
        <v>8</v>
      </c>
      <c r="BN1323" s="250">
        <f t="shared" si="1015"/>
        <v>7</v>
      </c>
      <c r="BO1323" s="32">
        <f t="shared" si="1016"/>
        <v>554</v>
      </c>
      <c r="BP1323" s="8">
        <f t="shared" si="980"/>
        <v>138</v>
      </c>
      <c r="BQ1323" s="32">
        <f t="shared" si="998"/>
        <v>325</v>
      </c>
    </row>
    <row r="1324" spans="1:69" ht="13.5" thickBot="1">
      <c r="A1324" s="390">
        <f t="shared" si="1002"/>
        <v>44</v>
      </c>
      <c r="B1324" s="391" t="str">
        <f>VLOOKUP(A1324,Sheet3!$A$2:$E$61,4,FALSE)</f>
        <v>dīngwèi (丁未)</v>
      </c>
      <c r="C1324" s="391" t="str">
        <f>VLOOKUP(A1324,Sheet3!$A$2:$E$61,5,FALSE)</f>
        <v>Fire Sheep</v>
      </c>
      <c r="D1324" s="399">
        <f t="shared" si="1003"/>
        <v>2407</v>
      </c>
      <c r="E1324" s="399">
        <f t="shared" si="1004"/>
        <v>2346</v>
      </c>
      <c r="F1324" s="12">
        <f t="shared" si="990"/>
        <v>28.428571428571427</v>
      </c>
      <c r="G1324" s="416">
        <f t="shared" si="985"/>
        <v>3738</v>
      </c>
      <c r="H1324" s="187">
        <f t="shared" si="991"/>
        <v>194</v>
      </c>
      <c r="I1324" s="1">
        <f t="shared" si="992"/>
        <v>193</v>
      </c>
      <c r="J1324" s="187">
        <f t="shared" si="993"/>
        <v>-193</v>
      </c>
      <c r="K1324" s="1">
        <f t="shared" si="994"/>
        <v>-192</v>
      </c>
      <c r="L1324">
        <f t="shared" si="1005"/>
        <v>147</v>
      </c>
      <c r="M1324" s="3">
        <f t="shared" si="1017"/>
        <v>2</v>
      </c>
      <c r="N1324" s="245">
        <f t="shared" si="1017"/>
        <v>3</v>
      </c>
      <c r="AQ1324">
        <f t="shared" si="984"/>
        <v>340</v>
      </c>
      <c r="AW1324">
        <f t="shared" si="1018"/>
        <v>326</v>
      </c>
      <c r="AZ1324" s="249">
        <f t="shared" si="1001"/>
        <v>8</v>
      </c>
      <c r="BA1324" s="249">
        <f t="shared" si="999"/>
        <v>7</v>
      </c>
      <c r="BB1324" s="249">
        <f t="shared" si="1019"/>
        <v>6</v>
      </c>
      <c r="BC1324" s="249">
        <f t="shared" si="1020"/>
        <v>6</v>
      </c>
      <c r="BD1324" s="250">
        <f t="shared" si="1010"/>
        <v>11</v>
      </c>
      <c r="BE1324" s="250">
        <f t="shared" si="1011"/>
        <v>10</v>
      </c>
      <c r="BF1324" s="250">
        <f t="shared" si="1012"/>
        <v>10</v>
      </c>
      <c r="BG1324" s="250">
        <f t="shared" si="1009"/>
        <v>9</v>
      </c>
      <c r="BH1324" s="250">
        <f>BG1324-2</f>
        <v>7</v>
      </c>
      <c r="BI1324" s="250">
        <f t="shared" si="1013"/>
        <v>9</v>
      </c>
      <c r="BJ1324" s="250">
        <f t="shared" si="1007"/>
        <v>8</v>
      </c>
      <c r="BK1324" s="250">
        <f t="shared" si="1008"/>
        <v>8</v>
      </c>
      <c r="BL1324" s="250">
        <f t="shared" si="1000"/>
        <v>7</v>
      </c>
      <c r="BM1324" s="250">
        <f t="shared" si="1014"/>
        <v>7</v>
      </c>
      <c r="BN1324" s="250">
        <f t="shared" si="1015"/>
        <v>6</v>
      </c>
      <c r="BO1324" s="32">
        <f t="shared" si="1016"/>
        <v>555</v>
      </c>
      <c r="BP1324" s="8">
        <f t="shared" si="980"/>
        <v>139</v>
      </c>
      <c r="BQ1324" s="32">
        <f t="shared" si="998"/>
        <v>326</v>
      </c>
    </row>
    <row r="1325" spans="1:69" ht="13.5" thickBot="1">
      <c r="A1325" s="390">
        <f t="shared" si="1002"/>
        <v>45</v>
      </c>
      <c r="B1325" s="391" t="str">
        <f>VLOOKUP(A1325,Sheet3!$A$2:$E$61,4,FALSE)</f>
        <v>wùshēn (戊申)</v>
      </c>
      <c r="C1325" s="391" t="str">
        <f>VLOOKUP(A1325,Sheet3!$A$2:$E$61,5,FALSE)</f>
        <v>Earth Monkey</v>
      </c>
      <c r="D1325" s="399">
        <f t="shared" si="1003"/>
        <v>2408</v>
      </c>
      <c r="E1325" s="399">
        <f t="shared" si="1004"/>
        <v>2347</v>
      </c>
      <c r="F1325" s="12">
        <f t="shared" si="990"/>
        <v>28.285714285714285</v>
      </c>
      <c r="G1325" s="416">
        <f t="shared" si="985"/>
        <v>3739</v>
      </c>
      <c r="H1325" s="187">
        <f t="shared" si="991"/>
        <v>193</v>
      </c>
      <c r="I1325" s="1">
        <f t="shared" si="992"/>
        <v>192</v>
      </c>
      <c r="J1325" s="187">
        <f t="shared" si="993"/>
        <v>-192</v>
      </c>
      <c r="K1325" s="1">
        <f t="shared" si="994"/>
        <v>-191</v>
      </c>
      <c r="L1325">
        <f t="shared" si="1005"/>
        <v>147</v>
      </c>
      <c r="M1325" s="3">
        <f t="shared" si="1017"/>
        <v>3</v>
      </c>
      <c r="N1325" s="245">
        <f t="shared" si="1017"/>
        <v>4</v>
      </c>
      <c r="AQ1325">
        <f t="shared" si="984"/>
        <v>341</v>
      </c>
      <c r="AW1325">
        <f t="shared" si="1018"/>
        <v>327</v>
      </c>
      <c r="AZ1325" s="249">
        <f t="shared" si="1001"/>
        <v>7</v>
      </c>
      <c r="BA1325" s="249">
        <f t="shared" ref="BA1325:BA1348" si="1021">AZ1325-1</f>
        <v>6</v>
      </c>
      <c r="BB1325" s="249">
        <f t="shared" si="1019"/>
        <v>5</v>
      </c>
      <c r="BC1325" s="249">
        <f t="shared" si="1020"/>
        <v>5</v>
      </c>
      <c r="BD1325" s="250">
        <f t="shared" si="1010"/>
        <v>10</v>
      </c>
      <c r="BE1325" s="250">
        <f t="shared" si="1011"/>
        <v>9</v>
      </c>
      <c r="BF1325" s="250">
        <f t="shared" si="1012"/>
        <v>9</v>
      </c>
      <c r="BG1325" s="250">
        <f t="shared" si="1009"/>
        <v>8</v>
      </c>
      <c r="BH1325" s="250">
        <f>BG1325-1</f>
        <v>7</v>
      </c>
      <c r="BI1325" s="250">
        <f t="shared" si="1013"/>
        <v>9</v>
      </c>
      <c r="BJ1325" s="250">
        <f t="shared" si="1007"/>
        <v>8</v>
      </c>
      <c r="BK1325" s="250">
        <f t="shared" si="1008"/>
        <v>8</v>
      </c>
      <c r="BL1325" s="250">
        <f t="shared" si="1000"/>
        <v>7</v>
      </c>
      <c r="BM1325" s="250">
        <f t="shared" si="1014"/>
        <v>7</v>
      </c>
      <c r="BN1325" s="250">
        <f t="shared" si="1015"/>
        <v>6</v>
      </c>
      <c r="BO1325" s="32">
        <f t="shared" si="1016"/>
        <v>556</v>
      </c>
      <c r="BP1325" s="8">
        <f t="shared" si="980"/>
        <v>140</v>
      </c>
      <c r="BQ1325" s="32">
        <f t="shared" si="998"/>
        <v>327</v>
      </c>
    </row>
    <row r="1326" spans="1:69" ht="13.5" thickBot="1">
      <c r="A1326" s="390">
        <f t="shared" si="1002"/>
        <v>46</v>
      </c>
      <c r="B1326" s="391" t="str">
        <f>VLOOKUP(A1326,Sheet3!$A$2:$E$61,4,FALSE)</f>
        <v>jǐyǒu (己酉)</v>
      </c>
      <c r="C1326" s="391" t="str">
        <f>VLOOKUP(A1326,Sheet3!$A$2:$E$61,5,FALSE)</f>
        <v>Earth Rooster</v>
      </c>
      <c r="D1326" s="399">
        <f t="shared" si="1003"/>
        <v>2409</v>
      </c>
      <c r="E1326" s="399">
        <f t="shared" si="1004"/>
        <v>2348</v>
      </c>
      <c r="F1326" s="12">
        <f t="shared" si="990"/>
        <v>28.142857142857142</v>
      </c>
      <c r="G1326" s="416">
        <f t="shared" si="985"/>
        <v>3740</v>
      </c>
      <c r="H1326" s="187">
        <f t="shared" si="991"/>
        <v>192</v>
      </c>
      <c r="I1326" s="1">
        <f t="shared" si="992"/>
        <v>191</v>
      </c>
      <c r="J1326" s="187">
        <f t="shared" si="993"/>
        <v>-191</v>
      </c>
      <c r="K1326" s="1">
        <f t="shared" si="994"/>
        <v>-190</v>
      </c>
      <c r="L1326">
        <f t="shared" si="1005"/>
        <v>147</v>
      </c>
      <c r="M1326" s="3">
        <f t="shared" si="1017"/>
        <v>4</v>
      </c>
      <c r="N1326" s="245">
        <f t="shared" si="1017"/>
        <v>1</v>
      </c>
      <c r="AQ1326">
        <f t="shared" si="984"/>
        <v>342</v>
      </c>
      <c r="AW1326">
        <f t="shared" si="1018"/>
        <v>328</v>
      </c>
      <c r="AZ1326" s="249">
        <f t="shared" si="1001"/>
        <v>7</v>
      </c>
      <c r="BA1326" s="249">
        <f t="shared" si="1021"/>
        <v>6</v>
      </c>
      <c r="BB1326" s="249">
        <f t="shared" si="1019"/>
        <v>5</v>
      </c>
      <c r="BC1326" s="249">
        <f t="shared" si="1020"/>
        <v>5</v>
      </c>
      <c r="BD1326" s="250">
        <f t="shared" si="1010"/>
        <v>10</v>
      </c>
      <c r="BE1326" s="250">
        <f t="shared" si="1011"/>
        <v>9</v>
      </c>
      <c r="BF1326" s="250">
        <f t="shared" si="1012"/>
        <v>9</v>
      </c>
      <c r="BG1326" s="250">
        <f t="shared" si="1009"/>
        <v>8</v>
      </c>
      <c r="BH1326" s="250">
        <f>BG1326-1</f>
        <v>7</v>
      </c>
      <c r="BI1326" s="250">
        <f t="shared" si="1013"/>
        <v>9</v>
      </c>
      <c r="BJ1326" s="250">
        <f t="shared" si="1007"/>
        <v>8</v>
      </c>
      <c r="BK1326" s="250">
        <f t="shared" si="1008"/>
        <v>8</v>
      </c>
      <c r="BL1326" s="250">
        <f t="shared" si="1000"/>
        <v>7</v>
      </c>
      <c r="BM1326" s="250">
        <f t="shared" si="1014"/>
        <v>7</v>
      </c>
      <c r="BN1326" s="250">
        <f t="shared" si="1015"/>
        <v>6</v>
      </c>
      <c r="BO1326" s="32">
        <f t="shared" si="1016"/>
        <v>557</v>
      </c>
      <c r="BP1326" s="8">
        <f t="shared" si="980"/>
        <v>141</v>
      </c>
      <c r="BQ1326" s="32">
        <f t="shared" si="998"/>
        <v>328</v>
      </c>
    </row>
    <row r="1327" spans="1:69" ht="13.5" thickBot="1">
      <c r="A1327" s="390">
        <f t="shared" si="1002"/>
        <v>47</v>
      </c>
      <c r="B1327" s="391" t="str">
        <f>VLOOKUP(A1327,Sheet3!$A$2:$E$61,4,FALSE)</f>
        <v>gēngxū (庚戌)</v>
      </c>
      <c r="C1327" s="391" t="str">
        <f>VLOOKUP(A1327,Sheet3!$A$2:$E$61,5,FALSE)</f>
        <v>Metal Dog</v>
      </c>
      <c r="D1327" s="399">
        <f t="shared" si="1003"/>
        <v>2410</v>
      </c>
      <c r="E1327" s="399">
        <f t="shared" si="1004"/>
        <v>2349</v>
      </c>
      <c r="F1327" s="14">
        <f t="shared" si="990"/>
        <v>28</v>
      </c>
      <c r="G1327" s="417">
        <f t="shared" si="985"/>
        <v>3741</v>
      </c>
      <c r="H1327" s="270">
        <f t="shared" si="991"/>
        <v>191</v>
      </c>
      <c r="I1327" s="16">
        <f t="shared" si="992"/>
        <v>190</v>
      </c>
      <c r="J1327" s="270">
        <f t="shared" si="993"/>
        <v>-190</v>
      </c>
      <c r="K1327" s="16">
        <f t="shared" si="994"/>
        <v>-189</v>
      </c>
      <c r="L1327" s="20">
        <f t="shared" si="1005"/>
        <v>148</v>
      </c>
      <c r="M1327" s="15">
        <f t="shared" si="1017"/>
        <v>1</v>
      </c>
      <c r="N1327" s="271">
        <f t="shared" si="1017"/>
        <v>2</v>
      </c>
      <c r="AQ1327">
        <f t="shared" si="984"/>
        <v>343</v>
      </c>
      <c r="AW1327">
        <f t="shared" si="1018"/>
        <v>329</v>
      </c>
      <c r="AZ1327" s="249">
        <f t="shared" si="1001"/>
        <v>7</v>
      </c>
      <c r="BA1327" s="249">
        <f t="shared" si="1021"/>
        <v>6</v>
      </c>
      <c r="BB1327" s="249">
        <f t="shared" si="1019"/>
        <v>5</v>
      </c>
      <c r="BC1327" s="249">
        <f t="shared" si="1020"/>
        <v>5</v>
      </c>
      <c r="BD1327" s="250">
        <f t="shared" si="1010"/>
        <v>10</v>
      </c>
      <c r="BE1327" s="250">
        <f t="shared" si="1011"/>
        <v>9</v>
      </c>
      <c r="BF1327" s="250">
        <f t="shared" si="1012"/>
        <v>9</v>
      </c>
      <c r="BG1327" s="250">
        <f t="shared" si="1009"/>
        <v>8</v>
      </c>
      <c r="BH1327" s="250">
        <f>BG1327-1</f>
        <v>7</v>
      </c>
      <c r="BI1327" s="250">
        <f t="shared" si="1013"/>
        <v>9</v>
      </c>
      <c r="BJ1327" s="250">
        <f t="shared" si="1007"/>
        <v>8</v>
      </c>
      <c r="BK1327" s="250">
        <f t="shared" si="1008"/>
        <v>8</v>
      </c>
      <c r="BL1327" s="250">
        <f t="shared" si="1000"/>
        <v>7</v>
      </c>
      <c r="BM1327" s="250">
        <f t="shared" si="1014"/>
        <v>7</v>
      </c>
      <c r="BN1327" s="250">
        <f t="shared" si="1015"/>
        <v>6</v>
      </c>
      <c r="BO1327" s="32">
        <f t="shared" si="1016"/>
        <v>558</v>
      </c>
      <c r="BP1327" s="8">
        <f t="shared" si="980"/>
        <v>142</v>
      </c>
      <c r="BQ1327" s="32">
        <f t="shared" si="998"/>
        <v>329</v>
      </c>
    </row>
    <row r="1328" spans="1:69" ht="13.5" thickBot="1">
      <c r="A1328" s="390">
        <f t="shared" si="1002"/>
        <v>48</v>
      </c>
      <c r="B1328" s="391" t="str">
        <f>VLOOKUP(A1328,Sheet3!$A$2:$E$61,4,FALSE)</f>
        <v>xīnhài (辛亥)</v>
      </c>
      <c r="C1328" s="391" t="str">
        <f>VLOOKUP(A1328,Sheet3!$A$2:$E$61,5,FALSE)</f>
        <v>Metal Pig</v>
      </c>
      <c r="D1328" s="399">
        <f t="shared" si="1003"/>
        <v>2411</v>
      </c>
      <c r="E1328" s="399">
        <f t="shared" si="1004"/>
        <v>2350</v>
      </c>
      <c r="F1328" s="12">
        <f t="shared" si="990"/>
        <v>27.857142857142858</v>
      </c>
      <c r="G1328" s="416">
        <f t="shared" si="985"/>
        <v>3742</v>
      </c>
      <c r="H1328" s="187">
        <f t="shared" si="991"/>
        <v>190</v>
      </c>
      <c r="I1328" s="1">
        <f t="shared" si="992"/>
        <v>189</v>
      </c>
      <c r="J1328" s="187">
        <f t="shared" si="993"/>
        <v>-189</v>
      </c>
      <c r="K1328" s="1">
        <f t="shared" si="994"/>
        <v>-188</v>
      </c>
      <c r="L1328">
        <f t="shared" si="1005"/>
        <v>148</v>
      </c>
      <c r="M1328" s="3">
        <f t="shared" si="1017"/>
        <v>2</v>
      </c>
      <c r="N1328" s="245">
        <f t="shared" si="1017"/>
        <v>3</v>
      </c>
      <c r="AQ1328">
        <f t="shared" si="984"/>
        <v>344</v>
      </c>
      <c r="AW1328">
        <f t="shared" si="1018"/>
        <v>330</v>
      </c>
      <c r="AZ1328" s="249">
        <f t="shared" si="1001"/>
        <v>7</v>
      </c>
      <c r="BA1328" s="249">
        <f t="shared" si="1021"/>
        <v>6</v>
      </c>
      <c r="BB1328" s="249">
        <f t="shared" si="1019"/>
        <v>5</v>
      </c>
      <c r="BC1328" s="249">
        <f t="shared" si="1020"/>
        <v>5</v>
      </c>
      <c r="BD1328" s="250">
        <f t="shared" si="1010"/>
        <v>10</v>
      </c>
      <c r="BE1328" s="250">
        <f t="shared" si="1011"/>
        <v>9</v>
      </c>
      <c r="BF1328" s="250">
        <f t="shared" si="1012"/>
        <v>9</v>
      </c>
      <c r="BG1328" s="250">
        <f t="shared" si="1009"/>
        <v>8</v>
      </c>
      <c r="BH1328" s="250">
        <f>BG1328-2</f>
        <v>6</v>
      </c>
      <c r="BI1328" s="250">
        <f t="shared" si="1013"/>
        <v>8</v>
      </c>
      <c r="BJ1328" s="250">
        <f t="shared" si="1007"/>
        <v>7</v>
      </c>
      <c r="BK1328" s="250">
        <f t="shared" si="1008"/>
        <v>7</v>
      </c>
      <c r="BL1328" s="250">
        <f t="shared" ref="BL1328:BL1351" si="1022">BK1328-1</f>
        <v>6</v>
      </c>
      <c r="BM1328" s="250">
        <f t="shared" si="1014"/>
        <v>6</v>
      </c>
      <c r="BN1328" s="250">
        <f t="shared" si="1015"/>
        <v>5</v>
      </c>
      <c r="BO1328" s="32">
        <f t="shared" si="1016"/>
        <v>559</v>
      </c>
      <c r="BP1328" s="8">
        <f t="shared" si="980"/>
        <v>143</v>
      </c>
      <c r="BQ1328" s="32">
        <f t="shared" si="998"/>
        <v>330</v>
      </c>
    </row>
    <row r="1329" spans="1:69" ht="13.5" thickBot="1">
      <c r="A1329" s="390">
        <f t="shared" si="1002"/>
        <v>49</v>
      </c>
      <c r="B1329" s="391" t="str">
        <f>VLOOKUP(A1329,Sheet3!$A$2:$E$61,4,FALSE)</f>
        <v>rénzǐ (壬子)</v>
      </c>
      <c r="C1329" s="391" t="str">
        <f>VLOOKUP(A1329,Sheet3!$A$2:$E$61,5,FALSE)</f>
        <v>Water Rat</v>
      </c>
      <c r="D1329" s="399">
        <f t="shared" si="1003"/>
        <v>2412</v>
      </c>
      <c r="E1329" s="399">
        <f t="shared" si="1004"/>
        <v>2351</v>
      </c>
      <c r="F1329" s="12">
        <f t="shared" si="990"/>
        <v>27.714285714285715</v>
      </c>
      <c r="G1329" s="416">
        <f t="shared" si="985"/>
        <v>3743</v>
      </c>
      <c r="H1329" s="187">
        <f t="shared" si="991"/>
        <v>189</v>
      </c>
      <c r="I1329" s="1">
        <f t="shared" si="992"/>
        <v>188</v>
      </c>
      <c r="J1329" s="187">
        <f t="shared" si="993"/>
        <v>-188</v>
      </c>
      <c r="K1329" s="1">
        <f t="shared" si="994"/>
        <v>-187</v>
      </c>
      <c r="L1329">
        <f t="shared" si="1005"/>
        <v>148</v>
      </c>
      <c r="M1329" s="3">
        <f t="shared" si="1017"/>
        <v>3</v>
      </c>
      <c r="N1329" s="245">
        <f t="shared" si="1017"/>
        <v>4</v>
      </c>
      <c r="AQ1329">
        <f t="shared" si="984"/>
        <v>345</v>
      </c>
      <c r="AW1329">
        <f t="shared" si="1018"/>
        <v>331</v>
      </c>
      <c r="AZ1329" s="249">
        <f t="shared" ref="AZ1329:AZ1352" si="1023">BL1328</f>
        <v>6</v>
      </c>
      <c r="BA1329" s="249">
        <f t="shared" si="1021"/>
        <v>5</v>
      </c>
      <c r="BB1329" s="249">
        <f t="shared" si="1019"/>
        <v>4</v>
      </c>
      <c r="BC1329" s="249">
        <f t="shared" si="1020"/>
        <v>4</v>
      </c>
      <c r="BD1329" s="250">
        <f t="shared" si="1010"/>
        <v>9</v>
      </c>
      <c r="BE1329" s="250">
        <f t="shared" si="1011"/>
        <v>8</v>
      </c>
      <c r="BF1329" s="250">
        <f t="shared" si="1012"/>
        <v>8</v>
      </c>
      <c r="BG1329" s="250">
        <f t="shared" si="1009"/>
        <v>7</v>
      </c>
      <c r="BH1329" s="250">
        <f>BG1329-1</f>
        <v>6</v>
      </c>
      <c r="BI1329" s="250">
        <f t="shared" si="1013"/>
        <v>8</v>
      </c>
      <c r="BJ1329" s="250">
        <f t="shared" si="1007"/>
        <v>7</v>
      </c>
      <c r="BK1329" s="250">
        <f t="shared" si="1008"/>
        <v>7</v>
      </c>
      <c r="BL1329" s="250">
        <f t="shared" si="1022"/>
        <v>6</v>
      </c>
      <c r="BM1329" s="250">
        <f t="shared" si="1014"/>
        <v>6</v>
      </c>
      <c r="BN1329" s="250">
        <f t="shared" si="1015"/>
        <v>5</v>
      </c>
      <c r="BO1329" s="32">
        <f t="shared" si="1016"/>
        <v>560</v>
      </c>
      <c r="BP1329" s="8">
        <f t="shared" si="980"/>
        <v>144</v>
      </c>
      <c r="BQ1329" s="32">
        <f t="shared" si="998"/>
        <v>331</v>
      </c>
    </row>
    <row r="1330" spans="1:69" ht="13.5" thickBot="1">
      <c r="A1330" s="390">
        <f t="shared" si="1002"/>
        <v>50</v>
      </c>
      <c r="B1330" s="391" t="str">
        <f>VLOOKUP(A1330,Sheet3!$A$2:$E$61,4,FALSE)</f>
        <v>guǐchǒu (癸丑)</v>
      </c>
      <c r="C1330" s="391" t="str">
        <f>VLOOKUP(A1330,Sheet3!$A$2:$E$61,5,FALSE)</f>
        <v>Water Ox</v>
      </c>
      <c r="D1330" s="399">
        <f t="shared" si="1003"/>
        <v>2413</v>
      </c>
      <c r="E1330" s="399">
        <f t="shared" si="1004"/>
        <v>2352</v>
      </c>
      <c r="F1330" s="12">
        <f t="shared" si="990"/>
        <v>27.571428571428573</v>
      </c>
      <c r="G1330" s="416">
        <f t="shared" si="985"/>
        <v>3744</v>
      </c>
      <c r="H1330" s="187">
        <f t="shared" si="991"/>
        <v>188</v>
      </c>
      <c r="I1330" s="1">
        <f t="shared" si="992"/>
        <v>187</v>
      </c>
      <c r="J1330" s="187">
        <f t="shared" si="993"/>
        <v>-187</v>
      </c>
      <c r="K1330" s="1">
        <f t="shared" si="994"/>
        <v>-186</v>
      </c>
      <c r="L1330">
        <f t="shared" si="1005"/>
        <v>148</v>
      </c>
      <c r="M1330" s="3">
        <f t="shared" si="1017"/>
        <v>4</v>
      </c>
      <c r="N1330" s="245">
        <f t="shared" si="1017"/>
        <v>1</v>
      </c>
      <c r="AQ1330">
        <f t="shared" si="984"/>
        <v>346</v>
      </c>
      <c r="AW1330">
        <f t="shared" si="1018"/>
        <v>332</v>
      </c>
      <c r="AZ1330" s="249">
        <f t="shared" si="1023"/>
        <v>6</v>
      </c>
      <c r="BA1330" s="249">
        <f t="shared" si="1021"/>
        <v>5</v>
      </c>
      <c r="BB1330" s="249">
        <f t="shared" si="1019"/>
        <v>4</v>
      </c>
      <c r="BC1330" s="249">
        <f t="shared" si="1020"/>
        <v>4</v>
      </c>
      <c r="BD1330" s="250">
        <f t="shared" si="1010"/>
        <v>9</v>
      </c>
      <c r="BE1330" s="250">
        <f t="shared" si="1011"/>
        <v>8</v>
      </c>
      <c r="BF1330" s="250">
        <f t="shared" si="1012"/>
        <v>8</v>
      </c>
      <c r="BG1330" s="250">
        <f t="shared" si="1009"/>
        <v>7</v>
      </c>
      <c r="BH1330" s="250">
        <f>BG1330-1</f>
        <v>6</v>
      </c>
      <c r="BI1330" s="250">
        <f t="shared" si="1013"/>
        <v>8</v>
      </c>
      <c r="BJ1330" s="250">
        <f t="shared" si="1007"/>
        <v>7</v>
      </c>
      <c r="BK1330" s="250">
        <f t="shared" si="1008"/>
        <v>7</v>
      </c>
      <c r="BL1330" s="250">
        <f t="shared" si="1022"/>
        <v>6</v>
      </c>
      <c r="BM1330" s="250">
        <f t="shared" si="1014"/>
        <v>6</v>
      </c>
      <c r="BN1330" s="250">
        <f t="shared" si="1015"/>
        <v>5</v>
      </c>
      <c r="BO1330" s="32">
        <f t="shared" si="1016"/>
        <v>561</v>
      </c>
      <c r="BP1330" s="8">
        <f t="shared" si="980"/>
        <v>145</v>
      </c>
      <c r="BQ1330" s="32">
        <f t="shared" si="998"/>
        <v>332</v>
      </c>
    </row>
    <row r="1331" spans="1:69" ht="13.5" thickBot="1">
      <c r="A1331" s="390">
        <f t="shared" si="1002"/>
        <v>51</v>
      </c>
      <c r="B1331" s="391" t="str">
        <f>VLOOKUP(A1331,Sheet3!$A$2:$E$61,4,FALSE)</f>
        <v>jiǎyín (甲寅)</v>
      </c>
      <c r="C1331" s="391" t="str">
        <f>VLOOKUP(A1331,Sheet3!$A$2:$E$61,5,FALSE)</f>
        <v>Wood Tiger</v>
      </c>
      <c r="D1331" s="399">
        <f t="shared" si="1003"/>
        <v>2414</v>
      </c>
      <c r="E1331" s="399">
        <f t="shared" si="1004"/>
        <v>2353</v>
      </c>
      <c r="F1331" s="12">
        <f t="shared" si="990"/>
        <v>27.428571428571427</v>
      </c>
      <c r="G1331" s="416">
        <f t="shared" si="985"/>
        <v>3745</v>
      </c>
      <c r="H1331" s="187">
        <f t="shared" si="991"/>
        <v>187</v>
      </c>
      <c r="I1331" s="1">
        <f t="shared" si="992"/>
        <v>186</v>
      </c>
      <c r="J1331" s="187">
        <f t="shared" si="993"/>
        <v>-186</v>
      </c>
      <c r="K1331" s="1">
        <f t="shared" si="994"/>
        <v>-185</v>
      </c>
      <c r="L1331">
        <f t="shared" si="1005"/>
        <v>149</v>
      </c>
      <c r="M1331" s="3">
        <f t="shared" si="1017"/>
        <v>1</v>
      </c>
      <c r="N1331" s="245">
        <f t="shared" si="1017"/>
        <v>2</v>
      </c>
      <c r="AQ1331">
        <f t="shared" si="984"/>
        <v>347</v>
      </c>
      <c r="AW1331">
        <f t="shared" si="1018"/>
        <v>333</v>
      </c>
      <c r="AZ1331" s="249">
        <f t="shared" si="1023"/>
        <v>6</v>
      </c>
      <c r="BA1331" s="249">
        <f t="shared" si="1021"/>
        <v>5</v>
      </c>
      <c r="BB1331" s="249">
        <f t="shared" si="1019"/>
        <v>4</v>
      </c>
      <c r="BC1331" s="249">
        <f t="shared" si="1020"/>
        <v>4</v>
      </c>
      <c r="BD1331" s="250">
        <f t="shared" si="1010"/>
        <v>9</v>
      </c>
      <c r="BE1331" s="250">
        <f t="shared" si="1011"/>
        <v>8</v>
      </c>
      <c r="BF1331" s="250">
        <f t="shared" si="1012"/>
        <v>8</v>
      </c>
      <c r="BG1331" s="250">
        <f t="shared" si="1009"/>
        <v>7</v>
      </c>
      <c r="BH1331" s="250">
        <f>BG1331-1</f>
        <v>6</v>
      </c>
      <c r="BI1331" s="250">
        <f t="shared" si="1013"/>
        <v>8</v>
      </c>
      <c r="BJ1331" s="250">
        <f t="shared" si="1007"/>
        <v>7</v>
      </c>
      <c r="BK1331" s="250">
        <f t="shared" si="1008"/>
        <v>7</v>
      </c>
      <c r="BL1331" s="250">
        <f t="shared" si="1022"/>
        <v>6</v>
      </c>
      <c r="BM1331" s="250">
        <f t="shared" si="1014"/>
        <v>6</v>
      </c>
      <c r="BN1331" s="250">
        <f t="shared" si="1015"/>
        <v>5</v>
      </c>
      <c r="BO1331" s="32">
        <f t="shared" si="1016"/>
        <v>562</v>
      </c>
      <c r="BP1331" s="8">
        <f t="shared" ref="BP1331:BP1394" si="1024">BP1330+1</f>
        <v>146</v>
      </c>
      <c r="BQ1331" s="32">
        <f t="shared" si="998"/>
        <v>333</v>
      </c>
    </row>
    <row r="1332" spans="1:69" ht="13.5" thickBot="1">
      <c r="A1332" s="390">
        <f t="shared" si="1002"/>
        <v>52</v>
      </c>
      <c r="B1332" s="391" t="str">
        <f>VLOOKUP(A1332,Sheet3!$A$2:$E$61,4,FALSE)</f>
        <v>yǐmǎo (乙卯)</v>
      </c>
      <c r="C1332" s="391" t="str">
        <f>VLOOKUP(A1332,Sheet3!$A$2:$E$61,5,FALSE)</f>
        <v>Wood Hare</v>
      </c>
      <c r="D1332" s="399">
        <f t="shared" si="1003"/>
        <v>2415</v>
      </c>
      <c r="E1332" s="399">
        <f t="shared" si="1004"/>
        <v>2354</v>
      </c>
      <c r="F1332" s="12">
        <f t="shared" si="990"/>
        <v>27.285714285714285</v>
      </c>
      <c r="G1332" s="416">
        <f t="shared" si="985"/>
        <v>3746</v>
      </c>
      <c r="H1332" s="187">
        <f t="shared" si="991"/>
        <v>186</v>
      </c>
      <c r="I1332" s="1">
        <f t="shared" si="992"/>
        <v>185</v>
      </c>
      <c r="J1332" s="187">
        <f t="shared" si="993"/>
        <v>-185</v>
      </c>
      <c r="K1332" s="1">
        <f t="shared" si="994"/>
        <v>-184</v>
      </c>
      <c r="L1332">
        <f t="shared" si="1005"/>
        <v>149</v>
      </c>
      <c r="M1332" s="3">
        <f t="shared" si="1017"/>
        <v>2</v>
      </c>
      <c r="N1332" s="245">
        <f t="shared" si="1017"/>
        <v>3</v>
      </c>
      <c r="AQ1332">
        <f t="shared" si="984"/>
        <v>348</v>
      </c>
      <c r="AW1332">
        <f t="shared" si="1018"/>
        <v>334</v>
      </c>
      <c r="AZ1332" s="249">
        <f t="shared" si="1023"/>
        <v>6</v>
      </c>
      <c r="BA1332" s="249">
        <f t="shared" si="1021"/>
        <v>5</v>
      </c>
      <c r="BB1332" s="249">
        <f t="shared" si="1019"/>
        <v>4</v>
      </c>
      <c r="BC1332" s="249">
        <f t="shared" si="1020"/>
        <v>4</v>
      </c>
      <c r="BD1332" s="250">
        <f t="shared" si="1010"/>
        <v>9</v>
      </c>
      <c r="BE1332" s="250">
        <f t="shared" si="1011"/>
        <v>8</v>
      </c>
      <c r="BF1332" s="250">
        <f t="shared" si="1012"/>
        <v>8</v>
      </c>
      <c r="BG1332" s="250">
        <f t="shared" si="1009"/>
        <v>7</v>
      </c>
      <c r="BH1332" s="250">
        <f>BG1332-2</f>
        <v>5</v>
      </c>
      <c r="BI1332" s="250">
        <f t="shared" si="1013"/>
        <v>7</v>
      </c>
      <c r="BJ1332" s="250">
        <f t="shared" ref="BJ1332:BJ1355" si="1025">BI1332-1</f>
        <v>6</v>
      </c>
      <c r="BK1332" s="250">
        <f t="shared" ref="BK1332:BK1355" si="1026">BJ1332</f>
        <v>6</v>
      </c>
      <c r="BL1332" s="250">
        <f t="shared" si="1022"/>
        <v>5</v>
      </c>
      <c r="BM1332" s="250">
        <f t="shared" si="1014"/>
        <v>5</v>
      </c>
      <c r="BN1332" s="250">
        <f t="shared" si="1015"/>
        <v>4</v>
      </c>
      <c r="BO1332" s="32">
        <f t="shared" si="1016"/>
        <v>563</v>
      </c>
      <c r="BP1332" s="8">
        <f t="shared" si="1024"/>
        <v>147</v>
      </c>
      <c r="BQ1332" s="32">
        <f t="shared" si="998"/>
        <v>334</v>
      </c>
    </row>
    <row r="1333" spans="1:69" ht="13.5" thickBot="1">
      <c r="A1333" s="390">
        <f t="shared" si="1002"/>
        <v>53</v>
      </c>
      <c r="B1333" s="391" t="str">
        <f>VLOOKUP(A1333,Sheet3!$A$2:$E$61,4,FALSE)</f>
        <v>bǐngchén (丙辰)</v>
      </c>
      <c r="C1333" s="391" t="str">
        <f>VLOOKUP(A1333,Sheet3!$A$2:$E$61,5,FALSE)</f>
        <v>Fire Dragon</v>
      </c>
      <c r="D1333" s="399">
        <f t="shared" si="1003"/>
        <v>2416</v>
      </c>
      <c r="E1333" s="399">
        <f t="shared" si="1004"/>
        <v>2355</v>
      </c>
      <c r="F1333" s="12">
        <f t="shared" si="990"/>
        <v>27.142857142857142</v>
      </c>
      <c r="G1333" s="416">
        <f t="shared" si="985"/>
        <v>3747</v>
      </c>
      <c r="H1333" s="187">
        <f t="shared" si="991"/>
        <v>185</v>
      </c>
      <c r="I1333" s="1">
        <f t="shared" si="992"/>
        <v>184</v>
      </c>
      <c r="J1333" s="187">
        <f t="shared" si="993"/>
        <v>-184</v>
      </c>
      <c r="K1333" s="1">
        <f t="shared" si="994"/>
        <v>-183</v>
      </c>
      <c r="L1333">
        <f t="shared" si="1005"/>
        <v>149</v>
      </c>
      <c r="M1333" s="3">
        <f t="shared" si="1017"/>
        <v>3</v>
      </c>
      <c r="N1333" s="245">
        <f t="shared" si="1017"/>
        <v>4</v>
      </c>
      <c r="AQ1333">
        <f t="shared" si="984"/>
        <v>349</v>
      </c>
      <c r="AW1333">
        <f t="shared" si="1018"/>
        <v>335</v>
      </c>
      <c r="AZ1333" s="249">
        <f t="shared" si="1023"/>
        <v>5</v>
      </c>
      <c r="BA1333" s="249">
        <f t="shared" si="1021"/>
        <v>4</v>
      </c>
      <c r="BB1333" s="249">
        <f t="shared" si="1019"/>
        <v>3</v>
      </c>
      <c r="BC1333" s="249">
        <f t="shared" si="1020"/>
        <v>3</v>
      </c>
      <c r="BD1333" s="250">
        <f t="shared" si="1010"/>
        <v>8</v>
      </c>
      <c r="BE1333" s="250">
        <f t="shared" si="1011"/>
        <v>7</v>
      </c>
      <c r="BF1333" s="250">
        <f t="shared" si="1012"/>
        <v>7</v>
      </c>
      <c r="BG1333" s="250">
        <f t="shared" ref="BG1333:BG1356" si="1027">BF1333-1</f>
        <v>6</v>
      </c>
      <c r="BH1333" s="250">
        <f>BG1333-1</f>
        <v>5</v>
      </c>
      <c r="BI1333" s="250">
        <f t="shared" si="1013"/>
        <v>7</v>
      </c>
      <c r="BJ1333" s="250">
        <f t="shared" si="1025"/>
        <v>6</v>
      </c>
      <c r="BK1333" s="250">
        <f t="shared" si="1026"/>
        <v>6</v>
      </c>
      <c r="BL1333" s="250">
        <f t="shared" si="1022"/>
        <v>5</v>
      </c>
      <c r="BM1333" s="250">
        <f t="shared" si="1014"/>
        <v>5</v>
      </c>
      <c r="BN1333" s="250">
        <f t="shared" si="1015"/>
        <v>4</v>
      </c>
      <c r="BO1333" s="32">
        <f t="shared" si="1016"/>
        <v>564</v>
      </c>
      <c r="BP1333" s="8">
        <f t="shared" si="1024"/>
        <v>148</v>
      </c>
      <c r="BQ1333" s="32">
        <f t="shared" si="998"/>
        <v>335</v>
      </c>
    </row>
    <row r="1334" spans="1:69" ht="13.5" thickBot="1">
      <c r="A1334" s="390">
        <f t="shared" si="1002"/>
        <v>54</v>
      </c>
      <c r="B1334" s="391" t="str">
        <f>VLOOKUP(A1334,Sheet3!$A$2:$E$61,4,FALSE)</f>
        <v>dīngsì (丁巳)</v>
      </c>
      <c r="C1334" s="391" t="str">
        <f>VLOOKUP(A1334,Sheet3!$A$2:$E$61,5,FALSE)</f>
        <v>Fire Snake</v>
      </c>
      <c r="D1334" s="399">
        <f t="shared" si="1003"/>
        <v>2417</v>
      </c>
      <c r="E1334" s="399">
        <f t="shared" si="1004"/>
        <v>2356</v>
      </c>
      <c r="F1334" s="14">
        <f t="shared" si="990"/>
        <v>27</v>
      </c>
      <c r="G1334" s="417">
        <f t="shared" si="985"/>
        <v>3748</v>
      </c>
      <c r="H1334" s="270">
        <f t="shared" si="991"/>
        <v>184</v>
      </c>
      <c r="I1334" s="16">
        <f t="shared" si="992"/>
        <v>183</v>
      </c>
      <c r="J1334" s="270">
        <f t="shared" si="993"/>
        <v>-183</v>
      </c>
      <c r="K1334" s="16">
        <f t="shared" si="994"/>
        <v>-182</v>
      </c>
      <c r="L1334" s="20">
        <f t="shared" si="1005"/>
        <v>149</v>
      </c>
      <c r="M1334" s="15">
        <f t="shared" si="1017"/>
        <v>4</v>
      </c>
      <c r="N1334" s="271">
        <f t="shared" si="1017"/>
        <v>1</v>
      </c>
      <c r="AQ1334">
        <f t="shared" ref="AQ1334:AQ1344" si="1028">AQ1333+1</f>
        <v>350</v>
      </c>
      <c r="AW1334">
        <f t="shared" si="1018"/>
        <v>336</v>
      </c>
      <c r="AZ1334" s="249">
        <f t="shared" si="1023"/>
        <v>5</v>
      </c>
      <c r="BA1334" s="249">
        <f t="shared" si="1021"/>
        <v>4</v>
      </c>
      <c r="BB1334" s="249">
        <f t="shared" si="1019"/>
        <v>3</v>
      </c>
      <c r="BC1334" s="249">
        <f t="shared" si="1020"/>
        <v>3</v>
      </c>
      <c r="BD1334" s="250">
        <f t="shared" si="1010"/>
        <v>8</v>
      </c>
      <c r="BE1334" s="250">
        <f t="shared" si="1011"/>
        <v>7</v>
      </c>
      <c r="BF1334" s="250">
        <f t="shared" si="1012"/>
        <v>7</v>
      </c>
      <c r="BG1334" s="250">
        <f t="shared" si="1027"/>
        <v>6</v>
      </c>
      <c r="BH1334" s="250">
        <f>BG1334-1</f>
        <v>5</v>
      </c>
      <c r="BI1334" s="250">
        <f t="shared" si="1013"/>
        <v>7</v>
      </c>
      <c r="BJ1334" s="250">
        <f t="shared" si="1025"/>
        <v>6</v>
      </c>
      <c r="BK1334" s="250">
        <f t="shared" si="1026"/>
        <v>6</v>
      </c>
      <c r="BL1334" s="250">
        <f t="shared" si="1022"/>
        <v>5</v>
      </c>
      <c r="BM1334" s="250">
        <f t="shared" si="1014"/>
        <v>5</v>
      </c>
      <c r="BN1334" s="250">
        <f t="shared" si="1015"/>
        <v>4</v>
      </c>
      <c r="BO1334" s="32">
        <f t="shared" si="1016"/>
        <v>565</v>
      </c>
      <c r="BP1334" s="8">
        <f t="shared" si="1024"/>
        <v>149</v>
      </c>
      <c r="BQ1334" s="32">
        <f t="shared" si="998"/>
        <v>336</v>
      </c>
    </row>
    <row r="1335" spans="1:69" ht="13.5" thickBot="1">
      <c r="A1335" s="390">
        <f t="shared" si="1002"/>
        <v>55</v>
      </c>
      <c r="B1335" s="391" t="str">
        <f>VLOOKUP(A1335,Sheet3!$A$2:$E$61,4,FALSE)</f>
        <v>wùwǔ (戊午)</v>
      </c>
      <c r="C1335" s="391" t="str">
        <f>VLOOKUP(A1335,Sheet3!$A$2:$E$61,5,FALSE)</f>
        <v>Earth Horse</v>
      </c>
      <c r="D1335" s="399">
        <f t="shared" si="1003"/>
        <v>2418</v>
      </c>
      <c r="E1335" s="399">
        <f t="shared" si="1004"/>
        <v>2357</v>
      </c>
      <c r="F1335" s="12">
        <f t="shared" si="990"/>
        <v>26.857142857142858</v>
      </c>
      <c r="G1335" s="416">
        <f t="shared" ref="G1335:G1398" si="1029">G1334+1</f>
        <v>3749</v>
      </c>
      <c r="H1335" s="187">
        <f t="shared" si="991"/>
        <v>183</v>
      </c>
      <c r="I1335" s="1">
        <f t="shared" si="992"/>
        <v>182</v>
      </c>
      <c r="J1335" s="187">
        <f t="shared" si="993"/>
        <v>-182</v>
      </c>
      <c r="K1335" s="1">
        <f t="shared" si="994"/>
        <v>-181</v>
      </c>
      <c r="L1335">
        <f t="shared" si="1005"/>
        <v>150</v>
      </c>
      <c r="M1335" s="3">
        <f t="shared" si="1017"/>
        <v>1</v>
      </c>
      <c r="N1335" s="245">
        <f t="shared" si="1017"/>
        <v>2</v>
      </c>
      <c r="AQ1335">
        <f t="shared" si="1028"/>
        <v>351</v>
      </c>
      <c r="AW1335">
        <f t="shared" si="1018"/>
        <v>337</v>
      </c>
      <c r="AZ1335" s="249">
        <f t="shared" si="1023"/>
        <v>5</v>
      </c>
      <c r="BA1335" s="249">
        <f t="shared" si="1021"/>
        <v>4</v>
      </c>
      <c r="BB1335" s="249">
        <f t="shared" si="1019"/>
        <v>3</v>
      </c>
      <c r="BC1335" s="249">
        <f t="shared" si="1020"/>
        <v>3</v>
      </c>
      <c r="BD1335" s="250">
        <f t="shared" si="1010"/>
        <v>8</v>
      </c>
      <c r="BE1335" s="250">
        <f t="shared" si="1011"/>
        <v>7</v>
      </c>
      <c r="BF1335" s="250">
        <f t="shared" si="1012"/>
        <v>7</v>
      </c>
      <c r="BG1335" s="250">
        <f t="shared" si="1027"/>
        <v>6</v>
      </c>
      <c r="BH1335" s="250">
        <f>BG1335-1</f>
        <v>5</v>
      </c>
      <c r="BI1335" s="250">
        <f t="shared" si="1013"/>
        <v>7</v>
      </c>
      <c r="BJ1335" s="250">
        <f t="shared" si="1025"/>
        <v>6</v>
      </c>
      <c r="BK1335" s="250">
        <f t="shared" si="1026"/>
        <v>6</v>
      </c>
      <c r="BL1335" s="250">
        <f t="shared" si="1022"/>
        <v>5</v>
      </c>
      <c r="BM1335" s="250">
        <f t="shared" si="1014"/>
        <v>5</v>
      </c>
      <c r="BN1335" s="250">
        <f t="shared" si="1015"/>
        <v>4</v>
      </c>
      <c r="BO1335" s="32">
        <f t="shared" si="1016"/>
        <v>566</v>
      </c>
      <c r="BP1335" s="8">
        <f t="shared" si="1024"/>
        <v>150</v>
      </c>
      <c r="BQ1335" s="32">
        <f t="shared" si="998"/>
        <v>337</v>
      </c>
    </row>
    <row r="1336" spans="1:69" ht="13.5" thickBot="1">
      <c r="A1336" s="390">
        <f t="shared" si="1002"/>
        <v>56</v>
      </c>
      <c r="B1336" s="391" t="str">
        <f>VLOOKUP(A1336,Sheet3!$A$2:$E$61,4,FALSE)</f>
        <v>jǐwèi (己未)</v>
      </c>
      <c r="C1336" s="391" t="str">
        <f>VLOOKUP(A1336,Sheet3!$A$2:$E$61,5,FALSE)</f>
        <v>Earth Sheep</v>
      </c>
      <c r="D1336" s="399">
        <f t="shared" si="1003"/>
        <v>2419</v>
      </c>
      <c r="E1336" s="399">
        <f t="shared" si="1004"/>
        <v>2358</v>
      </c>
      <c r="F1336" s="12">
        <f t="shared" si="990"/>
        <v>26.714285714285715</v>
      </c>
      <c r="G1336" s="416">
        <f t="shared" si="1029"/>
        <v>3750</v>
      </c>
      <c r="H1336" s="187">
        <f t="shared" si="991"/>
        <v>182</v>
      </c>
      <c r="I1336" s="1">
        <f t="shared" si="992"/>
        <v>181</v>
      </c>
      <c r="J1336" s="187">
        <f t="shared" si="993"/>
        <v>-181</v>
      </c>
      <c r="K1336" s="1">
        <f t="shared" si="994"/>
        <v>-180</v>
      </c>
      <c r="L1336">
        <f t="shared" si="1005"/>
        <v>150</v>
      </c>
      <c r="M1336" s="3">
        <f t="shared" si="1017"/>
        <v>2</v>
      </c>
      <c r="N1336" s="245">
        <f t="shared" si="1017"/>
        <v>3</v>
      </c>
      <c r="AQ1336">
        <f t="shared" si="1028"/>
        <v>352</v>
      </c>
      <c r="AW1336">
        <f t="shared" si="1018"/>
        <v>338</v>
      </c>
      <c r="AZ1336" s="249">
        <f t="shared" si="1023"/>
        <v>5</v>
      </c>
      <c r="BA1336" s="249">
        <f t="shared" si="1021"/>
        <v>4</v>
      </c>
      <c r="BB1336" s="249">
        <f t="shared" si="1019"/>
        <v>3</v>
      </c>
      <c r="BC1336" s="249">
        <f t="shared" si="1020"/>
        <v>3</v>
      </c>
      <c r="BD1336" s="250">
        <f t="shared" si="1010"/>
        <v>8</v>
      </c>
      <c r="BE1336" s="250">
        <f t="shared" si="1011"/>
        <v>7</v>
      </c>
      <c r="BF1336" s="250">
        <f t="shared" si="1012"/>
        <v>7</v>
      </c>
      <c r="BG1336" s="250">
        <f t="shared" si="1027"/>
        <v>6</v>
      </c>
      <c r="BH1336" s="250">
        <f>BG1336-2</f>
        <v>4</v>
      </c>
      <c r="BI1336" s="250">
        <f t="shared" si="1013"/>
        <v>6</v>
      </c>
      <c r="BJ1336" s="250">
        <f t="shared" si="1025"/>
        <v>5</v>
      </c>
      <c r="BK1336" s="250">
        <f t="shared" si="1026"/>
        <v>5</v>
      </c>
      <c r="BL1336" s="250">
        <f t="shared" si="1022"/>
        <v>4</v>
      </c>
      <c r="BM1336" s="250">
        <f t="shared" si="1014"/>
        <v>4</v>
      </c>
      <c r="BN1336" s="250">
        <f t="shared" si="1015"/>
        <v>3</v>
      </c>
      <c r="BO1336" s="32">
        <f t="shared" si="1016"/>
        <v>567</v>
      </c>
      <c r="BP1336" s="8">
        <f t="shared" si="1024"/>
        <v>151</v>
      </c>
      <c r="BQ1336" s="32">
        <f t="shared" si="998"/>
        <v>338</v>
      </c>
    </row>
    <row r="1337" spans="1:69" ht="23.25" thickBot="1">
      <c r="A1337" s="390">
        <f t="shared" si="1002"/>
        <v>57</v>
      </c>
      <c r="B1337" s="391" t="str">
        <f>VLOOKUP(A1337,Sheet3!$A$2:$E$61,4,FALSE)</f>
        <v>gēngshēn (庚申)</v>
      </c>
      <c r="C1337" s="391" t="str">
        <f>VLOOKUP(A1337,Sheet3!$A$2:$E$61,5,FALSE)</f>
        <v>Metal Monkey</v>
      </c>
      <c r="D1337" s="399">
        <f t="shared" si="1003"/>
        <v>2420</v>
      </c>
      <c r="E1337" s="399">
        <f t="shared" si="1004"/>
        <v>2359</v>
      </c>
      <c r="F1337" s="12">
        <f t="shared" si="990"/>
        <v>26.571428571428573</v>
      </c>
      <c r="G1337" s="416">
        <f t="shared" si="1029"/>
        <v>3751</v>
      </c>
      <c r="H1337" s="187">
        <f t="shared" si="991"/>
        <v>181</v>
      </c>
      <c r="I1337" s="1">
        <f t="shared" si="992"/>
        <v>180</v>
      </c>
      <c r="J1337" s="187">
        <f t="shared" si="993"/>
        <v>-180</v>
      </c>
      <c r="K1337" s="1">
        <f t="shared" si="994"/>
        <v>-179</v>
      </c>
      <c r="L1337">
        <f t="shared" si="1005"/>
        <v>150</v>
      </c>
      <c r="M1337" s="3">
        <f t="shared" si="1017"/>
        <v>3</v>
      </c>
      <c r="N1337" s="245">
        <f t="shared" si="1017"/>
        <v>4</v>
      </c>
      <c r="AQ1337">
        <f t="shared" si="1028"/>
        <v>353</v>
      </c>
      <c r="AW1337">
        <f t="shared" si="1018"/>
        <v>339</v>
      </c>
      <c r="AZ1337" s="249">
        <f t="shared" si="1023"/>
        <v>4</v>
      </c>
      <c r="BA1337" s="249">
        <f t="shared" si="1021"/>
        <v>3</v>
      </c>
      <c r="BB1337" s="249">
        <f t="shared" si="1019"/>
        <v>2</v>
      </c>
      <c r="BC1337" s="249">
        <f t="shared" si="1020"/>
        <v>2</v>
      </c>
      <c r="BD1337" s="250">
        <f t="shared" ref="BD1337:BD1344" si="1030">BC1337+5</f>
        <v>7</v>
      </c>
      <c r="BE1337" s="250">
        <f t="shared" ref="BE1337:BE1360" si="1031">BD1337-1</f>
        <v>6</v>
      </c>
      <c r="BF1337" s="250">
        <f t="shared" ref="BF1337:BF1360" si="1032">BE1337</f>
        <v>6</v>
      </c>
      <c r="BG1337" s="250">
        <f t="shared" si="1027"/>
        <v>5</v>
      </c>
      <c r="BH1337" s="250">
        <f>BG1337-1</f>
        <v>4</v>
      </c>
      <c r="BI1337" s="250">
        <f t="shared" ref="BI1337:BI1351" si="1033">BH1337+2</f>
        <v>6</v>
      </c>
      <c r="BJ1337" s="250">
        <f t="shared" si="1025"/>
        <v>5</v>
      </c>
      <c r="BK1337" s="250">
        <f t="shared" si="1026"/>
        <v>5</v>
      </c>
      <c r="BL1337" s="250">
        <f t="shared" si="1022"/>
        <v>4</v>
      </c>
      <c r="BM1337" s="250">
        <f t="shared" si="1014"/>
        <v>4</v>
      </c>
      <c r="BN1337" s="250">
        <f t="shared" si="1015"/>
        <v>3</v>
      </c>
      <c r="BO1337" s="32">
        <f t="shared" si="1016"/>
        <v>568</v>
      </c>
      <c r="BP1337" s="8">
        <f t="shared" si="1024"/>
        <v>152</v>
      </c>
      <c r="BQ1337" s="32">
        <f t="shared" si="998"/>
        <v>339</v>
      </c>
    </row>
    <row r="1338" spans="1:69" ht="13.5" thickBot="1">
      <c r="A1338" s="390">
        <f t="shared" si="1002"/>
        <v>58</v>
      </c>
      <c r="B1338" s="391" t="str">
        <f>VLOOKUP(A1338,Sheet3!$A$2:$E$61,4,FALSE)</f>
        <v>xīnyǒu (辛酉)</v>
      </c>
      <c r="C1338" s="391" t="str">
        <f>VLOOKUP(A1338,Sheet3!$A$2:$E$61,5,FALSE)</f>
        <v>Metal Rooster</v>
      </c>
      <c r="D1338" s="399">
        <f t="shared" si="1003"/>
        <v>2421</v>
      </c>
      <c r="E1338" s="399">
        <f t="shared" si="1004"/>
        <v>2360</v>
      </c>
      <c r="F1338" s="12">
        <f t="shared" si="990"/>
        <v>26.428571428571427</v>
      </c>
      <c r="G1338" s="416">
        <f t="shared" si="1029"/>
        <v>3752</v>
      </c>
      <c r="H1338" s="187">
        <f t="shared" si="991"/>
        <v>180</v>
      </c>
      <c r="I1338" s="1">
        <f t="shared" si="992"/>
        <v>179</v>
      </c>
      <c r="J1338" s="187">
        <f t="shared" si="993"/>
        <v>-179</v>
      </c>
      <c r="K1338" s="1">
        <f t="shared" si="994"/>
        <v>-178</v>
      </c>
      <c r="L1338">
        <f t="shared" si="1005"/>
        <v>150</v>
      </c>
      <c r="M1338" s="3">
        <f t="shared" ref="M1338:N1357" si="1034">M1342</f>
        <v>4</v>
      </c>
      <c r="N1338" s="245">
        <f t="shared" si="1034"/>
        <v>1</v>
      </c>
      <c r="AQ1338">
        <f t="shared" si="1028"/>
        <v>354</v>
      </c>
      <c r="AW1338">
        <f t="shared" si="1018"/>
        <v>340</v>
      </c>
      <c r="AZ1338" s="249">
        <f t="shared" si="1023"/>
        <v>4</v>
      </c>
      <c r="BA1338" s="249">
        <f t="shared" si="1021"/>
        <v>3</v>
      </c>
      <c r="BB1338" s="249">
        <f t="shared" si="1019"/>
        <v>2</v>
      </c>
      <c r="BC1338" s="249">
        <f t="shared" si="1020"/>
        <v>2</v>
      </c>
      <c r="BD1338" s="250">
        <f t="shared" si="1030"/>
        <v>7</v>
      </c>
      <c r="BE1338" s="250">
        <f t="shared" si="1031"/>
        <v>6</v>
      </c>
      <c r="BF1338" s="250">
        <f t="shared" si="1032"/>
        <v>6</v>
      </c>
      <c r="BG1338" s="250">
        <f t="shared" si="1027"/>
        <v>5</v>
      </c>
      <c r="BH1338" s="250">
        <f>BG1338-1</f>
        <v>4</v>
      </c>
      <c r="BI1338" s="250">
        <f t="shared" si="1033"/>
        <v>6</v>
      </c>
      <c r="BJ1338" s="250">
        <f t="shared" si="1025"/>
        <v>5</v>
      </c>
      <c r="BK1338" s="250">
        <f t="shared" si="1026"/>
        <v>5</v>
      </c>
      <c r="BL1338" s="250">
        <f t="shared" si="1022"/>
        <v>4</v>
      </c>
      <c r="BM1338" s="250">
        <f t="shared" si="1014"/>
        <v>4</v>
      </c>
      <c r="BN1338" s="250">
        <f t="shared" si="1015"/>
        <v>3</v>
      </c>
      <c r="BO1338" s="32">
        <f t="shared" si="1016"/>
        <v>569</v>
      </c>
      <c r="BP1338" s="8">
        <f t="shared" si="1024"/>
        <v>153</v>
      </c>
      <c r="BQ1338" s="32">
        <f t="shared" si="998"/>
        <v>340</v>
      </c>
    </row>
    <row r="1339" spans="1:69" ht="13.5" thickBot="1">
      <c r="A1339" s="390">
        <f t="shared" si="1002"/>
        <v>59</v>
      </c>
      <c r="B1339" s="391" t="str">
        <f>VLOOKUP(A1339,Sheet3!$A$2:$E$61,4,FALSE)</f>
        <v>rénxū (壬戌)</v>
      </c>
      <c r="C1339" s="391" t="str">
        <f>VLOOKUP(A1339,Sheet3!$A$2:$E$61,5,FALSE)</f>
        <v>Water Dog</v>
      </c>
      <c r="D1339" s="399">
        <f t="shared" si="1003"/>
        <v>2422</v>
      </c>
      <c r="E1339" s="399">
        <f t="shared" si="1004"/>
        <v>2361</v>
      </c>
      <c r="F1339" s="12">
        <f t="shared" si="990"/>
        <v>26.285714285714285</v>
      </c>
      <c r="G1339" s="416">
        <f t="shared" si="1029"/>
        <v>3753</v>
      </c>
      <c r="H1339" s="187">
        <f t="shared" si="991"/>
        <v>179</v>
      </c>
      <c r="I1339" s="1">
        <f t="shared" si="992"/>
        <v>178</v>
      </c>
      <c r="J1339" s="187">
        <f t="shared" si="993"/>
        <v>-178</v>
      </c>
      <c r="K1339" s="1">
        <f t="shared" si="994"/>
        <v>-177</v>
      </c>
      <c r="L1339">
        <f t="shared" si="1005"/>
        <v>151</v>
      </c>
      <c r="M1339" s="3">
        <f t="shared" si="1034"/>
        <v>1</v>
      </c>
      <c r="N1339" s="245">
        <f t="shared" si="1034"/>
        <v>2</v>
      </c>
      <c r="AQ1339">
        <f t="shared" si="1028"/>
        <v>355</v>
      </c>
      <c r="AW1339">
        <f t="shared" si="1018"/>
        <v>341</v>
      </c>
      <c r="AZ1339" s="249">
        <f t="shared" si="1023"/>
        <v>4</v>
      </c>
      <c r="BA1339" s="249">
        <f t="shared" si="1021"/>
        <v>3</v>
      </c>
      <c r="BB1339" s="249">
        <f t="shared" si="1019"/>
        <v>2</v>
      </c>
      <c r="BC1339" s="249">
        <f t="shared" si="1020"/>
        <v>2</v>
      </c>
      <c r="BD1339" s="250">
        <f t="shared" si="1030"/>
        <v>7</v>
      </c>
      <c r="BE1339" s="250">
        <f t="shared" si="1031"/>
        <v>6</v>
      </c>
      <c r="BF1339" s="250">
        <f t="shared" si="1032"/>
        <v>6</v>
      </c>
      <c r="BG1339" s="250">
        <f t="shared" si="1027"/>
        <v>5</v>
      </c>
      <c r="BH1339" s="250">
        <f>BG1339-1</f>
        <v>4</v>
      </c>
      <c r="BI1339" s="250">
        <f t="shared" si="1033"/>
        <v>6</v>
      </c>
      <c r="BJ1339" s="250">
        <f t="shared" si="1025"/>
        <v>5</v>
      </c>
      <c r="BK1339" s="250">
        <f t="shared" si="1026"/>
        <v>5</v>
      </c>
      <c r="BL1339" s="250">
        <f t="shared" si="1022"/>
        <v>4</v>
      </c>
      <c r="BM1339" s="250">
        <f t="shared" si="1014"/>
        <v>4</v>
      </c>
      <c r="BN1339" s="250">
        <f t="shared" si="1015"/>
        <v>3</v>
      </c>
      <c r="BO1339" s="32">
        <f t="shared" si="1016"/>
        <v>570</v>
      </c>
      <c r="BP1339" s="8">
        <f t="shared" si="1024"/>
        <v>154</v>
      </c>
      <c r="BQ1339" s="32">
        <f t="shared" si="998"/>
        <v>341</v>
      </c>
    </row>
    <row r="1340" spans="1:69" ht="13.5" thickBot="1">
      <c r="A1340" s="390">
        <f t="shared" si="1002"/>
        <v>60</v>
      </c>
      <c r="B1340" s="391" t="str">
        <f>VLOOKUP(A1340,Sheet3!$A$2:$E$61,4,FALSE)</f>
        <v>guǐhài (癸亥)</v>
      </c>
      <c r="C1340" s="391" t="str">
        <f>VLOOKUP(A1340,Sheet3!$A$2:$E$61,5,FALSE)</f>
        <v>Water Pig</v>
      </c>
      <c r="D1340" s="399">
        <f t="shared" si="1003"/>
        <v>2423</v>
      </c>
      <c r="E1340" s="399">
        <f t="shared" si="1004"/>
        <v>2362</v>
      </c>
      <c r="F1340" s="12">
        <f>(5+H1340)/7</f>
        <v>26.142857142857142</v>
      </c>
      <c r="G1340" s="416">
        <f t="shared" si="1029"/>
        <v>3754</v>
      </c>
      <c r="H1340" s="187">
        <f t="shared" ref="H1340:I1344" si="1035">H1339-1</f>
        <v>178</v>
      </c>
      <c r="I1340" s="1">
        <f t="shared" si="1035"/>
        <v>177</v>
      </c>
      <c r="J1340" s="187">
        <f t="shared" ref="J1340:K1344" si="1036">J1339+1</f>
        <v>-177</v>
      </c>
      <c r="K1340" s="1">
        <f t="shared" si="1036"/>
        <v>-176</v>
      </c>
      <c r="L1340">
        <f t="shared" si="1005"/>
        <v>151</v>
      </c>
      <c r="M1340" s="3">
        <f t="shared" si="1034"/>
        <v>2</v>
      </c>
      <c r="N1340" s="245">
        <f t="shared" si="1034"/>
        <v>3</v>
      </c>
      <c r="AQ1340">
        <f t="shared" si="1028"/>
        <v>356</v>
      </c>
      <c r="AW1340">
        <f t="shared" si="1018"/>
        <v>342</v>
      </c>
      <c r="AZ1340" s="249">
        <f t="shared" si="1023"/>
        <v>4</v>
      </c>
      <c r="BA1340" s="249">
        <f t="shared" si="1021"/>
        <v>3</v>
      </c>
      <c r="BB1340" s="249">
        <f t="shared" si="1019"/>
        <v>2</v>
      </c>
      <c r="BC1340" s="249">
        <f t="shared" si="1020"/>
        <v>2</v>
      </c>
      <c r="BD1340" s="250">
        <f t="shared" si="1030"/>
        <v>7</v>
      </c>
      <c r="BE1340" s="250">
        <f t="shared" si="1031"/>
        <v>6</v>
      </c>
      <c r="BF1340" s="250">
        <f t="shared" si="1032"/>
        <v>6</v>
      </c>
      <c r="BG1340" s="250">
        <f t="shared" si="1027"/>
        <v>5</v>
      </c>
      <c r="BH1340" s="250">
        <f>BG1340-2</f>
        <v>3</v>
      </c>
      <c r="BI1340" s="250">
        <f t="shared" si="1033"/>
        <v>5</v>
      </c>
      <c r="BJ1340" s="250">
        <f t="shared" si="1025"/>
        <v>4</v>
      </c>
      <c r="BK1340" s="250">
        <f t="shared" si="1026"/>
        <v>4</v>
      </c>
      <c r="BL1340" s="250">
        <f t="shared" si="1022"/>
        <v>3</v>
      </c>
      <c r="BM1340" s="250">
        <f t="shared" si="1014"/>
        <v>3</v>
      </c>
      <c r="BN1340" s="250">
        <f t="shared" si="1015"/>
        <v>2</v>
      </c>
      <c r="BO1340" s="32">
        <f t="shared" si="1016"/>
        <v>571</v>
      </c>
      <c r="BP1340" s="8">
        <f t="shared" si="1024"/>
        <v>155</v>
      </c>
      <c r="BQ1340" s="32">
        <f t="shared" si="998"/>
        <v>342</v>
      </c>
    </row>
    <row r="1341" spans="1:69" ht="13.5" thickBot="1">
      <c r="A1341" s="390">
        <f t="shared" si="1002"/>
        <v>1</v>
      </c>
      <c r="B1341" s="391" t="str">
        <f>VLOOKUP(A1341,Sheet3!$A$2:$E$61,4,FALSE)</f>
        <v>jiǎzǐ (甲子)</v>
      </c>
      <c r="C1341" s="391" t="str">
        <f>VLOOKUP(A1341,Sheet3!$A$2:$E$61,5,FALSE)</f>
        <v>Wood Rat</v>
      </c>
      <c r="D1341" s="399">
        <f t="shared" si="1003"/>
        <v>2424</v>
      </c>
      <c r="E1341" s="399">
        <f t="shared" si="1004"/>
        <v>2363</v>
      </c>
      <c r="F1341" s="14">
        <f>(5+H1341)/7</f>
        <v>26</v>
      </c>
      <c r="G1341" s="417">
        <f t="shared" si="1029"/>
        <v>3755</v>
      </c>
      <c r="H1341" s="270">
        <f t="shared" si="1035"/>
        <v>177</v>
      </c>
      <c r="I1341" s="16">
        <f t="shared" si="1035"/>
        <v>176</v>
      </c>
      <c r="J1341" s="270">
        <f t="shared" si="1036"/>
        <v>-176</v>
      </c>
      <c r="K1341" s="16">
        <f t="shared" si="1036"/>
        <v>-175</v>
      </c>
      <c r="L1341" s="20">
        <f t="shared" ref="L1341:L1375" si="1037">INT(L$1543-($J$1543-$J1341)/4)</f>
        <v>151</v>
      </c>
      <c r="M1341" s="15">
        <f t="shared" si="1034"/>
        <v>3</v>
      </c>
      <c r="N1341" s="271">
        <f t="shared" si="1034"/>
        <v>4</v>
      </c>
      <c r="AQ1341">
        <f t="shared" si="1028"/>
        <v>357</v>
      </c>
      <c r="AW1341">
        <f t="shared" si="1018"/>
        <v>343</v>
      </c>
      <c r="AZ1341" s="249">
        <f t="shared" si="1023"/>
        <v>3</v>
      </c>
      <c r="BA1341" s="249">
        <f t="shared" si="1021"/>
        <v>2</v>
      </c>
      <c r="BB1341" s="249">
        <f t="shared" si="1019"/>
        <v>1</v>
      </c>
      <c r="BC1341" s="249">
        <f t="shared" si="1020"/>
        <v>1</v>
      </c>
      <c r="BD1341" s="250">
        <f t="shared" si="1030"/>
        <v>6</v>
      </c>
      <c r="BE1341" s="250">
        <f t="shared" si="1031"/>
        <v>5</v>
      </c>
      <c r="BF1341" s="250">
        <f t="shared" si="1032"/>
        <v>5</v>
      </c>
      <c r="BG1341" s="250">
        <f t="shared" si="1027"/>
        <v>4</v>
      </c>
      <c r="BH1341" s="250">
        <f>BG1341-1</f>
        <v>3</v>
      </c>
      <c r="BI1341" s="250">
        <f t="shared" si="1033"/>
        <v>5</v>
      </c>
      <c r="BJ1341" s="250">
        <f t="shared" si="1025"/>
        <v>4</v>
      </c>
      <c r="BK1341" s="250">
        <f t="shared" si="1026"/>
        <v>4</v>
      </c>
      <c r="BL1341" s="250">
        <f t="shared" si="1022"/>
        <v>3</v>
      </c>
      <c r="BM1341" s="250">
        <f t="shared" si="1014"/>
        <v>3</v>
      </c>
      <c r="BN1341" s="250">
        <f t="shared" si="1015"/>
        <v>2</v>
      </c>
      <c r="BO1341" s="32">
        <f t="shared" si="1016"/>
        <v>572</v>
      </c>
      <c r="BP1341" s="8">
        <f t="shared" si="1024"/>
        <v>156</v>
      </c>
      <c r="BQ1341" s="32">
        <f t="shared" si="998"/>
        <v>343</v>
      </c>
    </row>
    <row r="1342" spans="1:69" ht="13.5" thickBot="1">
      <c r="A1342" s="390">
        <f t="shared" si="1002"/>
        <v>2</v>
      </c>
      <c r="B1342" s="391" t="str">
        <f>VLOOKUP(A1342,Sheet3!$A$2:$E$61,4,FALSE)</f>
        <v>yǐchǒu (乙丑)</v>
      </c>
      <c r="C1342" s="391" t="str">
        <f>VLOOKUP(A1342,Sheet3!$A$2:$E$61,5,FALSE)</f>
        <v>Wood Ox</v>
      </c>
      <c r="D1342" s="399">
        <f t="shared" si="1003"/>
        <v>2425</v>
      </c>
      <c r="E1342" s="399">
        <f t="shared" si="1004"/>
        <v>2364</v>
      </c>
      <c r="F1342" s="12">
        <f>(5+H1342)/7</f>
        <v>25.857142857142858</v>
      </c>
      <c r="G1342" s="416">
        <f t="shared" si="1029"/>
        <v>3756</v>
      </c>
      <c r="H1342" s="187">
        <f t="shared" si="1035"/>
        <v>176</v>
      </c>
      <c r="I1342" s="1">
        <f t="shared" si="1035"/>
        <v>175</v>
      </c>
      <c r="J1342" s="187">
        <f t="shared" si="1036"/>
        <v>-175</v>
      </c>
      <c r="K1342" s="1">
        <f t="shared" si="1036"/>
        <v>-174</v>
      </c>
      <c r="L1342">
        <f t="shared" si="1037"/>
        <v>151</v>
      </c>
      <c r="M1342" s="3">
        <f t="shared" si="1034"/>
        <v>4</v>
      </c>
      <c r="N1342" s="245">
        <f t="shared" si="1034"/>
        <v>1</v>
      </c>
      <c r="O1342" s="501" t="s">
        <v>110</v>
      </c>
      <c r="P1342" s="501"/>
      <c r="R1342" s="8"/>
      <c r="S1342" s="8"/>
      <c r="AI1342" s="108"/>
      <c r="AL1342" s="133"/>
      <c r="AQ1342">
        <f t="shared" si="1028"/>
        <v>358</v>
      </c>
      <c r="AW1342">
        <f t="shared" si="1018"/>
        <v>344</v>
      </c>
      <c r="AZ1342" s="249">
        <f t="shared" si="1023"/>
        <v>3</v>
      </c>
      <c r="BA1342" s="249">
        <f t="shared" si="1021"/>
        <v>2</v>
      </c>
      <c r="BB1342" s="249">
        <f t="shared" si="1019"/>
        <v>1</v>
      </c>
      <c r="BC1342" s="249">
        <f t="shared" si="1020"/>
        <v>1</v>
      </c>
      <c r="BD1342" s="250">
        <f t="shared" si="1030"/>
        <v>6</v>
      </c>
      <c r="BE1342" s="250">
        <f t="shared" si="1031"/>
        <v>5</v>
      </c>
      <c r="BF1342" s="250">
        <f t="shared" si="1032"/>
        <v>5</v>
      </c>
      <c r="BG1342" s="250">
        <f t="shared" si="1027"/>
        <v>4</v>
      </c>
      <c r="BH1342" s="250">
        <f>BG1342-1</f>
        <v>3</v>
      </c>
      <c r="BI1342" s="250">
        <f t="shared" si="1033"/>
        <v>5</v>
      </c>
      <c r="BJ1342" s="250">
        <f t="shared" si="1025"/>
        <v>4</v>
      </c>
      <c r="BK1342" s="250">
        <f t="shared" si="1026"/>
        <v>4</v>
      </c>
      <c r="BL1342" s="250">
        <f t="shared" si="1022"/>
        <v>3</v>
      </c>
      <c r="BM1342" s="250">
        <f t="shared" si="1014"/>
        <v>3</v>
      </c>
      <c r="BN1342" s="250">
        <f t="shared" si="1015"/>
        <v>2</v>
      </c>
      <c r="BO1342" s="32">
        <f t="shared" si="1016"/>
        <v>573</v>
      </c>
      <c r="BP1342" s="8">
        <f t="shared" si="1024"/>
        <v>157</v>
      </c>
      <c r="BQ1342" s="32">
        <f t="shared" si="998"/>
        <v>344</v>
      </c>
    </row>
    <row r="1343" spans="1:69" ht="12.75" customHeight="1" thickBot="1">
      <c r="A1343" s="390">
        <f t="shared" si="1002"/>
        <v>3</v>
      </c>
      <c r="B1343" s="391" t="str">
        <f>VLOOKUP(A1343,Sheet3!$A$2:$E$61,4,FALSE)</f>
        <v>bǐngyín (丙寅)</v>
      </c>
      <c r="C1343" s="391" t="str">
        <f>VLOOKUP(A1343,Sheet3!$A$2:$E$61,5,FALSE)</f>
        <v>Fire Tiger</v>
      </c>
      <c r="D1343" s="399">
        <f t="shared" si="1003"/>
        <v>2426</v>
      </c>
      <c r="E1343" s="399">
        <f t="shared" si="1004"/>
        <v>2365</v>
      </c>
      <c r="F1343" s="12">
        <f>(5+H1343)/7</f>
        <v>25.714285714285715</v>
      </c>
      <c r="G1343" s="416">
        <f t="shared" si="1029"/>
        <v>3757</v>
      </c>
      <c r="H1343" s="187">
        <f t="shared" si="1035"/>
        <v>175</v>
      </c>
      <c r="I1343" s="1">
        <f t="shared" si="1035"/>
        <v>174</v>
      </c>
      <c r="J1343" s="187">
        <f t="shared" si="1036"/>
        <v>-174</v>
      </c>
      <c r="K1343" s="1">
        <f t="shared" si="1036"/>
        <v>-173</v>
      </c>
      <c r="L1343">
        <f t="shared" si="1037"/>
        <v>152</v>
      </c>
      <c r="M1343" s="3">
        <f t="shared" si="1034"/>
        <v>1</v>
      </c>
      <c r="N1343" s="245">
        <f t="shared" si="1034"/>
        <v>2</v>
      </c>
      <c r="O1343" s="38" t="s">
        <v>136</v>
      </c>
      <c r="P1343" s="38"/>
      <c r="R1343" s="8"/>
      <c r="S1343" s="8"/>
      <c r="AI1343" s="108"/>
      <c r="AL1343" s="133"/>
      <c r="AQ1343">
        <f t="shared" si="1028"/>
        <v>359</v>
      </c>
      <c r="AW1343">
        <f t="shared" si="1018"/>
        <v>345</v>
      </c>
      <c r="AZ1343" s="249">
        <f t="shared" si="1023"/>
        <v>3</v>
      </c>
      <c r="BA1343" s="249">
        <f t="shared" si="1021"/>
        <v>2</v>
      </c>
      <c r="BB1343" s="249">
        <f t="shared" si="1019"/>
        <v>1</v>
      </c>
      <c r="BC1343" s="249">
        <f t="shared" si="1020"/>
        <v>1</v>
      </c>
      <c r="BD1343" s="250">
        <f t="shared" si="1030"/>
        <v>6</v>
      </c>
      <c r="BE1343" s="250">
        <f t="shared" si="1031"/>
        <v>5</v>
      </c>
      <c r="BF1343" s="250">
        <f t="shared" si="1032"/>
        <v>5</v>
      </c>
      <c r="BG1343" s="250">
        <f t="shared" si="1027"/>
        <v>4</v>
      </c>
      <c r="BH1343" s="250">
        <f>BG1343-1</f>
        <v>3</v>
      </c>
      <c r="BI1343" s="250">
        <f t="shared" si="1033"/>
        <v>5</v>
      </c>
      <c r="BJ1343" s="250">
        <f t="shared" si="1025"/>
        <v>4</v>
      </c>
      <c r="BK1343" s="250">
        <f t="shared" si="1026"/>
        <v>4</v>
      </c>
      <c r="BL1343" s="250">
        <f t="shared" si="1022"/>
        <v>3</v>
      </c>
      <c r="BM1343" s="250">
        <f t="shared" si="1014"/>
        <v>3</v>
      </c>
      <c r="BN1343" s="250">
        <f t="shared" si="1015"/>
        <v>2</v>
      </c>
      <c r="BO1343" s="32">
        <f t="shared" si="1016"/>
        <v>574</v>
      </c>
      <c r="BP1343" s="8">
        <f t="shared" si="1024"/>
        <v>158</v>
      </c>
      <c r="BQ1343" s="32">
        <f t="shared" si="998"/>
        <v>345</v>
      </c>
    </row>
    <row r="1344" spans="1:69" ht="13.5" thickBot="1">
      <c r="A1344" s="390">
        <f t="shared" si="1002"/>
        <v>4</v>
      </c>
      <c r="B1344" s="391" t="str">
        <f>VLOOKUP(A1344,Sheet3!$A$2:$E$61,4,FALSE)</f>
        <v>dīngmǎo (丁卯)</v>
      </c>
      <c r="C1344" s="391" t="str">
        <f>VLOOKUP(A1344,Sheet3!$A$2:$E$61,5,FALSE)</f>
        <v>Fire Hare</v>
      </c>
      <c r="D1344" s="399">
        <f t="shared" si="1003"/>
        <v>2427</v>
      </c>
      <c r="E1344" s="399">
        <f t="shared" si="1004"/>
        <v>2366</v>
      </c>
      <c r="F1344" s="12">
        <f>(5+H1344)/7</f>
        <v>25.571428571428573</v>
      </c>
      <c r="G1344" s="416">
        <f t="shared" si="1029"/>
        <v>3758</v>
      </c>
      <c r="H1344" s="187">
        <f t="shared" si="1035"/>
        <v>174</v>
      </c>
      <c r="I1344" s="1">
        <f t="shared" si="1035"/>
        <v>173</v>
      </c>
      <c r="J1344" s="187">
        <f t="shared" si="1036"/>
        <v>-173</v>
      </c>
      <c r="K1344" s="1">
        <f t="shared" si="1036"/>
        <v>-172</v>
      </c>
      <c r="L1344">
        <f t="shared" si="1037"/>
        <v>152</v>
      </c>
      <c r="M1344" s="3">
        <f t="shared" si="1034"/>
        <v>2</v>
      </c>
      <c r="N1344" s="245">
        <f t="shared" si="1034"/>
        <v>3</v>
      </c>
      <c r="O1344" s="501" t="s">
        <v>137</v>
      </c>
      <c r="P1344" s="501"/>
      <c r="R1344" s="501" t="s">
        <v>110</v>
      </c>
      <c r="S1344" s="501"/>
      <c r="AI1344" s="108"/>
      <c r="AL1344" s="133"/>
      <c r="AQ1344">
        <f t="shared" si="1028"/>
        <v>360</v>
      </c>
      <c r="AW1344">
        <f t="shared" si="1018"/>
        <v>346</v>
      </c>
      <c r="AZ1344" s="249">
        <f t="shared" si="1023"/>
        <v>3</v>
      </c>
      <c r="BA1344" s="249">
        <f t="shared" si="1021"/>
        <v>2</v>
      </c>
      <c r="BB1344" s="249">
        <f t="shared" si="1019"/>
        <v>1</v>
      </c>
      <c r="BC1344" s="249">
        <f t="shared" si="1020"/>
        <v>1</v>
      </c>
      <c r="BD1344" s="250">
        <f t="shared" si="1030"/>
        <v>6</v>
      </c>
      <c r="BE1344" s="250">
        <f t="shared" si="1031"/>
        <v>5</v>
      </c>
      <c r="BF1344" s="250">
        <f t="shared" si="1032"/>
        <v>5</v>
      </c>
      <c r="BG1344" s="250">
        <f t="shared" si="1027"/>
        <v>4</v>
      </c>
      <c r="BH1344" s="250">
        <f>BG1344-2</f>
        <v>2</v>
      </c>
      <c r="BI1344" s="250">
        <f t="shared" si="1033"/>
        <v>4</v>
      </c>
      <c r="BJ1344" s="250">
        <f t="shared" si="1025"/>
        <v>3</v>
      </c>
      <c r="BK1344" s="250">
        <f t="shared" si="1026"/>
        <v>3</v>
      </c>
      <c r="BL1344" s="250">
        <f t="shared" si="1022"/>
        <v>2</v>
      </c>
      <c r="BM1344" s="250">
        <f t="shared" si="1014"/>
        <v>2</v>
      </c>
      <c r="BN1344" s="250">
        <f t="shared" si="1015"/>
        <v>1</v>
      </c>
      <c r="BO1344" s="32">
        <f t="shared" si="1016"/>
        <v>575</v>
      </c>
      <c r="BP1344" s="8">
        <f t="shared" si="1024"/>
        <v>159</v>
      </c>
      <c r="BQ1344" s="32">
        <f t="shared" si="998"/>
        <v>346</v>
      </c>
    </row>
    <row r="1345" spans="1:69" ht="13.5" thickBot="1">
      <c r="A1345" s="390">
        <f t="shared" si="1002"/>
        <v>5</v>
      </c>
      <c r="B1345" s="391" t="str">
        <f>VLOOKUP(A1345,Sheet3!$A$2:$E$61,4,FALSE)</f>
        <v>wùchén (戊辰)</v>
      </c>
      <c r="C1345" s="391" t="str">
        <f>VLOOKUP(A1345,Sheet3!$A$2:$E$61,5,FALSE)</f>
        <v>Earth Dragon</v>
      </c>
      <c r="D1345" s="399">
        <f t="shared" si="1003"/>
        <v>2428</v>
      </c>
      <c r="E1345" s="399">
        <f t="shared" si="1004"/>
        <v>2367</v>
      </c>
      <c r="F1345" s="12">
        <f t="shared" ref="F1345:F1387" si="1038">(5+H1345)/7</f>
        <v>25.428571428571427</v>
      </c>
      <c r="G1345" s="416">
        <f t="shared" si="1029"/>
        <v>3759</v>
      </c>
      <c r="H1345" s="187">
        <f t="shared" ref="H1345:H1386" si="1039">H1346+1</f>
        <v>173</v>
      </c>
      <c r="I1345" s="36">
        <f t="shared" ref="I1345:I1386" si="1040">I1346+1</f>
        <v>172</v>
      </c>
      <c r="J1345" s="4">
        <f t="shared" ref="J1345:J1389" si="1041">J1346-1</f>
        <v>-172</v>
      </c>
      <c r="K1345" s="36">
        <f t="shared" ref="K1345:K1389" si="1042">K1346-1</f>
        <v>-171</v>
      </c>
      <c r="L1345">
        <f t="shared" si="1037"/>
        <v>152</v>
      </c>
      <c r="M1345" s="3">
        <f t="shared" si="1034"/>
        <v>3</v>
      </c>
      <c r="N1345" s="245">
        <f t="shared" si="1034"/>
        <v>4</v>
      </c>
      <c r="O1345" s="34"/>
      <c r="P1345" s="36">
        <f>P1346-1</f>
        <v>143</v>
      </c>
      <c r="Q1345" s="32" t="s">
        <v>138</v>
      </c>
      <c r="R1345" s="544" t="s">
        <v>139</v>
      </c>
      <c r="S1345" s="544"/>
      <c r="AD1345" s="8">
        <f>AD1204+($H1204-$H1345)</f>
        <v>225</v>
      </c>
      <c r="AE1345" s="8"/>
      <c r="AF1345" s="8"/>
      <c r="AI1345" s="108">
        <f>AI1204+($H1204-$H1345)</f>
        <v>301</v>
      </c>
      <c r="AJ1345" s="108">
        <f>(H$1047-H1348)/7</f>
        <v>43</v>
      </c>
      <c r="AL1345" s="4">
        <f>AL1204+($H1204-$H1345)</f>
        <v>387</v>
      </c>
      <c r="AQ1345">
        <f>AQ1204+($H1204-$H1345)</f>
        <v>361</v>
      </c>
      <c r="AS1345">
        <f>AS1204+($H1204-$H1345)</f>
        <v>348</v>
      </c>
      <c r="AV1345">
        <f>AV1204+($H1204-$H1345)</f>
        <v>272</v>
      </c>
      <c r="AW1345">
        <f t="shared" si="1018"/>
        <v>347</v>
      </c>
      <c r="AZ1345" s="249">
        <f t="shared" si="1023"/>
        <v>2</v>
      </c>
      <c r="BA1345" s="249">
        <f t="shared" si="1021"/>
        <v>1</v>
      </c>
      <c r="BB1345" s="255">
        <f>BA1345+30</f>
        <v>31</v>
      </c>
      <c r="BC1345" s="255">
        <f t="shared" ref="BC1345:BC1376" si="1043">BB1345-1</f>
        <v>30</v>
      </c>
      <c r="BD1345" s="250">
        <f t="shared" ref="BD1345:BD1364" si="1044">BC1345-25</f>
        <v>5</v>
      </c>
      <c r="BE1345" s="250">
        <f t="shared" si="1031"/>
        <v>4</v>
      </c>
      <c r="BF1345" s="250">
        <f t="shared" si="1032"/>
        <v>4</v>
      </c>
      <c r="BG1345" s="250">
        <f t="shared" si="1027"/>
        <v>3</v>
      </c>
      <c r="BH1345" s="250">
        <f>BG1345-1</f>
        <v>2</v>
      </c>
      <c r="BI1345" s="250">
        <f t="shared" si="1033"/>
        <v>4</v>
      </c>
      <c r="BJ1345" s="250">
        <f t="shared" si="1025"/>
        <v>3</v>
      </c>
      <c r="BK1345" s="250">
        <f t="shared" si="1026"/>
        <v>3</v>
      </c>
      <c r="BL1345" s="250">
        <f t="shared" si="1022"/>
        <v>2</v>
      </c>
      <c r="BM1345" s="250">
        <f t="shared" si="1014"/>
        <v>2</v>
      </c>
      <c r="BN1345" s="250">
        <f t="shared" si="1015"/>
        <v>1</v>
      </c>
      <c r="BO1345" s="32">
        <f t="shared" si="1016"/>
        <v>576</v>
      </c>
      <c r="BP1345" s="8">
        <f t="shared" si="1024"/>
        <v>160</v>
      </c>
      <c r="BQ1345" s="32">
        <f t="shared" si="998"/>
        <v>347</v>
      </c>
    </row>
    <row r="1346" spans="1:69" ht="13.5" thickBot="1">
      <c r="A1346" s="390">
        <f t="shared" si="1002"/>
        <v>6</v>
      </c>
      <c r="B1346" s="391" t="str">
        <f>VLOOKUP(A1346,Sheet3!$A$2:$E$61,4,FALSE)</f>
        <v>jǐsì (己巳)</v>
      </c>
      <c r="C1346" s="391" t="str">
        <f>VLOOKUP(A1346,Sheet3!$A$2:$E$61,5,FALSE)</f>
        <v>Earth Snake</v>
      </c>
      <c r="D1346" s="399">
        <f t="shared" si="1003"/>
        <v>2429</v>
      </c>
      <c r="E1346" s="399">
        <f t="shared" si="1004"/>
        <v>2368</v>
      </c>
      <c r="F1346" s="12">
        <f t="shared" si="1038"/>
        <v>25.285714285714285</v>
      </c>
      <c r="G1346" s="416">
        <f t="shared" si="1029"/>
        <v>3760</v>
      </c>
      <c r="H1346" s="187">
        <f t="shared" si="1039"/>
        <v>172</v>
      </c>
      <c r="I1346" s="36">
        <f t="shared" si="1040"/>
        <v>171</v>
      </c>
      <c r="J1346" s="4">
        <f t="shared" si="1041"/>
        <v>-171</v>
      </c>
      <c r="K1346" s="36">
        <f t="shared" si="1042"/>
        <v>-170</v>
      </c>
      <c r="L1346">
        <f t="shared" si="1037"/>
        <v>152</v>
      </c>
      <c r="M1346" s="3">
        <f t="shared" si="1034"/>
        <v>4</v>
      </c>
      <c r="N1346" s="245">
        <f t="shared" si="1034"/>
        <v>1</v>
      </c>
      <c r="O1346" s="34"/>
      <c r="P1346" s="36">
        <f>P1347-1</f>
        <v>144</v>
      </c>
      <c r="R1346" s="501" t="s">
        <v>140</v>
      </c>
      <c r="S1346" s="501"/>
      <c r="T1346" s="4" t="s">
        <v>141</v>
      </c>
      <c r="U1346" s="4"/>
      <c r="AD1346" s="8">
        <f t="shared" ref="AD1346:AD1351" si="1045">AD1345+1</f>
        <v>226</v>
      </c>
      <c r="AE1346" s="8"/>
      <c r="AF1346" s="8"/>
      <c r="AI1346" s="108">
        <f t="shared" ref="AI1346:AI1351" si="1046">AI1345+1</f>
        <v>302</v>
      </c>
      <c r="AL1346" s="133">
        <f t="shared" ref="AL1346:AL1369" si="1047">AL1345+1</f>
        <v>388</v>
      </c>
      <c r="AQ1346">
        <f t="shared" ref="AQ1346:AQ1459" si="1048">AQ1345+1</f>
        <v>362</v>
      </c>
      <c r="AS1346">
        <f t="shared" ref="AS1346:AS1351" si="1049">AS1345+1</f>
        <v>349</v>
      </c>
      <c r="AV1346">
        <f t="shared" ref="AV1346:AV1356" si="1050">AV1345+1</f>
        <v>273</v>
      </c>
      <c r="AW1346">
        <f t="shared" si="1018"/>
        <v>348</v>
      </c>
      <c r="AZ1346" s="249">
        <f t="shared" si="1023"/>
        <v>2</v>
      </c>
      <c r="BA1346" s="249">
        <f t="shared" si="1021"/>
        <v>1</v>
      </c>
      <c r="BB1346" s="255">
        <f>BA1346+30</f>
        <v>31</v>
      </c>
      <c r="BC1346" s="255">
        <f t="shared" si="1043"/>
        <v>30</v>
      </c>
      <c r="BD1346" s="250">
        <f t="shared" si="1044"/>
        <v>5</v>
      </c>
      <c r="BE1346" s="250">
        <f t="shared" si="1031"/>
        <v>4</v>
      </c>
      <c r="BF1346" s="250">
        <f t="shared" si="1032"/>
        <v>4</v>
      </c>
      <c r="BG1346" s="250">
        <f t="shared" si="1027"/>
        <v>3</v>
      </c>
      <c r="BH1346" s="250">
        <f>BG1346-1</f>
        <v>2</v>
      </c>
      <c r="BI1346" s="250">
        <f t="shared" si="1033"/>
        <v>4</v>
      </c>
      <c r="BJ1346" s="250">
        <f t="shared" si="1025"/>
        <v>3</v>
      </c>
      <c r="BK1346" s="250">
        <f t="shared" si="1026"/>
        <v>3</v>
      </c>
      <c r="BL1346" s="250">
        <f t="shared" si="1022"/>
        <v>2</v>
      </c>
      <c r="BM1346" s="250">
        <f t="shared" ref="BM1346:BN1351" si="1051">AZ1347</f>
        <v>2</v>
      </c>
      <c r="BN1346" s="250">
        <f t="shared" si="1051"/>
        <v>1</v>
      </c>
      <c r="BO1346" s="32">
        <f t="shared" ref="BO1346:BO1369" si="1052">BO1345+1</f>
        <v>577</v>
      </c>
      <c r="BP1346" s="8">
        <f t="shared" si="1024"/>
        <v>161</v>
      </c>
      <c r="BQ1346" s="32">
        <f t="shared" si="998"/>
        <v>348</v>
      </c>
    </row>
    <row r="1347" spans="1:69" ht="13.5" thickBot="1">
      <c r="A1347" s="390">
        <f t="shared" si="1002"/>
        <v>7</v>
      </c>
      <c r="B1347" s="391" t="str">
        <f>VLOOKUP(A1347,Sheet3!$A$2:$E$61,4,FALSE)</f>
        <v>gēngwǔ (庚午)</v>
      </c>
      <c r="C1347" s="391" t="str">
        <f>VLOOKUP(A1347,Sheet3!$A$2:$E$61,5,FALSE)</f>
        <v>Metal Horse</v>
      </c>
      <c r="D1347" s="399">
        <f t="shared" si="1003"/>
        <v>2430</v>
      </c>
      <c r="E1347" s="399">
        <f t="shared" si="1004"/>
        <v>2369</v>
      </c>
      <c r="F1347" s="12">
        <f t="shared" si="1038"/>
        <v>25.142857142857142</v>
      </c>
      <c r="G1347" s="416">
        <f t="shared" si="1029"/>
        <v>3761</v>
      </c>
      <c r="H1347" s="187">
        <f t="shared" si="1039"/>
        <v>171</v>
      </c>
      <c r="I1347" s="36">
        <f t="shared" si="1040"/>
        <v>170</v>
      </c>
      <c r="J1347" s="4">
        <f t="shared" si="1041"/>
        <v>-170</v>
      </c>
      <c r="K1347" s="36">
        <f t="shared" si="1042"/>
        <v>-169</v>
      </c>
      <c r="L1347">
        <f t="shared" si="1037"/>
        <v>153</v>
      </c>
      <c r="M1347" s="3">
        <f t="shared" si="1034"/>
        <v>1</v>
      </c>
      <c r="N1347" s="245">
        <f t="shared" si="1034"/>
        <v>2</v>
      </c>
      <c r="O1347" s="34"/>
      <c r="P1347" s="40">
        <v>145</v>
      </c>
      <c r="Q1347" s="21" t="s">
        <v>142</v>
      </c>
      <c r="R1347" s="502" t="s">
        <v>124</v>
      </c>
      <c r="S1347" s="502"/>
      <c r="T1347" s="41" t="s">
        <v>143</v>
      </c>
      <c r="U1347" s="41"/>
      <c r="V1347" s="206"/>
      <c r="W1347" s="206"/>
      <c r="X1347" s="22"/>
      <c r="Y1347" s="22"/>
      <c r="Z1347" s="22"/>
      <c r="AA1347" s="22">
        <v>0</v>
      </c>
      <c r="AB1347" s="22"/>
      <c r="AC1347" s="22"/>
      <c r="AD1347" s="8">
        <f t="shared" si="1045"/>
        <v>227</v>
      </c>
      <c r="AE1347" s="8"/>
      <c r="AF1347" s="8"/>
      <c r="AG1347" s="22"/>
      <c r="AH1347" s="1"/>
      <c r="AI1347" s="108">
        <f t="shared" si="1046"/>
        <v>303</v>
      </c>
      <c r="AL1347" s="133">
        <f t="shared" si="1047"/>
        <v>389</v>
      </c>
      <c r="AQ1347">
        <f t="shared" si="1048"/>
        <v>363</v>
      </c>
      <c r="AS1347">
        <f t="shared" si="1049"/>
        <v>350</v>
      </c>
      <c r="AT1347">
        <v>50</v>
      </c>
      <c r="AU1347">
        <v>20</v>
      </c>
      <c r="AV1347">
        <f t="shared" si="1050"/>
        <v>274</v>
      </c>
      <c r="AW1347">
        <f t="shared" si="1018"/>
        <v>349</v>
      </c>
      <c r="AZ1347" s="249">
        <f t="shared" si="1023"/>
        <v>2</v>
      </c>
      <c r="BA1347" s="249">
        <f t="shared" si="1021"/>
        <v>1</v>
      </c>
      <c r="BB1347" s="255">
        <f>BA1347+30</f>
        <v>31</v>
      </c>
      <c r="BC1347" s="255">
        <f t="shared" si="1043"/>
        <v>30</v>
      </c>
      <c r="BD1347" s="250">
        <f t="shared" si="1044"/>
        <v>5</v>
      </c>
      <c r="BE1347" s="250">
        <f t="shared" si="1031"/>
        <v>4</v>
      </c>
      <c r="BF1347" s="250">
        <f t="shared" si="1032"/>
        <v>4</v>
      </c>
      <c r="BG1347" s="250">
        <f t="shared" si="1027"/>
        <v>3</v>
      </c>
      <c r="BH1347" s="250">
        <f>BG1347-1</f>
        <v>2</v>
      </c>
      <c r="BI1347" s="250">
        <f t="shared" si="1033"/>
        <v>4</v>
      </c>
      <c r="BJ1347" s="250">
        <f t="shared" si="1025"/>
        <v>3</v>
      </c>
      <c r="BK1347" s="250">
        <f t="shared" si="1026"/>
        <v>3</v>
      </c>
      <c r="BL1347" s="250">
        <f t="shared" si="1022"/>
        <v>2</v>
      </c>
      <c r="BM1347" s="250">
        <f t="shared" si="1051"/>
        <v>2</v>
      </c>
      <c r="BN1347" s="250">
        <f t="shared" si="1051"/>
        <v>1</v>
      </c>
      <c r="BO1347" s="32">
        <f t="shared" si="1052"/>
        <v>578</v>
      </c>
      <c r="BP1347" s="8">
        <f t="shared" si="1024"/>
        <v>162</v>
      </c>
      <c r="BQ1347" s="32">
        <f t="shared" si="998"/>
        <v>349</v>
      </c>
    </row>
    <row r="1348" spans="1:69" ht="13.5" thickBot="1">
      <c r="A1348" s="390">
        <f t="shared" si="1002"/>
        <v>8</v>
      </c>
      <c r="B1348" s="391" t="str">
        <f>VLOOKUP(A1348,Sheet3!$A$2:$E$61,4,FALSE)</f>
        <v>xīnwèi (辛未)</v>
      </c>
      <c r="C1348" s="391" t="str">
        <f>VLOOKUP(A1348,Sheet3!$A$2:$E$61,5,FALSE)</f>
        <v>Metal Sheep</v>
      </c>
      <c r="D1348" s="399">
        <f t="shared" si="1003"/>
        <v>2431</v>
      </c>
      <c r="E1348" s="399">
        <f t="shared" si="1004"/>
        <v>2370</v>
      </c>
      <c r="F1348" s="14">
        <f t="shared" si="1038"/>
        <v>25</v>
      </c>
      <c r="G1348" s="417">
        <f t="shared" si="1029"/>
        <v>3762</v>
      </c>
      <c r="H1348" s="270">
        <f t="shared" si="1039"/>
        <v>170</v>
      </c>
      <c r="I1348" s="42">
        <f t="shared" si="1040"/>
        <v>169</v>
      </c>
      <c r="J1348" s="6">
        <f t="shared" si="1041"/>
        <v>-169</v>
      </c>
      <c r="K1348" s="42">
        <f t="shared" si="1042"/>
        <v>-168</v>
      </c>
      <c r="L1348" s="20">
        <f t="shared" si="1037"/>
        <v>153</v>
      </c>
      <c r="M1348" s="15">
        <f t="shared" si="1034"/>
        <v>2</v>
      </c>
      <c r="N1348" s="271">
        <f t="shared" si="1034"/>
        <v>3</v>
      </c>
      <c r="O1348" s="43"/>
      <c r="P1348" s="42">
        <f t="shared" ref="P1348:P1378" si="1053">P1347+1</f>
        <v>146</v>
      </c>
      <c r="Q1348" s="236" t="s">
        <v>224</v>
      </c>
      <c r="R1348" s="545">
        <v>1</v>
      </c>
      <c r="S1348" s="545"/>
      <c r="T1348" s="17"/>
      <c r="U1348" s="17"/>
      <c r="V1348" s="208">
        <f>V1349-1</f>
        <v>0</v>
      </c>
      <c r="W1348" s="208"/>
      <c r="X1348" s="17">
        <v>365</v>
      </c>
      <c r="Y1348" s="17"/>
      <c r="Z1348" s="17"/>
      <c r="AA1348" s="44">
        <v>365</v>
      </c>
      <c r="AB1348" s="44"/>
      <c r="AC1348" s="44"/>
      <c r="AD1348" s="19">
        <f t="shared" si="1045"/>
        <v>228</v>
      </c>
      <c r="AE1348" s="19"/>
      <c r="AF1348" s="19"/>
      <c r="AG1348" s="44"/>
      <c r="AH1348" s="16"/>
      <c r="AI1348" s="108">
        <f t="shared" si="1046"/>
        <v>304</v>
      </c>
      <c r="AK1348" s="1">
        <f>(H$942-H1348)/7</f>
        <v>58</v>
      </c>
      <c r="AL1348" s="133">
        <f t="shared" si="1047"/>
        <v>390</v>
      </c>
      <c r="AM1348" s="1">
        <f>70-(H1348-H$1453)/7</f>
        <v>55</v>
      </c>
      <c r="AN1348" s="3">
        <f>-(H1348-H$984)/7</f>
        <v>52</v>
      </c>
      <c r="AO1348" s="3">
        <f>-(H1348-H$998)/7</f>
        <v>50</v>
      </c>
      <c r="AP1348" s="3">
        <f>-(H1348-H$1061)/7</f>
        <v>41</v>
      </c>
      <c r="AQ1348">
        <f t="shared" si="1048"/>
        <v>364</v>
      </c>
      <c r="AR1348" s="3">
        <f>AR1201+(-$H1348+$H1201)/7</f>
        <v>52</v>
      </c>
      <c r="AS1348">
        <f t="shared" si="1049"/>
        <v>351</v>
      </c>
      <c r="AV1348">
        <f t="shared" si="1050"/>
        <v>275</v>
      </c>
      <c r="AW1348">
        <f t="shared" si="1018"/>
        <v>350</v>
      </c>
      <c r="AZ1348" s="249">
        <f t="shared" si="1023"/>
        <v>2</v>
      </c>
      <c r="BA1348" s="249">
        <f t="shared" si="1021"/>
        <v>1</v>
      </c>
      <c r="BB1348" s="255">
        <f>BA1348+30</f>
        <v>31</v>
      </c>
      <c r="BC1348" s="255">
        <f t="shared" si="1043"/>
        <v>30</v>
      </c>
      <c r="BD1348" s="250">
        <f t="shared" si="1044"/>
        <v>5</v>
      </c>
      <c r="BE1348" s="250">
        <f t="shared" si="1031"/>
        <v>4</v>
      </c>
      <c r="BF1348" s="250">
        <f t="shared" si="1032"/>
        <v>4</v>
      </c>
      <c r="BG1348" s="250">
        <f t="shared" si="1027"/>
        <v>3</v>
      </c>
      <c r="BH1348" s="250">
        <f>BG1348-2</f>
        <v>1</v>
      </c>
      <c r="BI1348" s="250">
        <f t="shared" si="1033"/>
        <v>3</v>
      </c>
      <c r="BJ1348" s="250">
        <f t="shared" si="1025"/>
        <v>2</v>
      </c>
      <c r="BK1348" s="250">
        <f t="shared" si="1026"/>
        <v>2</v>
      </c>
      <c r="BL1348" s="250">
        <f t="shared" si="1022"/>
        <v>1</v>
      </c>
      <c r="BM1348" s="250">
        <f t="shared" si="1051"/>
        <v>1</v>
      </c>
      <c r="BN1348" s="258">
        <f t="shared" si="1051"/>
        <v>31</v>
      </c>
      <c r="BO1348" s="32">
        <f t="shared" si="1052"/>
        <v>579</v>
      </c>
      <c r="BP1348" s="8">
        <f t="shared" si="1024"/>
        <v>163</v>
      </c>
      <c r="BQ1348" s="32">
        <f t="shared" si="998"/>
        <v>350</v>
      </c>
    </row>
    <row r="1349" spans="1:69" ht="23.25" thickBot="1">
      <c r="A1349" s="390">
        <f t="shared" si="1002"/>
        <v>9</v>
      </c>
      <c r="B1349" s="391" t="str">
        <f>VLOOKUP(A1349,Sheet3!$A$2:$E$61,4,FALSE)</f>
        <v>rénshēn (壬申)</v>
      </c>
      <c r="C1349" s="391" t="str">
        <f>VLOOKUP(A1349,Sheet3!$A$2:$E$61,5,FALSE)</f>
        <v>Water Monkey</v>
      </c>
      <c r="D1349" s="399">
        <f t="shared" si="1003"/>
        <v>2432</v>
      </c>
      <c r="E1349" s="399">
        <f t="shared" si="1004"/>
        <v>2371</v>
      </c>
      <c r="F1349" s="12">
        <f t="shared" si="1038"/>
        <v>24.857142857142858</v>
      </c>
      <c r="G1349" s="416">
        <f t="shared" si="1029"/>
        <v>3763</v>
      </c>
      <c r="H1349" s="187">
        <f t="shared" si="1039"/>
        <v>169</v>
      </c>
      <c r="I1349" s="36">
        <f t="shared" si="1040"/>
        <v>168</v>
      </c>
      <c r="J1349" s="4">
        <f t="shared" si="1041"/>
        <v>-168</v>
      </c>
      <c r="K1349" s="36">
        <f t="shared" si="1042"/>
        <v>-167</v>
      </c>
      <c r="L1349">
        <f t="shared" si="1037"/>
        <v>153</v>
      </c>
      <c r="M1349" s="3">
        <f t="shared" si="1034"/>
        <v>3</v>
      </c>
      <c r="N1349" s="245">
        <f t="shared" si="1034"/>
        <v>4</v>
      </c>
      <c r="O1349" s="2"/>
      <c r="P1349" s="36">
        <f t="shared" si="1053"/>
        <v>147</v>
      </c>
      <c r="R1349" s="502">
        <v>2</v>
      </c>
      <c r="S1349" s="502"/>
      <c r="V1349" s="206">
        <f>V1350-1</f>
        <v>1</v>
      </c>
      <c r="W1349" s="206"/>
      <c r="X1349" s="2">
        <v>365</v>
      </c>
      <c r="Y1349" s="2"/>
      <c r="Z1349" s="2"/>
      <c r="AA1349" s="22">
        <v>365</v>
      </c>
      <c r="AB1349" s="22"/>
      <c r="AC1349" s="22"/>
      <c r="AD1349" s="8">
        <f t="shared" si="1045"/>
        <v>229</v>
      </c>
      <c r="AE1349" s="8"/>
      <c r="AF1349" s="8"/>
      <c r="AG1349" s="22"/>
      <c r="AH1349" s="1"/>
      <c r="AI1349" s="108">
        <f t="shared" si="1046"/>
        <v>305</v>
      </c>
      <c r="AL1349" s="133">
        <f t="shared" si="1047"/>
        <v>391</v>
      </c>
      <c r="AQ1349">
        <f t="shared" si="1048"/>
        <v>365</v>
      </c>
      <c r="AS1349">
        <f t="shared" si="1049"/>
        <v>352</v>
      </c>
      <c r="AV1349">
        <f t="shared" si="1050"/>
        <v>276</v>
      </c>
      <c r="AW1349">
        <f t="shared" si="1018"/>
        <v>351</v>
      </c>
      <c r="AZ1349" s="249">
        <f t="shared" si="1023"/>
        <v>1</v>
      </c>
      <c r="BA1349" s="255">
        <f>AZ1349+30</f>
        <v>31</v>
      </c>
      <c r="BB1349" s="255">
        <f t="shared" ref="BB1349:BB1380" si="1054">BA1349-1</f>
        <v>30</v>
      </c>
      <c r="BC1349" s="255">
        <f t="shared" si="1043"/>
        <v>29</v>
      </c>
      <c r="BD1349" s="250">
        <f t="shared" si="1044"/>
        <v>4</v>
      </c>
      <c r="BE1349" s="250">
        <f t="shared" si="1031"/>
        <v>3</v>
      </c>
      <c r="BF1349" s="250">
        <f t="shared" si="1032"/>
        <v>3</v>
      </c>
      <c r="BG1349" s="250">
        <f t="shared" si="1027"/>
        <v>2</v>
      </c>
      <c r="BH1349" s="250">
        <f>BG1349-1</f>
        <v>1</v>
      </c>
      <c r="BI1349" s="250">
        <f t="shared" si="1033"/>
        <v>3</v>
      </c>
      <c r="BJ1349" s="250">
        <f t="shared" si="1025"/>
        <v>2</v>
      </c>
      <c r="BK1349" s="250">
        <f t="shared" si="1026"/>
        <v>2</v>
      </c>
      <c r="BL1349" s="250">
        <f t="shared" si="1022"/>
        <v>1</v>
      </c>
      <c r="BM1349" s="250">
        <f t="shared" si="1051"/>
        <v>1</v>
      </c>
      <c r="BN1349" s="258">
        <f t="shared" si="1051"/>
        <v>31</v>
      </c>
      <c r="BO1349" s="32">
        <f t="shared" si="1052"/>
        <v>580</v>
      </c>
      <c r="BP1349" s="8">
        <f t="shared" si="1024"/>
        <v>164</v>
      </c>
      <c r="BQ1349" s="32">
        <f t="shared" si="998"/>
        <v>351</v>
      </c>
    </row>
    <row r="1350" spans="1:69" ht="23.25" thickBot="1">
      <c r="A1350" s="390">
        <f t="shared" si="1002"/>
        <v>10</v>
      </c>
      <c r="B1350" s="391" t="str">
        <f>VLOOKUP(A1350,Sheet3!$A$2:$E$61,4,FALSE)</f>
        <v>guǐyǒu (癸酉)</v>
      </c>
      <c r="C1350" s="391" t="str">
        <f>VLOOKUP(A1350,Sheet3!$A$2:$E$61,5,FALSE)</f>
        <v>Water Rooster</v>
      </c>
      <c r="D1350" s="399">
        <f t="shared" si="1003"/>
        <v>2433</v>
      </c>
      <c r="E1350" s="399">
        <f t="shared" si="1004"/>
        <v>2372</v>
      </c>
      <c r="F1350" s="12">
        <f t="shared" si="1038"/>
        <v>24.714285714285715</v>
      </c>
      <c r="G1350" s="416">
        <f t="shared" si="1029"/>
        <v>3764</v>
      </c>
      <c r="H1350" s="187">
        <f t="shared" si="1039"/>
        <v>168</v>
      </c>
      <c r="I1350" s="36">
        <f t="shared" si="1040"/>
        <v>167</v>
      </c>
      <c r="J1350" s="4">
        <f t="shared" si="1041"/>
        <v>-167</v>
      </c>
      <c r="K1350" s="36">
        <f t="shared" si="1042"/>
        <v>-166</v>
      </c>
      <c r="L1350">
        <f t="shared" si="1037"/>
        <v>153</v>
      </c>
      <c r="M1350" s="3">
        <f t="shared" si="1034"/>
        <v>4</v>
      </c>
      <c r="N1350" s="245">
        <f t="shared" si="1034"/>
        <v>1</v>
      </c>
      <c r="O1350" s="2"/>
      <c r="P1350" s="36">
        <f t="shared" si="1053"/>
        <v>148</v>
      </c>
      <c r="R1350" s="502">
        <v>3</v>
      </c>
      <c r="S1350" s="502"/>
      <c r="V1350" s="206">
        <f>V1351-1</f>
        <v>2</v>
      </c>
      <c r="W1350" s="206"/>
      <c r="X1350" s="2">
        <v>365</v>
      </c>
      <c r="Y1350" s="2"/>
      <c r="Z1350" s="2"/>
      <c r="AA1350" s="22">
        <v>365</v>
      </c>
      <c r="AB1350" s="22"/>
      <c r="AC1350" s="22"/>
      <c r="AD1350" s="8">
        <f t="shared" si="1045"/>
        <v>230</v>
      </c>
      <c r="AE1350" s="8"/>
      <c r="AF1350" s="8"/>
      <c r="AG1350" s="22"/>
      <c r="AH1350" s="1"/>
      <c r="AI1350" s="108">
        <f t="shared" si="1046"/>
        <v>306</v>
      </c>
      <c r="AL1350" s="133">
        <f t="shared" si="1047"/>
        <v>392</v>
      </c>
      <c r="AQ1350">
        <f t="shared" si="1048"/>
        <v>366</v>
      </c>
      <c r="AS1350">
        <f t="shared" si="1049"/>
        <v>353</v>
      </c>
      <c r="AV1350">
        <f t="shared" si="1050"/>
        <v>277</v>
      </c>
      <c r="AW1350">
        <f t="shared" si="1018"/>
        <v>352</v>
      </c>
      <c r="AZ1350" s="249">
        <f t="shared" si="1023"/>
        <v>1</v>
      </c>
      <c r="BA1350" s="255">
        <f>AZ1350+30</f>
        <v>31</v>
      </c>
      <c r="BB1350" s="255">
        <f t="shared" si="1054"/>
        <v>30</v>
      </c>
      <c r="BC1350" s="255">
        <f t="shared" si="1043"/>
        <v>29</v>
      </c>
      <c r="BD1350" s="250">
        <f t="shared" si="1044"/>
        <v>4</v>
      </c>
      <c r="BE1350" s="250">
        <f t="shared" si="1031"/>
        <v>3</v>
      </c>
      <c r="BF1350" s="250">
        <f t="shared" si="1032"/>
        <v>3</v>
      </c>
      <c r="BG1350" s="250">
        <f t="shared" si="1027"/>
        <v>2</v>
      </c>
      <c r="BH1350" s="250">
        <f>BG1350-1</f>
        <v>1</v>
      </c>
      <c r="BI1350" s="250">
        <f t="shared" si="1033"/>
        <v>3</v>
      </c>
      <c r="BJ1350" s="250">
        <f t="shared" si="1025"/>
        <v>2</v>
      </c>
      <c r="BK1350" s="250">
        <f t="shared" si="1026"/>
        <v>2</v>
      </c>
      <c r="BL1350" s="250">
        <f t="shared" si="1022"/>
        <v>1</v>
      </c>
      <c r="BM1350" s="250">
        <f t="shared" si="1051"/>
        <v>1</v>
      </c>
      <c r="BN1350" s="258">
        <f t="shared" si="1051"/>
        <v>31</v>
      </c>
      <c r="BO1350" s="32">
        <f t="shared" si="1052"/>
        <v>581</v>
      </c>
      <c r="BP1350" s="8">
        <f t="shared" si="1024"/>
        <v>165</v>
      </c>
      <c r="BQ1350" s="32">
        <f t="shared" si="998"/>
        <v>352</v>
      </c>
    </row>
    <row r="1351" spans="1:69" ht="13.5" thickBot="1">
      <c r="A1351" s="390">
        <f t="shared" si="1002"/>
        <v>11</v>
      </c>
      <c r="B1351" s="391" t="str">
        <f>VLOOKUP(A1351,Sheet3!$A$2:$E$61,4,FALSE)</f>
        <v>jiǎxū (甲戌)</v>
      </c>
      <c r="C1351" s="391" t="str">
        <f>VLOOKUP(A1351,Sheet3!$A$2:$E$61,5,FALSE)</f>
        <v>Wood Dog</v>
      </c>
      <c r="D1351" s="399">
        <f t="shared" si="1003"/>
        <v>2434</v>
      </c>
      <c r="E1351" s="399">
        <f t="shared" si="1004"/>
        <v>2373</v>
      </c>
      <c r="F1351" s="12">
        <f t="shared" si="1038"/>
        <v>24.571428571428573</v>
      </c>
      <c r="G1351" s="416">
        <f t="shared" si="1029"/>
        <v>3765</v>
      </c>
      <c r="H1351" s="187">
        <f t="shared" si="1039"/>
        <v>167</v>
      </c>
      <c r="I1351" s="36">
        <f t="shared" si="1040"/>
        <v>166</v>
      </c>
      <c r="J1351" s="4">
        <f t="shared" si="1041"/>
        <v>-166</v>
      </c>
      <c r="K1351" s="36">
        <f t="shared" si="1042"/>
        <v>-165</v>
      </c>
      <c r="L1351">
        <f t="shared" si="1037"/>
        <v>154</v>
      </c>
      <c r="M1351" s="3">
        <f t="shared" si="1034"/>
        <v>1</v>
      </c>
      <c r="N1351" s="245">
        <f t="shared" si="1034"/>
        <v>2</v>
      </c>
      <c r="O1351" s="2"/>
      <c r="P1351" s="36">
        <f t="shared" si="1053"/>
        <v>149</v>
      </c>
      <c r="Q1351" s="21" t="s">
        <v>144</v>
      </c>
      <c r="R1351" s="503">
        <v>4</v>
      </c>
      <c r="S1351" s="503"/>
      <c r="V1351" s="177">
        <f>V1362+($H1362-$H1351)</f>
        <v>3</v>
      </c>
      <c r="W1351" s="177"/>
      <c r="X1351" s="2" t="s">
        <v>145</v>
      </c>
      <c r="Y1351" s="2"/>
      <c r="Z1351" s="2"/>
      <c r="AA1351">
        <v>326</v>
      </c>
      <c r="AD1351" s="8">
        <f t="shared" si="1045"/>
        <v>231</v>
      </c>
      <c r="AE1351" s="8"/>
      <c r="AF1351" s="8"/>
      <c r="AH1351" s="1"/>
      <c r="AI1351" s="108">
        <f t="shared" si="1046"/>
        <v>307</v>
      </c>
      <c r="AJ1351" s="108"/>
      <c r="AL1351" s="133">
        <f t="shared" si="1047"/>
        <v>393</v>
      </c>
      <c r="AQ1351">
        <f t="shared" si="1048"/>
        <v>367</v>
      </c>
      <c r="AS1351">
        <f t="shared" si="1049"/>
        <v>354</v>
      </c>
      <c r="AV1351">
        <f t="shared" si="1050"/>
        <v>278</v>
      </c>
      <c r="AW1351">
        <f t="shared" si="1018"/>
        <v>353</v>
      </c>
      <c r="AZ1351" s="249">
        <f t="shared" si="1023"/>
        <v>1</v>
      </c>
      <c r="BA1351" s="255">
        <f>AZ1351+30</f>
        <v>31</v>
      </c>
      <c r="BB1351" s="255">
        <f t="shared" si="1054"/>
        <v>30</v>
      </c>
      <c r="BC1351" s="255">
        <f t="shared" si="1043"/>
        <v>29</v>
      </c>
      <c r="BD1351" s="250">
        <f t="shared" si="1044"/>
        <v>4</v>
      </c>
      <c r="BE1351" s="250">
        <f t="shared" si="1031"/>
        <v>3</v>
      </c>
      <c r="BF1351" s="250">
        <f t="shared" si="1032"/>
        <v>3</v>
      </c>
      <c r="BG1351" s="250">
        <f t="shared" si="1027"/>
        <v>2</v>
      </c>
      <c r="BH1351" s="250">
        <f>BG1351-1</f>
        <v>1</v>
      </c>
      <c r="BI1351" s="250">
        <f t="shared" si="1033"/>
        <v>3</v>
      </c>
      <c r="BJ1351" s="250">
        <f t="shared" si="1025"/>
        <v>2</v>
      </c>
      <c r="BK1351" s="250">
        <f t="shared" si="1026"/>
        <v>2</v>
      </c>
      <c r="BL1351" s="250">
        <f t="shared" si="1022"/>
        <v>1</v>
      </c>
      <c r="BM1351" s="250">
        <f t="shared" si="1051"/>
        <v>1</v>
      </c>
      <c r="BN1351" s="258">
        <f t="shared" si="1051"/>
        <v>31</v>
      </c>
      <c r="BO1351" s="32">
        <f t="shared" si="1052"/>
        <v>582</v>
      </c>
      <c r="BP1351" s="8">
        <f t="shared" si="1024"/>
        <v>166</v>
      </c>
      <c r="BQ1351" s="32">
        <f t="shared" si="998"/>
        <v>353</v>
      </c>
    </row>
    <row r="1352" spans="1:69" ht="13.5" thickBot="1">
      <c r="A1352" s="390">
        <f t="shared" si="1002"/>
        <v>12</v>
      </c>
      <c r="B1352" s="391" t="str">
        <f>VLOOKUP(A1352,Sheet3!$A$2:$E$61,4,FALSE)</f>
        <v>yǐhài (乙亥)</v>
      </c>
      <c r="C1352" s="391" t="str">
        <f>VLOOKUP(A1352,Sheet3!$A$2:$E$61,5,FALSE)</f>
        <v>Wood Pig</v>
      </c>
      <c r="D1352" s="399">
        <f t="shared" si="1003"/>
        <v>2435</v>
      </c>
      <c r="E1352" s="399">
        <f t="shared" si="1004"/>
        <v>2374</v>
      </c>
      <c r="F1352" s="12">
        <f t="shared" si="1038"/>
        <v>24.428571428571427</v>
      </c>
      <c r="G1352" s="416">
        <f t="shared" si="1029"/>
        <v>3766</v>
      </c>
      <c r="H1352" s="187">
        <f t="shared" si="1039"/>
        <v>166</v>
      </c>
      <c r="I1352" s="36">
        <f t="shared" si="1040"/>
        <v>165</v>
      </c>
      <c r="J1352" s="4">
        <f t="shared" si="1041"/>
        <v>-165</v>
      </c>
      <c r="K1352" s="36">
        <f t="shared" si="1042"/>
        <v>-164</v>
      </c>
      <c r="L1352">
        <f t="shared" si="1037"/>
        <v>154</v>
      </c>
      <c r="M1352" s="3">
        <f t="shared" si="1034"/>
        <v>2</v>
      </c>
      <c r="N1352" s="245">
        <f t="shared" si="1034"/>
        <v>3</v>
      </c>
      <c r="O1352" s="2"/>
      <c r="P1352" s="36">
        <f t="shared" si="1053"/>
        <v>150</v>
      </c>
      <c r="Q1352" s="45" t="s">
        <v>146</v>
      </c>
      <c r="R1352" s="46"/>
      <c r="S1352" s="46"/>
      <c r="T1352" s="47" t="s">
        <v>147</v>
      </c>
      <c r="U1352" s="47"/>
      <c r="V1352" s="49">
        <f>SUM(V1347:V1351)</f>
        <v>6</v>
      </c>
      <c r="W1352" s="49"/>
      <c r="X1352" s="49"/>
      <c r="Y1352" s="49"/>
      <c r="Z1352" s="49"/>
      <c r="AA1352" s="49"/>
      <c r="AB1352" s="49"/>
      <c r="AC1352" s="49"/>
      <c r="AD1352" s="49"/>
      <c r="AE1352" s="49"/>
      <c r="AF1352" s="49"/>
      <c r="AG1352" s="49"/>
      <c r="AH1352" s="52" t="s">
        <v>148</v>
      </c>
      <c r="AI1352" s="52"/>
      <c r="AJ1352" s="52"/>
      <c r="AK1352" s="53"/>
      <c r="AL1352" s="133">
        <f t="shared" si="1047"/>
        <v>394</v>
      </c>
      <c r="AQ1352">
        <f t="shared" si="1048"/>
        <v>368</v>
      </c>
      <c r="AS1352">
        <f t="shared" ref="AS1352:AS1467" si="1055">AS1351+1</f>
        <v>355</v>
      </c>
      <c r="AV1352">
        <f t="shared" si="1050"/>
        <v>279</v>
      </c>
      <c r="AW1352">
        <f t="shared" si="1018"/>
        <v>354</v>
      </c>
      <c r="AZ1352" s="249">
        <f t="shared" si="1023"/>
        <v>1</v>
      </c>
      <c r="BA1352" s="255">
        <f>AZ1352+30</f>
        <v>31</v>
      </c>
      <c r="BB1352" s="255">
        <f t="shared" si="1054"/>
        <v>30</v>
      </c>
      <c r="BC1352" s="255">
        <f t="shared" si="1043"/>
        <v>29</v>
      </c>
      <c r="BD1352" s="250">
        <f t="shared" si="1044"/>
        <v>4</v>
      </c>
      <c r="BE1352" s="250">
        <f t="shared" si="1031"/>
        <v>3</v>
      </c>
      <c r="BF1352" s="250">
        <f t="shared" si="1032"/>
        <v>3</v>
      </c>
      <c r="BG1352" s="250">
        <f t="shared" si="1027"/>
        <v>2</v>
      </c>
      <c r="BH1352" s="250">
        <f>BG1352-1</f>
        <v>1</v>
      </c>
      <c r="BI1352" s="250">
        <f>BH1352+1</f>
        <v>2</v>
      </c>
      <c r="BJ1352" s="250">
        <f t="shared" si="1025"/>
        <v>1</v>
      </c>
      <c r="BK1352" s="250">
        <f t="shared" si="1026"/>
        <v>1</v>
      </c>
      <c r="BL1352" s="258">
        <f>BK1352+30</f>
        <v>31</v>
      </c>
      <c r="BM1352" s="258">
        <f>BL1352-1</f>
        <v>30</v>
      </c>
      <c r="BN1352" s="258">
        <f t="shared" ref="BN1352:BN1369" si="1056">BA1353</f>
        <v>30</v>
      </c>
      <c r="BO1352" s="32">
        <f t="shared" si="1052"/>
        <v>583</v>
      </c>
      <c r="BP1352" s="8">
        <f t="shared" si="1024"/>
        <v>167</v>
      </c>
      <c r="BQ1352" s="32">
        <f t="shared" si="998"/>
        <v>354</v>
      </c>
    </row>
    <row r="1353" spans="1:69" ht="13.5" thickBot="1">
      <c r="A1353" s="390">
        <f t="shared" si="1002"/>
        <v>13</v>
      </c>
      <c r="B1353" s="391" t="str">
        <f>VLOOKUP(A1353,Sheet3!$A$2:$E$61,4,FALSE)</f>
        <v>bǐngzǐ (丙子)</v>
      </c>
      <c r="C1353" s="391" t="str">
        <f>VLOOKUP(A1353,Sheet3!$A$2:$E$61,5,FALSE)</f>
        <v>Fire Rat</v>
      </c>
      <c r="D1353" s="399">
        <f t="shared" si="1003"/>
        <v>2436</v>
      </c>
      <c r="E1353" s="399">
        <f t="shared" si="1004"/>
        <v>2375</v>
      </c>
      <c r="F1353" s="12">
        <f t="shared" si="1038"/>
        <v>24.285714285714285</v>
      </c>
      <c r="G1353" s="416">
        <f t="shared" si="1029"/>
        <v>3767</v>
      </c>
      <c r="H1353" s="187">
        <f t="shared" si="1039"/>
        <v>165</v>
      </c>
      <c r="I1353" s="36">
        <f t="shared" si="1040"/>
        <v>164</v>
      </c>
      <c r="J1353" s="4">
        <f t="shared" si="1041"/>
        <v>-164</v>
      </c>
      <c r="K1353" s="36">
        <f t="shared" si="1042"/>
        <v>-163</v>
      </c>
      <c r="L1353">
        <f t="shared" si="1037"/>
        <v>154</v>
      </c>
      <c r="M1353" s="3">
        <f t="shared" si="1034"/>
        <v>3</v>
      </c>
      <c r="N1353" s="245">
        <f t="shared" si="1034"/>
        <v>4</v>
      </c>
      <c r="O1353" s="2"/>
      <c r="P1353" s="36">
        <f t="shared" si="1053"/>
        <v>151</v>
      </c>
      <c r="Q1353" s="54" t="s">
        <v>149</v>
      </c>
      <c r="R1353" s="55"/>
      <c r="S1353" s="56"/>
      <c r="T1353" s="57"/>
      <c r="U1353" s="57"/>
      <c r="V1353" s="58">
        <f>SUM(AH1347:AH1352)+1</f>
        <v>1</v>
      </c>
      <c r="W1353" s="58"/>
      <c r="X1353" s="58"/>
      <c r="Y1353" s="58"/>
      <c r="Z1353" s="58"/>
      <c r="AA1353" s="58"/>
      <c r="AB1353" s="58"/>
      <c r="AC1353" s="58"/>
      <c r="AD1353" s="58"/>
      <c r="AE1353" s="58"/>
      <c r="AF1353" s="58"/>
      <c r="AG1353" s="58"/>
      <c r="AH1353" s="50" t="s">
        <v>150</v>
      </c>
      <c r="AI1353" s="50"/>
      <c r="AJ1353" s="50"/>
      <c r="AK1353" s="59"/>
      <c r="AL1353" s="133">
        <f t="shared" si="1047"/>
        <v>395</v>
      </c>
      <c r="AQ1353">
        <f t="shared" si="1048"/>
        <v>369</v>
      </c>
      <c r="AS1353">
        <f t="shared" si="1055"/>
        <v>356</v>
      </c>
      <c r="AV1353">
        <f t="shared" si="1050"/>
        <v>280</v>
      </c>
      <c r="AW1353">
        <f t="shared" si="1018"/>
        <v>355</v>
      </c>
      <c r="AZ1353" s="255">
        <f t="shared" ref="AZ1353:AZ1384" si="1057">BL1352-1</f>
        <v>30</v>
      </c>
      <c r="BA1353" s="255">
        <f t="shared" ref="BA1353:BA1384" si="1058">AZ1353</f>
        <v>30</v>
      </c>
      <c r="BB1353" s="255">
        <f t="shared" si="1054"/>
        <v>29</v>
      </c>
      <c r="BC1353" s="255">
        <f t="shared" si="1043"/>
        <v>28</v>
      </c>
      <c r="BD1353" s="250">
        <f t="shared" si="1044"/>
        <v>3</v>
      </c>
      <c r="BE1353" s="250">
        <f t="shared" si="1031"/>
        <v>2</v>
      </c>
      <c r="BF1353" s="250">
        <f t="shared" si="1032"/>
        <v>2</v>
      </c>
      <c r="BG1353" s="250">
        <f t="shared" si="1027"/>
        <v>1</v>
      </c>
      <c r="BH1353" s="258">
        <f>BG1353+30</f>
        <v>31</v>
      </c>
      <c r="BI1353" s="250">
        <f>BH1353-29</f>
        <v>2</v>
      </c>
      <c r="BJ1353" s="250">
        <f t="shared" si="1025"/>
        <v>1</v>
      </c>
      <c r="BK1353" s="250">
        <f t="shared" si="1026"/>
        <v>1</v>
      </c>
      <c r="BL1353" s="258">
        <f>BK1353+30</f>
        <v>31</v>
      </c>
      <c r="BM1353" s="258">
        <f t="shared" ref="BM1353:BM1369" si="1059">AZ1354</f>
        <v>30</v>
      </c>
      <c r="BN1353" s="258">
        <f t="shared" si="1056"/>
        <v>30</v>
      </c>
      <c r="BO1353" s="32">
        <f t="shared" si="1052"/>
        <v>584</v>
      </c>
      <c r="BP1353" s="8">
        <f t="shared" si="1024"/>
        <v>168</v>
      </c>
      <c r="BQ1353" s="32">
        <f t="shared" si="998"/>
        <v>355</v>
      </c>
    </row>
    <row r="1354" spans="1:69" ht="13.5" thickBot="1">
      <c r="A1354" s="390">
        <f t="shared" si="1002"/>
        <v>14</v>
      </c>
      <c r="B1354" s="391" t="str">
        <f>VLOOKUP(A1354,Sheet3!$A$2:$E$61,4,FALSE)</f>
        <v>dīngchǒu (丁丑)</v>
      </c>
      <c r="C1354" s="391" t="str">
        <f>VLOOKUP(A1354,Sheet3!$A$2:$E$61,5,FALSE)</f>
        <v>Fire Ox</v>
      </c>
      <c r="D1354" s="399">
        <f t="shared" si="1003"/>
        <v>2437</v>
      </c>
      <c r="E1354" s="399">
        <f t="shared" si="1004"/>
        <v>2376</v>
      </c>
      <c r="F1354" s="12">
        <f t="shared" si="1038"/>
        <v>24.142857142857142</v>
      </c>
      <c r="G1354" s="416">
        <f t="shared" si="1029"/>
        <v>3768</v>
      </c>
      <c r="H1354" s="187">
        <f t="shared" si="1039"/>
        <v>164</v>
      </c>
      <c r="I1354" s="36">
        <f t="shared" si="1040"/>
        <v>163</v>
      </c>
      <c r="J1354" s="4">
        <f t="shared" si="1041"/>
        <v>-163</v>
      </c>
      <c r="K1354" s="36">
        <f t="shared" si="1042"/>
        <v>-162</v>
      </c>
      <c r="L1354">
        <f t="shared" si="1037"/>
        <v>154</v>
      </c>
      <c r="M1354" s="3">
        <f t="shared" si="1034"/>
        <v>4</v>
      </c>
      <c r="N1354" s="245">
        <f t="shared" si="1034"/>
        <v>1</v>
      </c>
      <c r="O1354" s="2"/>
      <c r="P1354" s="36">
        <f t="shared" si="1053"/>
        <v>152</v>
      </c>
      <c r="Q1354" s="60" t="s">
        <v>151</v>
      </c>
      <c r="R1354" s="55">
        <f>31+28+31+30+31+30+31+25</f>
        <v>237</v>
      </c>
      <c r="S1354" s="56" t="s">
        <v>152</v>
      </c>
      <c r="T1354" s="57">
        <f>31+28+31+30+31+30+31+31+24</f>
        <v>267</v>
      </c>
      <c r="U1354" s="57"/>
      <c r="V1354" s="23">
        <f>SUM(V1347:V1350)+R1354</f>
        <v>240</v>
      </c>
      <c r="W1354" s="23"/>
      <c r="X1354" s="23"/>
      <c r="Y1354" s="23"/>
      <c r="Z1354" s="23"/>
      <c r="AA1354" s="23"/>
      <c r="AB1354" s="23"/>
      <c r="AC1354" s="23"/>
      <c r="AD1354" s="23"/>
      <c r="AE1354" s="23"/>
      <c r="AF1354" s="23"/>
      <c r="AG1354" s="23"/>
      <c r="AH1354" s="61" t="s">
        <v>148</v>
      </c>
      <c r="AI1354" s="61"/>
      <c r="AJ1354" s="61"/>
      <c r="AK1354" s="62"/>
      <c r="AL1354" s="133">
        <f t="shared" si="1047"/>
        <v>396</v>
      </c>
      <c r="AQ1354">
        <f t="shared" si="1048"/>
        <v>370</v>
      </c>
      <c r="AS1354">
        <f t="shared" si="1055"/>
        <v>357</v>
      </c>
      <c r="AT1354">
        <v>51</v>
      </c>
      <c r="AU1354">
        <v>19</v>
      </c>
      <c r="AV1354">
        <f t="shared" si="1050"/>
        <v>281</v>
      </c>
      <c r="AW1354">
        <f t="shared" si="1018"/>
        <v>356</v>
      </c>
      <c r="AZ1354" s="255">
        <f t="shared" si="1057"/>
        <v>30</v>
      </c>
      <c r="BA1354" s="255">
        <f t="shared" si="1058"/>
        <v>30</v>
      </c>
      <c r="BB1354" s="255">
        <f t="shared" si="1054"/>
        <v>29</v>
      </c>
      <c r="BC1354" s="255">
        <f t="shared" si="1043"/>
        <v>28</v>
      </c>
      <c r="BD1354" s="250">
        <f t="shared" si="1044"/>
        <v>3</v>
      </c>
      <c r="BE1354" s="250">
        <f t="shared" si="1031"/>
        <v>2</v>
      </c>
      <c r="BF1354" s="250">
        <f t="shared" si="1032"/>
        <v>2</v>
      </c>
      <c r="BG1354" s="250">
        <f t="shared" si="1027"/>
        <v>1</v>
      </c>
      <c r="BH1354" s="258">
        <f>BG1354+30</f>
        <v>31</v>
      </c>
      <c r="BI1354" s="250">
        <f>BH1354-29</f>
        <v>2</v>
      </c>
      <c r="BJ1354" s="250">
        <f t="shared" si="1025"/>
        <v>1</v>
      </c>
      <c r="BK1354" s="250">
        <f t="shared" si="1026"/>
        <v>1</v>
      </c>
      <c r="BL1354" s="258">
        <f>BK1354+30</f>
        <v>31</v>
      </c>
      <c r="BM1354" s="258">
        <f t="shared" si="1059"/>
        <v>30</v>
      </c>
      <c r="BN1354" s="258">
        <f t="shared" si="1056"/>
        <v>30</v>
      </c>
      <c r="BO1354" s="32">
        <f t="shared" si="1052"/>
        <v>585</v>
      </c>
      <c r="BP1354" s="8">
        <f t="shared" si="1024"/>
        <v>169</v>
      </c>
      <c r="BQ1354" s="32">
        <f t="shared" si="998"/>
        <v>356</v>
      </c>
    </row>
    <row r="1355" spans="1:69" ht="13.5" thickBot="1">
      <c r="A1355" s="390">
        <f t="shared" si="1002"/>
        <v>15</v>
      </c>
      <c r="B1355" s="391" t="str">
        <f>VLOOKUP(A1355,Sheet3!$A$2:$E$61,4,FALSE)</f>
        <v>wùyín (戊寅)</v>
      </c>
      <c r="C1355" s="391" t="str">
        <f>VLOOKUP(A1355,Sheet3!$A$2:$E$61,5,FALSE)</f>
        <v>Earth Tiger</v>
      </c>
      <c r="D1355" s="399">
        <f t="shared" si="1003"/>
        <v>2438</v>
      </c>
      <c r="E1355" s="399">
        <f t="shared" si="1004"/>
        <v>2377</v>
      </c>
      <c r="F1355" s="14">
        <f t="shared" si="1038"/>
        <v>24</v>
      </c>
      <c r="G1355" s="417">
        <f t="shared" si="1029"/>
        <v>3769</v>
      </c>
      <c r="H1355" s="270">
        <f t="shared" si="1039"/>
        <v>163</v>
      </c>
      <c r="I1355" s="42">
        <f t="shared" si="1040"/>
        <v>162</v>
      </c>
      <c r="J1355" s="6">
        <f t="shared" si="1041"/>
        <v>-162</v>
      </c>
      <c r="K1355" s="42">
        <f t="shared" si="1042"/>
        <v>-161</v>
      </c>
      <c r="L1355" s="20">
        <f t="shared" si="1037"/>
        <v>155</v>
      </c>
      <c r="M1355" s="15">
        <f t="shared" si="1034"/>
        <v>1</v>
      </c>
      <c r="N1355" s="271">
        <f t="shared" si="1034"/>
        <v>2</v>
      </c>
      <c r="O1355" s="17"/>
      <c r="P1355" s="42">
        <f t="shared" si="1053"/>
        <v>153</v>
      </c>
      <c r="Q1355" s="237"/>
      <c r="R1355" s="56"/>
      <c r="S1355" s="56"/>
      <c r="T1355" s="57"/>
      <c r="U1355" s="57"/>
      <c r="V1355" s="63">
        <f>SUM(AH1347:AH1350)+T1354+1</f>
        <v>268</v>
      </c>
      <c r="W1355" s="63"/>
      <c r="X1355" s="63"/>
      <c r="Y1355" s="63"/>
      <c r="Z1355" s="63"/>
      <c r="AA1355" s="63"/>
      <c r="AB1355" s="63"/>
      <c r="AC1355" s="63"/>
      <c r="AD1355" s="63"/>
      <c r="AE1355" s="63"/>
      <c r="AF1355" s="63"/>
      <c r="AG1355" s="63"/>
      <c r="AH1355" s="61" t="s">
        <v>150</v>
      </c>
      <c r="AI1355" s="65"/>
      <c r="AJ1355" s="65"/>
      <c r="AK1355" s="64">
        <f>(H$942-H1355)/7</f>
        <v>59</v>
      </c>
      <c r="AL1355" s="133">
        <f t="shared" si="1047"/>
        <v>397</v>
      </c>
      <c r="AM1355" s="1">
        <f>70-(H1355-H$1453)/7</f>
        <v>56</v>
      </c>
      <c r="AN1355" s="3">
        <f>-(H1355-H$984)/7</f>
        <v>53</v>
      </c>
      <c r="AO1355" s="3">
        <f>-(H1355-H$998)/7</f>
        <v>51</v>
      </c>
      <c r="AP1355" s="3">
        <f>-(H1355-H$1061)/7</f>
        <v>42</v>
      </c>
      <c r="AQ1355">
        <f t="shared" si="1048"/>
        <v>371</v>
      </c>
      <c r="AR1355" s="3">
        <f>AR1348+(AO1362-AO1355)</f>
        <v>53</v>
      </c>
      <c r="AS1355">
        <f t="shared" si="1055"/>
        <v>358</v>
      </c>
      <c r="AV1355">
        <f t="shared" si="1050"/>
        <v>282</v>
      </c>
      <c r="AW1355">
        <f t="shared" si="1018"/>
        <v>357</v>
      </c>
      <c r="AZ1355" s="255">
        <f t="shared" si="1057"/>
        <v>30</v>
      </c>
      <c r="BA1355" s="255">
        <f t="shared" si="1058"/>
        <v>30</v>
      </c>
      <c r="BB1355" s="255">
        <f t="shared" si="1054"/>
        <v>29</v>
      </c>
      <c r="BC1355" s="255">
        <f t="shared" si="1043"/>
        <v>28</v>
      </c>
      <c r="BD1355" s="250">
        <f t="shared" si="1044"/>
        <v>3</v>
      </c>
      <c r="BE1355" s="250">
        <f t="shared" si="1031"/>
        <v>2</v>
      </c>
      <c r="BF1355" s="250">
        <f t="shared" si="1032"/>
        <v>2</v>
      </c>
      <c r="BG1355" s="250">
        <f t="shared" si="1027"/>
        <v>1</v>
      </c>
      <c r="BH1355" s="258">
        <f>BG1355+30</f>
        <v>31</v>
      </c>
      <c r="BI1355" s="250">
        <f>BH1355-29</f>
        <v>2</v>
      </c>
      <c r="BJ1355" s="250">
        <f t="shared" si="1025"/>
        <v>1</v>
      </c>
      <c r="BK1355" s="250">
        <f t="shared" si="1026"/>
        <v>1</v>
      </c>
      <c r="BL1355" s="258">
        <f>BK1355+30</f>
        <v>31</v>
      </c>
      <c r="BM1355" s="258">
        <f t="shared" si="1059"/>
        <v>30</v>
      </c>
      <c r="BN1355" s="258">
        <f t="shared" si="1056"/>
        <v>30</v>
      </c>
      <c r="BO1355" s="32">
        <f t="shared" si="1052"/>
        <v>586</v>
      </c>
      <c r="BP1355" s="8">
        <f t="shared" si="1024"/>
        <v>170</v>
      </c>
      <c r="BQ1355" s="32">
        <f t="shared" si="998"/>
        <v>357</v>
      </c>
    </row>
    <row r="1356" spans="1:69" ht="13.5" thickBot="1">
      <c r="A1356" s="390">
        <f t="shared" si="1002"/>
        <v>16</v>
      </c>
      <c r="B1356" s="391" t="str">
        <f>VLOOKUP(A1356,Sheet3!$A$2:$E$61,4,FALSE)</f>
        <v>jǐmǎo (己卯)</v>
      </c>
      <c r="C1356" s="391" t="str">
        <f>VLOOKUP(A1356,Sheet3!$A$2:$E$61,5,FALSE)</f>
        <v>Earth Hare</v>
      </c>
      <c r="D1356" s="399">
        <f t="shared" si="1003"/>
        <v>2439</v>
      </c>
      <c r="E1356" s="399">
        <f t="shared" si="1004"/>
        <v>2378</v>
      </c>
      <c r="F1356" s="12">
        <f t="shared" si="1038"/>
        <v>23.857142857142858</v>
      </c>
      <c r="G1356" s="416">
        <f t="shared" si="1029"/>
        <v>3770</v>
      </c>
      <c r="H1356" s="187">
        <f t="shared" si="1039"/>
        <v>162</v>
      </c>
      <c r="I1356" s="36">
        <f t="shared" si="1040"/>
        <v>161</v>
      </c>
      <c r="J1356" s="4">
        <f t="shared" si="1041"/>
        <v>-161</v>
      </c>
      <c r="K1356" s="36">
        <f t="shared" si="1042"/>
        <v>-160</v>
      </c>
      <c r="L1356">
        <f t="shared" si="1037"/>
        <v>155</v>
      </c>
      <c r="M1356" s="3">
        <f t="shared" si="1034"/>
        <v>2</v>
      </c>
      <c r="N1356" s="245">
        <f t="shared" si="1034"/>
        <v>3</v>
      </c>
      <c r="O1356" s="2"/>
      <c r="P1356" s="36">
        <f t="shared" si="1053"/>
        <v>154</v>
      </c>
      <c r="Q1356" s="238" t="s">
        <v>153</v>
      </c>
      <c r="R1356" s="56"/>
      <c r="S1356" s="56"/>
      <c r="T1356" s="57"/>
      <c r="U1356" s="57"/>
      <c r="V1356" s="55"/>
      <c r="W1356" s="55"/>
      <c r="X1356" s="55"/>
      <c r="Y1356" s="55"/>
      <c r="Z1356" s="55"/>
      <c r="AA1356" s="55"/>
      <c r="AB1356" s="55"/>
      <c r="AC1356" s="55"/>
      <c r="AD1356" s="55"/>
      <c r="AE1356" s="55"/>
      <c r="AF1356" s="55"/>
      <c r="AG1356" s="55"/>
      <c r="AH1356" s="57"/>
      <c r="AI1356" s="65"/>
      <c r="AJ1356" s="65"/>
      <c r="AK1356" s="66"/>
      <c r="AL1356" s="133">
        <f t="shared" si="1047"/>
        <v>398</v>
      </c>
      <c r="AQ1356">
        <f t="shared" si="1048"/>
        <v>372</v>
      </c>
      <c r="AS1356">
        <f t="shared" si="1055"/>
        <v>359</v>
      </c>
      <c r="AV1356">
        <f t="shared" si="1050"/>
        <v>283</v>
      </c>
      <c r="AW1356">
        <f t="shared" si="1018"/>
        <v>358</v>
      </c>
      <c r="AZ1356" s="255">
        <f t="shared" si="1057"/>
        <v>30</v>
      </c>
      <c r="BA1356" s="255">
        <f t="shared" si="1058"/>
        <v>30</v>
      </c>
      <c r="BB1356" s="255">
        <f t="shared" si="1054"/>
        <v>29</v>
      </c>
      <c r="BC1356" s="255">
        <f t="shared" si="1043"/>
        <v>28</v>
      </c>
      <c r="BD1356" s="250">
        <f t="shared" si="1044"/>
        <v>3</v>
      </c>
      <c r="BE1356" s="250">
        <f t="shared" si="1031"/>
        <v>2</v>
      </c>
      <c r="BF1356" s="250">
        <f t="shared" si="1032"/>
        <v>2</v>
      </c>
      <c r="BG1356" s="250">
        <f t="shared" si="1027"/>
        <v>1</v>
      </c>
      <c r="BH1356" s="258">
        <f>BG1356+30</f>
        <v>31</v>
      </c>
      <c r="BI1356" s="250">
        <f>BH1356-30</f>
        <v>1</v>
      </c>
      <c r="BJ1356" s="258">
        <f>BI1356+30</f>
        <v>31</v>
      </c>
      <c r="BK1356" s="258">
        <f t="shared" ref="BK1356:BK1387" si="1060">BJ1356-1</f>
        <v>30</v>
      </c>
      <c r="BL1356" s="258">
        <f t="shared" ref="BL1356:BL1387" si="1061">BK1356</f>
        <v>30</v>
      </c>
      <c r="BM1356" s="258">
        <f t="shared" si="1059"/>
        <v>29</v>
      </c>
      <c r="BN1356" s="258">
        <f t="shared" si="1056"/>
        <v>29</v>
      </c>
      <c r="BO1356" s="32">
        <f t="shared" si="1052"/>
        <v>587</v>
      </c>
      <c r="BP1356" s="8">
        <f t="shared" si="1024"/>
        <v>171</v>
      </c>
      <c r="BQ1356" s="32">
        <f t="shared" ref="BQ1356:BQ1419" si="1062">BQ1355+1</f>
        <v>358</v>
      </c>
    </row>
    <row r="1357" spans="1:69" ht="23.25" thickBot="1">
      <c r="A1357" s="390">
        <f t="shared" si="1002"/>
        <v>17</v>
      </c>
      <c r="B1357" s="391" t="str">
        <f>VLOOKUP(A1357,Sheet3!$A$2:$E$61,4,FALSE)</f>
        <v>gēngchén (庚辰)</v>
      </c>
      <c r="C1357" s="391" t="str">
        <f>VLOOKUP(A1357,Sheet3!$A$2:$E$61,5,FALSE)</f>
        <v>Metal Dragon</v>
      </c>
      <c r="D1357" s="399">
        <f t="shared" si="1003"/>
        <v>2440</v>
      </c>
      <c r="E1357" s="399">
        <f t="shared" si="1004"/>
        <v>2379</v>
      </c>
      <c r="F1357" s="12">
        <f t="shared" si="1038"/>
        <v>23.714285714285715</v>
      </c>
      <c r="G1357" s="416">
        <f t="shared" si="1029"/>
        <v>3771</v>
      </c>
      <c r="H1357" s="187">
        <f t="shared" si="1039"/>
        <v>161</v>
      </c>
      <c r="I1357" s="36">
        <f t="shared" si="1040"/>
        <v>160</v>
      </c>
      <c r="J1357" s="4">
        <f t="shared" si="1041"/>
        <v>-160</v>
      </c>
      <c r="K1357" s="36">
        <f t="shared" si="1042"/>
        <v>-159</v>
      </c>
      <c r="L1357">
        <f t="shared" si="1037"/>
        <v>155</v>
      </c>
      <c r="M1357" s="3">
        <f t="shared" si="1034"/>
        <v>3</v>
      </c>
      <c r="N1357" s="245">
        <f t="shared" si="1034"/>
        <v>4</v>
      </c>
      <c r="O1357" s="2"/>
      <c r="P1357" s="36">
        <f t="shared" si="1053"/>
        <v>155</v>
      </c>
      <c r="Q1357" s="239" t="s">
        <v>154</v>
      </c>
      <c r="R1357" s="23">
        <f>SUM(AA1348:AA1350)+1</f>
        <v>1096</v>
      </c>
      <c r="S1357" s="56" t="s">
        <v>152</v>
      </c>
      <c r="T1357" s="57">
        <f>SUM(AH1347:AH1350)+1</f>
        <v>1</v>
      </c>
      <c r="U1357" s="57"/>
      <c r="V1357" s="23">
        <f>1250-R1357</f>
        <v>154</v>
      </c>
      <c r="W1357" s="23"/>
      <c r="X1357" s="23"/>
      <c r="Y1357" s="23"/>
      <c r="Z1357" s="23"/>
      <c r="AA1357" s="23"/>
      <c r="AB1357" s="23"/>
      <c r="AC1357" s="23"/>
      <c r="AD1357" s="23"/>
      <c r="AE1357" s="23"/>
      <c r="AF1357" s="23"/>
      <c r="AG1357" s="23"/>
      <c r="AH1357" s="57">
        <f>1250-T1357</f>
        <v>1249</v>
      </c>
      <c r="AI1357" s="67">
        <f>31+28+31+30+31</f>
        <v>151</v>
      </c>
      <c r="AJ1357" s="67"/>
      <c r="AK1357" s="68">
        <f>31+28+31+30</f>
        <v>120</v>
      </c>
      <c r="AL1357" s="133">
        <f t="shared" si="1047"/>
        <v>399</v>
      </c>
      <c r="AQ1357">
        <f t="shared" si="1048"/>
        <v>373</v>
      </c>
      <c r="AS1357">
        <f t="shared" si="1055"/>
        <v>360</v>
      </c>
      <c r="AV1357">
        <f t="shared" ref="AV1357:AV1472" si="1063">AV1356+1</f>
        <v>284</v>
      </c>
      <c r="AW1357">
        <f t="shared" si="1018"/>
        <v>359</v>
      </c>
      <c r="AZ1357" s="255">
        <f t="shared" si="1057"/>
        <v>29</v>
      </c>
      <c r="BA1357" s="255">
        <f t="shared" si="1058"/>
        <v>29</v>
      </c>
      <c r="BB1357" s="255">
        <f t="shared" si="1054"/>
        <v>28</v>
      </c>
      <c r="BC1357" s="255">
        <f t="shared" si="1043"/>
        <v>27</v>
      </c>
      <c r="BD1357" s="250">
        <f t="shared" si="1044"/>
        <v>2</v>
      </c>
      <c r="BE1357" s="250">
        <f t="shared" si="1031"/>
        <v>1</v>
      </c>
      <c r="BF1357" s="250">
        <f t="shared" si="1032"/>
        <v>1</v>
      </c>
      <c r="BG1357" s="258">
        <f>BF1357+30</f>
        <v>31</v>
      </c>
      <c r="BH1357" s="258">
        <f t="shared" ref="BH1357:BH1388" si="1064">BG1357-1</f>
        <v>30</v>
      </c>
      <c r="BI1357" s="250">
        <f>BH1357-29</f>
        <v>1</v>
      </c>
      <c r="BJ1357" s="258">
        <f>BI1357+30</f>
        <v>31</v>
      </c>
      <c r="BK1357" s="258">
        <f t="shared" si="1060"/>
        <v>30</v>
      </c>
      <c r="BL1357" s="258">
        <f t="shared" si="1061"/>
        <v>30</v>
      </c>
      <c r="BM1357" s="258">
        <f t="shared" si="1059"/>
        <v>29</v>
      </c>
      <c r="BN1357" s="258">
        <f t="shared" si="1056"/>
        <v>29</v>
      </c>
      <c r="BO1357" s="32">
        <f t="shared" si="1052"/>
        <v>588</v>
      </c>
      <c r="BP1357" s="8">
        <f t="shared" si="1024"/>
        <v>172</v>
      </c>
      <c r="BQ1357" s="32">
        <f t="shared" si="1062"/>
        <v>359</v>
      </c>
    </row>
    <row r="1358" spans="1:69" ht="13.5" thickBot="1">
      <c r="A1358" s="390">
        <f t="shared" si="1002"/>
        <v>18</v>
      </c>
      <c r="B1358" s="391" t="str">
        <f>VLOOKUP(A1358,Sheet3!$A$2:$E$61,4,FALSE)</f>
        <v>xīnsì (辛巳)</v>
      </c>
      <c r="C1358" s="391" t="str">
        <f>VLOOKUP(A1358,Sheet3!$A$2:$E$61,5,FALSE)</f>
        <v>Metal Snake</v>
      </c>
      <c r="D1358" s="399">
        <f t="shared" si="1003"/>
        <v>2441</v>
      </c>
      <c r="E1358" s="399">
        <f t="shared" si="1004"/>
        <v>2380</v>
      </c>
      <c r="F1358" s="12">
        <f t="shared" si="1038"/>
        <v>23.571428571428573</v>
      </c>
      <c r="G1358" s="416">
        <f t="shared" si="1029"/>
        <v>3772</v>
      </c>
      <c r="H1358" s="187">
        <f t="shared" si="1039"/>
        <v>160</v>
      </c>
      <c r="I1358" s="36">
        <f t="shared" si="1040"/>
        <v>159</v>
      </c>
      <c r="J1358" s="4">
        <f t="shared" si="1041"/>
        <v>-159</v>
      </c>
      <c r="K1358" s="36">
        <f t="shared" si="1042"/>
        <v>-158</v>
      </c>
      <c r="L1358">
        <f t="shared" si="1037"/>
        <v>155</v>
      </c>
      <c r="M1358" s="3">
        <f t="shared" ref="M1358:N1377" si="1065">M1362</f>
        <v>4</v>
      </c>
      <c r="N1358" s="245">
        <f t="shared" si="1065"/>
        <v>1</v>
      </c>
      <c r="O1358" s="2"/>
      <c r="P1358" s="36">
        <f t="shared" si="1053"/>
        <v>156</v>
      </c>
      <c r="Q1358" s="239" t="s">
        <v>155</v>
      </c>
      <c r="R1358" s="23">
        <f>SUM(AA1348:AA1350)+1</f>
        <v>1096</v>
      </c>
      <c r="S1358" s="56" t="s">
        <v>152</v>
      </c>
      <c r="T1358" s="57">
        <f>SUM(AH1347:AH1350)+1</f>
        <v>1</v>
      </c>
      <c r="U1358" s="57"/>
      <c r="V1358" s="23">
        <f>1290-R1358</f>
        <v>194</v>
      </c>
      <c r="W1358" s="23"/>
      <c r="X1358" s="23"/>
      <c r="Y1358" s="23"/>
      <c r="Z1358" s="23"/>
      <c r="AA1358" s="23"/>
      <c r="AB1358" s="23"/>
      <c r="AC1358" s="23"/>
      <c r="AD1358" s="23"/>
      <c r="AE1358" s="23"/>
      <c r="AF1358" s="23"/>
      <c r="AG1358" s="23"/>
      <c r="AH1358" s="57">
        <f>1290-T1358</f>
        <v>1289</v>
      </c>
      <c r="AI1358" s="67">
        <f>31+28+31+30+31+30</f>
        <v>181</v>
      </c>
      <c r="AJ1358" s="67"/>
      <c r="AK1358" s="68">
        <f>31+28+31+30+31</f>
        <v>151</v>
      </c>
      <c r="AL1358" s="133">
        <f t="shared" si="1047"/>
        <v>400</v>
      </c>
      <c r="AQ1358">
        <f t="shared" si="1048"/>
        <v>374</v>
      </c>
      <c r="AS1358">
        <f t="shared" si="1055"/>
        <v>361</v>
      </c>
      <c r="AV1358">
        <f t="shared" si="1063"/>
        <v>285</v>
      </c>
      <c r="AW1358">
        <f t="shared" si="1018"/>
        <v>360</v>
      </c>
      <c r="AZ1358" s="255">
        <f t="shared" si="1057"/>
        <v>29</v>
      </c>
      <c r="BA1358" s="255">
        <f t="shared" si="1058"/>
        <v>29</v>
      </c>
      <c r="BB1358" s="255">
        <f t="shared" si="1054"/>
        <v>28</v>
      </c>
      <c r="BC1358" s="255">
        <f t="shared" si="1043"/>
        <v>27</v>
      </c>
      <c r="BD1358" s="250">
        <f t="shared" si="1044"/>
        <v>2</v>
      </c>
      <c r="BE1358" s="250">
        <f t="shared" si="1031"/>
        <v>1</v>
      </c>
      <c r="BF1358" s="250">
        <f t="shared" si="1032"/>
        <v>1</v>
      </c>
      <c r="BG1358" s="258">
        <f>BF1358+30</f>
        <v>31</v>
      </c>
      <c r="BH1358" s="258">
        <f t="shared" si="1064"/>
        <v>30</v>
      </c>
      <c r="BI1358" s="250">
        <f>BH1358-29</f>
        <v>1</v>
      </c>
      <c r="BJ1358" s="258">
        <f>BI1358+30</f>
        <v>31</v>
      </c>
      <c r="BK1358" s="258">
        <f t="shared" si="1060"/>
        <v>30</v>
      </c>
      <c r="BL1358" s="258">
        <f t="shared" si="1061"/>
        <v>30</v>
      </c>
      <c r="BM1358" s="258">
        <f t="shared" si="1059"/>
        <v>29</v>
      </c>
      <c r="BN1358" s="258">
        <f t="shared" si="1056"/>
        <v>29</v>
      </c>
      <c r="BO1358" s="32">
        <f t="shared" si="1052"/>
        <v>589</v>
      </c>
      <c r="BP1358" s="8">
        <f t="shared" si="1024"/>
        <v>173</v>
      </c>
      <c r="BQ1358" s="32">
        <f t="shared" si="1062"/>
        <v>360</v>
      </c>
    </row>
    <row r="1359" spans="1:69" ht="13.5" thickBot="1">
      <c r="A1359" s="390">
        <f t="shared" si="1002"/>
        <v>19</v>
      </c>
      <c r="B1359" s="391" t="str">
        <f>VLOOKUP(A1359,Sheet3!$A$2:$E$61,4,FALSE)</f>
        <v>rénwǔ (壬午)</v>
      </c>
      <c r="C1359" s="391" t="str">
        <f>VLOOKUP(A1359,Sheet3!$A$2:$E$61,5,FALSE)</f>
        <v>Water Horse</v>
      </c>
      <c r="D1359" s="399">
        <f t="shared" si="1003"/>
        <v>2442</v>
      </c>
      <c r="E1359" s="399">
        <f t="shared" si="1004"/>
        <v>2381</v>
      </c>
      <c r="F1359" s="12">
        <f t="shared" si="1038"/>
        <v>23.428571428571427</v>
      </c>
      <c r="G1359" s="416">
        <f t="shared" si="1029"/>
        <v>3773</v>
      </c>
      <c r="H1359" s="187">
        <f t="shared" si="1039"/>
        <v>159</v>
      </c>
      <c r="I1359" s="36">
        <f t="shared" si="1040"/>
        <v>158</v>
      </c>
      <c r="J1359" s="4">
        <f t="shared" si="1041"/>
        <v>-158</v>
      </c>
      <c r="K1359" s="36">
        <f t="shared" si="1042"/>
        <v>-157</v>
      </c>
      <c r="L1359">
        <f t="shared" si="1037"/>
        <v>156</v>
      </c>
      <c r="M1359" s="3">
        <f t="shared" si="1065"/>
        <v>1</v>
      </c>
      <c r="N1359" s="245">
        <f t="shared" si="1065"/>
        <v>2</v>
      </c>
      <c r="O1359" s="2"/>
      <c r="P1359" s="36">
        <f t="shared" si="1053"/>
        <v>157</v>
      </c>
      <c r="Q1359" s="239" t="s">
        <v>156</v>
      </c>
      <c r="R1359" s="23">
        <f>SUM(V1347:V1350)+1</f>
        <v>4</v>
      </c>
      <c r="S1359" s="56" t="s">
        <v>152</v>
      </c>
      <c r="T1359" s="57">
        <f>SUM(AH1347:AH1350)+1</f>
        <v>1</v>
      </c>
      <c r="U1359" s="57"/>
      <c r="V1359" s="23">
        <f>1335-R1359</f>
        <v>1331</v>
      </c>
      <c r="W1359" s="23"/>
      <c r="X1359" s="23"/>
      <c r="Y1359" s="23"/>
      <c r="Z1359" s="23"/>
      <c r="AA1359" s="23"/>
      <c r="AB1359" s="23"/>
      <c r="AC1359" s="23"/>
      <c r="AD1359" s="23"/>
      <c r="AE1359" s="23"/>
      <c r="AF1359" s="23"/>
      <c r="AG1359" s="23"/>
      <c r="AH1359" s="57">
        <f>1335-T1359</f>
        <v>1334</v>
      </c>
      <c r="AI1359" s="67">
        <f>31+28+31+30+31+30+31</f>
        <v>212</v>
      </c>
      <c r="AJ1359" s="67"/>
      <c r="AK1359" s="68">
        <f>31+28+31+30+31+30</f>
        <v>181</v>
      </c>
      <c r="AL1359" s="133">
        <f t="shared" si="1047"/>
        <v>401</v>
      </c>
      <c r="AQ1359">
        <f t="shared" si="1048"/>
        <v>375</v>
      </c>
      <c r="AS1359">
        <f t="shared" si="1055"/>
        <v>362</v>
      </c>
      <c r="AV1359">
        <f t="shared" si="1063"/>
        <v>286</v>
      </c>
      <c r="AW1359">
        <f t="shared" si="1018"/>
        <v>361</v>
      </c>
      <c r="AZ1359" s="255">
        <f t="shared" si="1057"/>
        <v>29</v>
      </c>
      <c r="BA1359" s="255">
        <f t="shared" si="1058"/>
        <v>29</v>
      </c>
      <c r="BB1359" s="255">
        <f t="shared" si="1054"/>
        <v>28</v>
      </c>
      <c r="BC1359" s="255">
        <f t="shared" si="1043"/>
        <v>27</v>
      </c>
      <c r="BD1359" s="250">
        <f t="shared" si="1044"/>
        <v>2</v>
      </c>
      <c r="BE1359" s="250">
        <f t="shared" si="1031"/>
        <v>1</v>
      </c>
      <c r="BF1359" s="250">
        <f t="shared" si="1032"/>
        <v>1</v>
      </c>
      <c r="BG1359" s="258">
        <f>BF1359+30</f>
        <v>31</v>
      </c>
      <c r="BH1359" s="258">
        <f t="shared" si="1064"/>
        <v>30</v>
      </c>
      <c r="BI1359" s="250">
        <f>BH1359-29</f>
        <v>1</v>
      </c>
      <c r="BJ1359" s="258">
        <f>BI1359+30</f>
        <v>31</v>
      </c>
      <c r="BK1359" s="258">
        <f t="shared" si="1060"/>
        <v>30</v>
      </c>
      <c r="BL1359" s="258">
        <f t="shared" si="1061"/>
        <v>30</v>
      </c>
      <c r="BM1359" s="258">
        <f t="shared" si="1059"/>
        <v>29</v>
      </c>
      <c r="BN1359" s="258">
        <f t="shared" si="1056"/>
        <v>29</v>
      </c>
      <c r="BO1359" s="32">
        <f t="shared" si="1052"/>
        <v>590</v>
      </c>
      <c r="BP1359" s="8">
        <f t="shared" si="1024"/>
        <v>174</v>
      </c>
      <c r="BQ1359" s="32">
        <f t="shared" si="1062"/>
        <v>361</v>
      </c>
    </row>
    <row r="1360" spans="1:69" ht="13.5" thickBot="1">
      <c r="A1360" s="390">
        <f t="shared" si="1002"/>
        <v>20</v>
      </c>
      <c r="B1360" s="391" t="str">
        <f>VLOOKUP(A1360,Sheet3!$A$2:$E$61,4,FALSE)</f>
        <v>guǐwèi (癸未)</v>
      </c>
      <c r="C1360" s="391" t="str">
        <f>VLOOKUP(A1360,Sheet3!$A$2:$E$61,5,FALSE)</f>
        <v>Water Sheep</v>
      </c>
      <c r="D1360" s="399">
        <f t="shared" si="1003"/>
        <v>2443</v>
      </c>
      <c r="E1360" s="399">
        <f t="shared" si="1004"/>
        <v>2382</v>
      </c>
      <c r="F1360" s="12">
        <f t="shared" si="1038"/>
        <v>23.285714285714285</v>
      </c>
      <c r="G1360" s="416">
        <f t="shared" si="1029"/>
        <v>3774</v>
      </c>
      <c r="H1360" s="187">
        <f t="shared" si="1039"/>
        <v>158</v>
      </c>
      <c r="I1360" s="36">
        <f t="shared" si="1040"/>
        <v>157</v>
      </c>
      <c r="J1360" s="4">
        <f t="shared" si="1041"/>
        <v>-157</v>
      </c>
      <c r="K1360" s="36">
        <f t="shared" si="1042"/>
        <v>-156</v>
      </c>
      <c r="L1360">
        <f t="shared" si="1037"/>
        <v>156</v>
      </c>
      <c r="M1360" s="3">
        <f t="shared" si="1065"/>
        <v>2</v>
      </c>
      <c r="N1360" s="245">
        <f t="shared" si="1065"/>
        <v>3</v>
      </c>
      <c r="O1360" s="2"/>
      <c r="P1360" s="36">
        <f t="shared" si="1053"/>
        <v>158</v>
      </c>
      <c r="Q1360" s="240" t="s">
        <v>157</v>
      </c>
      <c r="R1360" s="69"/>
      <c r="S1360" s="69"/>
      <c r="T1360" s="70"/>
      <c r="U1360" s="70"/>
      <c r="V1360" s="69"/>
      <c r="W1360" s="69"/>
      <c r="X1360" s="69"/>
      <c r="Y1360" s="69"/>
      <c r="Z1360" s="69"/>
      <c r="AA1360" s="69"/>
      <c r="AB1360" s="69"/>
      <c r="AC1360" s="69"/>
      <c r="AD1360" s="69"/>
      <c r="AE1360" s="69"/>
      <c r="AF1360" s="69"/>
      <c r="AG1360" s="69"/>
      <c r="AH1360" s="70"/>
      <c r="AI1360" s="70"/>
      <c r="AJ1360" s="70"/>
      <c r="AK1360" s="66"/>
      <c r="AL1360" s="133">
        <f t="shared" si="1047"/>
        <v>402</v>
      </c>
      <c r="AQ1360">
        <f t="shared" si="1048"/>
        <v>376</v>
      </c>
      <c r="AS1360">
        <f t="shared" si="1055"/>
        <v>363</v>
      </c>
      <c r="AV1360">
        <f t="shared" si="1063"/>
        <v>287</v>
      </c>
      <c r="AW1360">
        <f t="shared" si="1018"/>
        <v>362</v>
      </c>
      <c r="AZ1360" s="255">
        <f t="shared" si="1057"/>
        <v>29</v>
      </c>
      <c r="BA1360" s="255">
        <f t="shared" si="1058"/>
        <v>29</v>
      </c>
      <c r="BB1360" s="255">
        <f t="shared" si="1054"/>
        <v>28</v>
      </c>
      <c r="BC1360" s="255">
        <f t="shared" si="1043"/>
        <v>27</v>
      </c>
      <c r="BD1360" s="250">
        <f t="shared" si="1044"/>
        <v>2</v>
      </c>
      <c r="BE1360" s="250">
        <f t="shared" si="1031"/>
        <v>1</v>
      </c>
      <c r="BF1360" s="250">
        <f t="shared" si="1032"/>
        <v>1</v>
      </c>
      <c r="BG1360" s="258">
        <f>BF1360+30</f>
        <v>31</v>
      </c>
      <c r="BH1360" s="258">
        <f t="shared" si="1064"/>
        <v>30</v>
      </c>
      <c r="BI1360" s="258">
        <f t="shared" ref="BI1360:BI1391" si="1066">BH1360-1</f>
        <v>29</v>
      </c>
      <c r="BJ1360" s="258">
        <f>BI1360+1</f>
        <v>30</v>
      </c>
      <c r="BK1360" s="258">
        <f t="shared" si="1060"/>
        <v>29</v>
      </c>
      <c r="BL1360" s="258">
        <f t="shared" si="1061"/>
        <v>29</v>
      </c>
      <c r="BM1360" s="258">
        <f t="shared" si="1059"/>
        <v>28</v>
      </c>
      <c r="BN1360" s="258">
        <f t="shared" si="1056"/>
        <v>28</v>
      </c>
      <c r="BO1360" s="32">
        <f t="shared" si="1052"/>
        <v>591</v>
      </c>
      <c r="BP1360" s="8">
        <f t="shared" si="1024"/>
        <v>175</v>
      </c>
      <c r="BQ1360" s="32">
        <f t="shared" si="1062"/>
        <v>362</v>
      </c>
    </row>
    <row r="1361" spans="1:69" ht="23.25" thickBot="1">
      <c r="A1361" s="390">
        <f t="shared" si="1002"/>
        <v>21</v>
      </c>
      <c r="B1361" s="391" t="str">
        <f>VLOOKUP(A1361,Sheet3!$A$2:$E$61,4,FALSE)</f>
        <v>jiǎshēn (甲申)</v>
      </c>
      <c r="C1361" s="391" t="str">
        <f>VLOOKUP(A1361,Sheet3!$A$2:$E$61,5,FALSE)</f>
        <v>Wood Monkey</v>
      </c>
      <c r="D1361" s="399">
        <f t="shared" si="1003"/>
        <v>2444</v>
      </c>
      <c r="E1361" s="399">
        <f t="shared" si="1004"/>
        <v>2383</v>
      </c>
      <c r="F1361" s="12">
        <f t="shared" si="1038"/>
        <v>23.142857142857142</v>
      </c>
      <c r="G1361" s="416">
        <f t="shared" si="1029"/>
        <v>3775</v>
      </c>
      <c r="H1361" s="187">
        <f t="shared" si="1039"/>
        <v>157</v>
      </c>
      <c r="I1361" s="36">
        <f t="shared" si="1040"/>
        <v>156</v>
      </c>
      <c r="J1361" s="4">
        <f t="shared" si="1041"/>
        <v>-156</v>
      </c>
      <c r="K1361" s="36">
        <f t="shared" si="1042"/>
        <v>-155</v>
      </c>
      <c r="L1361">
        <f t="shared" si="1037"/>
        <v>156</v>
      </c>
      <c r="M1361" s="3">
        <f t="shared" si="1065"/>
        <v>3</v>
      </c>
      <c r="N1361" s="245">
        <f t="shared" si="1065"/>
        <v>4</v>
      </c>
      <c r="O1361" s="2"/>
      <c r="P1361" s="36">
        <f t="shared" si="1053"/>
        <v>159</v>
      </c>
      <c r="Q1361" s="241" t="s">
        <v>158</v>
      </c>
      <c r="R1361" s="71"/>
      <c r="S1361" s="71"/>
      <c r="T1361" s="72"/>
      <c r="U1361" s="72"/>
      <c r="V1361" s="71"/>
      <c r="W1361" s="71"/>
      <c r="X1361" s="71"/>
      <c r="Y1361" s="71"/>
      <c r="Z1361" s="71"/>
      <c r="AA1361" s="71"/>
      <c r="AB1361" s="71"/>
      <c r="AC1361" s="71"/>
      <c r="AD1361" s="71"/>
      <c r="AE1361" s="71"/>
      <c r="AF1361" s="71"/>
      <c r="AG1361" s="71"/>
      <c r="AH1361" s="72"/>
      <c r="AI1361" s="72"/>
      <c r="AJ1361" s="72"/>
      <c r="AK1361" s="73"/>
      <c r="AL1361" s="133">
        <f t="shared" si="1047"/>
        <v>403</v>
      </c>
      <c r="AQ1361">
        <f t="shared" si="1048"/>
        <v>377</v>
      </c>
      <c r="AS1361">
        <f t="shared" si="1055"/>
        <v>364</v>
      </c>
      <c r="AT1361">
        <v>52</v>
      </c>
      <c r="AU1361">
        <v>18</v>
      </c>
      <c r="AV1361">
        <f t="shared" si="1063"/>
        <v>288</v>
      </c>
      <c r="AW1361">
        <f t="shared" si="1018"/>
        <v>363</v>
      </c>
      <c r="AZ1361" s="255">
        <f t="shared" si="1057"/>
        <v>28</v>
      </c>
      <c r="BA1361" s="255">
        <f t="shared" si="1058"/>
        <v>28</v>
      </c>
      <c r="BB1361" s="255">
        <f t="shared" si="1054"/>
        <v>27</v>
      </c>
      <c r="BC1361" s="255">
        <f t="shared" si="1043"/>
        <v>26</v>
      </c>
      <c r="BD1361" s="250">
        <f t="shared" si="1044"/>
        <v>1</v>
      </c>
      <c r="BE1361" s="258">
        <f>BD1361+30</f>
        <v>31</v>
      </c>
      <c r="BF1361" s="258">
        <f t="shared" ref="BF1361:BF1392" si="1067">BE1361-1</f>
        <v>30</v>
      </c>
      <c r="BG1361" s="258">
        <f t="shared" ref="BG1361:BG1392" si="1068">BF1361</f>
        <v>30</v>
      </c>
      <c r="BH1361" s="258">
        <f t="shared" si="1064"/>
        <v>29</v>
      </c>
      <c r="BI1361" s="258">
        <f t="shared" si="1066"/>
        <v>28</v>
      </c>
      <c r="BJ1361" s="258">
        <f>BI1361+2</f>
        <v>30</v>
      </c>
      <c r="BK1361" s="258">
        <f t="shared" si="1060"/>
        <v>29</v>
      </c>
      <c r="BL1361" s="258">
        <f t="shared" si="1061"/>
        <v>29</v>
      </c>
      <c r="BM1361" s="258">
        <f t="shared" si="1059"/>
        <v>28</v>
      </c>
      <c r="BN1361" s="258">
        <f t="shared" si="1056"/>
        <v>28</v>
      </c>
      <c r="BO1361" s="32">
        <f t="shared" si="1052"/>
        <v>592</v>
      </c>
      <c r="BP1361" s="8">
        <f t="shared" si="1024"/>
        <v>176</v>
      </c>
      <c r="BQ1361" s="32">
        <f t="shared" si="1062"/>
        <v>363</v>
      </c>
    </row>
    <row r="1362" spans="1:69" ht="23.25" thickBot="1">
      <c r="A1362" s="390">
        <f t="shared" ref="A1362:A1425" si="1069">IF(A1363&gt;1,A1363-1,60)</f>
        <v>22</v>
      </c>
      <c r="B1362" s="391" t="str">
        <f>VLOOKUP(A1362,Sheet3!$A$2:$E$61,4,FALSE)</f>
        <v>yǐyǒu (乙酉)</v>
      </c>
      <c r="C1362" s="391" t="str">
        <f>VLOOKUP(A1362,Sheet3!$A$2:$E$61,5,FALSE)</f>
        <v>Wood Rooster</v>
      </c>
      <c r="D1362" s="399">
        <f t="shared" ref="D1362:D1425" si="1070">D1363-1</f>
        <v>2445</v>
      </c>
      <c r="E1362" s="399">
        <f t="shared" ref="E1362:E1425" si="1071">E1363-1</f>
        <v>2384</v>
      </c>
      <c r="F1362" s="14">
        <f t="shared" si="1038"/>
        <v>23</v>
      </c>
      <c r="G1362" s="417">
        <f t="shared" si="1029"/>
        <v>3776</v>
      </c>
      <c r="H1362" s="270">
        <f t="shared" si="1039"/>
        <v>156</v>
      </c>
      <c r="I1362" s="42">
        <f t="shared" si="1040"/>
        <v>155</v>
      </c>
      <c r="J1362" s="6">
        <f t="shared" si="1041"/>
        <v>-155</v>
      </c>
      <c r="K1362" s="42">
        <f t="shared" si="1042"/>
        <v>-154</v>
      </c>
      <c r="L1362" s="20">
        <f t="shared" si="1037"/>
        <v>156</v>
      </c>
      <c r="M1362" s="15">
        <f t="shared" si="1065"/>
        <v>4</v>
      </c>
      <c r="N1362" s="271">
        <f t="shared" si="1065"/>
        <v>1</v>
      </c>
      <c r="O1362" s="17"/>
      <c r="P1362" s="42">
        <f t="shared" si="1053"/>
        <v>160</v>
      </c>
      <c r="Q1362" s="30"/>
      <c r="R1362" s="19"/>
      <c r="S1362" s="19"/>
      <c r="T1362" s="17"/>
      <c r="U1362" s="17"/>
      <c r="V1362" s="205">
        <f t="shared" ref="V1362:V1393" si="1072">V1363-1</f>
        <v>14</v>
      </c>
      <c r="W1362" s="205"/>
      <c r="X1362" s="20"/>
      <c r="Y1362" s="20"/>
      <c r="Z1362" s="20"/>
      <c r="AA1362" s="20"/>
      <c r="AB1362" s="20"/>
      <c r="AC1362" s="20"/>
      <c r="AD1362" s="19">
        <f>AD1351+($H1351-$H1362)</f>
        <v>242</v>
      </c>
      <c r="AE1362" s="19"/>
      <c r="AF1362" s="19"/>
      <c r="AG1362" s="20"/>
      <c r="AH1362" s="17"/>
      <c r="AI1362" s="108">
        <f>AI1351+($H1351-$H1362)</f>
        <v>318</v>
      </c>
      <c r="AK1362" s="1">
        <f>(H$942-H1362)/7</f>
        <v>60</v>
      </c>
      <c r="AL1362" s="133">
        <f t="shared" si="1047"/>
        <v>404</v>
      </c>
      <c r="AM1362" s="1">
        <f>70-(H1362-H$1453)/7</f>
        <v>57</v>
      </c>
      <c r="AN1362" s="3">
        <f>-(H1362-H$984)/7</f>
        <v>54</v>
      </c>
      <c r="AO1362" s="3">
        <f>-(H1362-H$998)/7</f>
        <v>52</v>
      </c>
      <c r="AP1362" s="3">
        <f>-(H1362-H$1061)/7</f>
        <v>43</v>
      </c>
      <c r="AQ1362">
        <f t="shared" si="1048"/>
        <v>378</v>
      </c>
      <c r="AR1362" s="3">
        <f>AR1355+(AO1369-AO1362)</f>
        <v>54</v>
      </c>
      <c r="AS1362">
        <f t="shared" si="1055"/>
        <v>365</v>
      </c>
      <c r="AV1362">
        <f t="shared" si="1063"/>
        <v>289</v>
      </c>
      <c r="AW1362">
        <f t="shared" si="1018"/>
        <v>364</v>
      </c>
      <c r="AZ1362" s="255">
        <f t="shared" si="1057"/>
        <v>28</v>
      </c>
      <c r="BA1362" s="255">
        <f t="shared" si="1058"/>
        <v>28</v>
      </c>
      <c r="BB1362" s="255">
        <f t="shared" si="1054"/>
        <v>27</v>
      </c>
      <c r="BC1362" s="255">
        <f t="shared" si="1043"/>
        <v>26</v>
      </c>
      <c r="BD1362" s="250">
        <f t="shared" si="1044"/>
        <v>1</v>
      </c>
      <c r="BE1362" s="258">
        <f>BD1362+30</f>
        <v>31</v>
      </c>
      <c r="BF1362" s="258">
        <f t="shared" si="1067"/>
        <v>30</v>
      </c>
      <c r="BG1362" s="258">
        <f t="shared" si="1068"/>
        <v>30</v>
      </c>
      <c r="BH1362" s="258">
        <f t="shared" si="1064"/>
        <v>29</v>
      </c>
      <c r="BI1362" s="258">
        <f t="shared" si="1066"/>
        <v>28</v>
      </c>
      <c r="BJ1362" s="258">
        <f>BI1362+2</f>
        <v>30</v>
      </c>
      <c r="BK1362" s="258">
        <f t="shared" si="1060"/>
        <v>29</v>
      </c>
      <c r="BL1362" s="258">
        <f t="shared" si="1061"/>
        <v>29</v>
      </c>
      <c r="BM1362" s="258">
        <f t="shared" si="1059"/>
        <v>28</v>
      </c>
      <c r="BN1362" s="258">
        <f t="shared" si="1056"/>
        <v>28</v>
      </c>
      <c r="BO1362" s="32">
        <f t="shared" si="1052"/>
        <v>593</v>
      </c>
      <c r="BP1362" s="8">
        <f t="shared" si="1024"/>
        <v>177</v>
      </c>
      <c r="BQ1362" s="32">
        <f t="shared" si="1062"/>
        <v>364</v>
      </c>
    </row>
    <row r="1363" spans="1:69" ht="13.5" thickBot="1">
      <c r="A1363" s="390">
        <f t="shared" si="1069"/>
        <v>23</v>
      </c>
      <c r="B1363" s="391" t="str">
        <f>VLOOKUP(A1363,Sheet3!$A$2:$E$61,4,FALSE)</f>
        <v>bǐngxū (丙戌)</v>
      </c>
      <c r="C1363" s="391" t="str">
        <f>VLOOKUP(A1363,Sheet3!$A$2:$E$61,5,FALSE)</f>
        <v>Fire Dog</v>
      </c>
      <c r="D1363" s="399">
        <f t="shared" si="1070"/>
        <v>2446</v>
      </c>
      <c r="E1363" s="399">
        <f t="shared" si="1071"/>
        <v>2385</v>
      </c>
      <c r="F1363" s="12">
        <f t="shared" si="1038"/>
        <v>22.857142857142858</v>
      </c>
      <c r="G1363" s="416">
        <f t="shared" si="1029"/>
        <v>3777</v>
      </c>
      <c r="H1363" s="187">
        <f t="shared" si="1039"/>
        <v>155</v>
      </c>
      <c r="I1363" s="36">
        <f t="shared" si="1040"/>
        <v>154</v>
      </c>
      <c r="J1363" s="4">
        <f t="shared" si="1041"/>
        <v>-154</v>
      </c>
      <c r="K1363" s="36">
        <f t="shared" si="1042"/>
        <v>-153</v>
      </c>
      <c r="L1363">
        <f t="shared" si="1037"/>
        <v>157</v>
      </c>
      <c r="M1363" s="3">
        <f t="shared" si="1065"/>
        <v>1</v>
      </c>
      <c r="N1363" s="245">
        <f t="shared" si="1065"/>
        <v>2</v>
      </c>
      <c r="O1363" s="2"/>
      <c r="P1363" s="36">
        <f t="shared" si="1053"/>
        <v>161</v>
      </c>
      <c r="R1363" s="8"/>
      <c r="S1363" s="8"/>
      <c r="V1363" s="206">
        <f t="shared" si="1072"/>
        <v>15</v>
      </c>
      <c r="W1363" s="206"/>
      <c r="AD1363" s="8">
        <f t="shared" ref="AD1363:AD1387" si="1073">AD1362+1</f>
        <v>243</v>
      </c>
      <c r="AE1363" s="8"/>
      <c r="AF1363" s="8"/>
      <c r="AI1363" s="108">
        <f>AI1362+1</f>
        <v>319</v>
      </c>
      <c r="AL1363" s="133">
        <f t="shared" si="1047"/>
        <v>405</v>
      </c>
      <c r="AQ1363">
        <f t="shared" si="1048"/>
        <v>379</v>
      </c>
      <c r="AS1363">
        <f t="shared" si="1055"/>
        <v>366</v>
      </c>
      <c r="AV1363">
        <f t="shared" si="1063"/>
        <v>290</v>
      </c>
      <c r="AW1363">
        <f t="shared" si="1018"/>
        <v>365</v>
      </c>
      <c r="AZ1363" s="255">
        <f t="shared" si="1057"/>
        <v>28</v>
      </c>
      <c r="BA1363" s="255">
        <f t="shared" si="1058"/>
        <v>28</v>
      </c>
      <c r="BB1363" s="255">
        <f t="shared" si="1054"/>
        <v>27</v>
      </c>
      <c r="BC1363" s="255">
        <f t="shared" si="1043"/>
        <v>26</v>
      </c>
      <c r="BD1363" s="250">
        <f t="shared" si="1044"/>
        <v>1</v>
      </c>
      <c r="BE1363" s="258">
        <f>BD1363+30</f>
        <v>31</v>
      </c>
      <c r="BF1363" s="258">
        <f t="shared" si="1067"/>
        <v>30</v>
      </c>
      <c r="BG1363" s="258">
        <f t="shared" si="1068"/>
        <v>30</v>
      </c>
      <c r="BH1363" s="258">
        <f t="shared" si="1064"/>
        <v>29</v>
      </c>
      <c r="BI1363" s="258">
        <f t="shared" si="1066"/>
        <v>28</v>
      </c>
      <c r="BJ1363" s="258">
        <f>BI1363+2</f>
        <v>30</v>
      </c>
      <c r="BK1363" s="258">
        <f t="shared" si="1060"/>
        <v>29</v>
      </c>
      <c r="BL1363" s="258">
        <f t="shared" si="1061"/>
        <v>29</v>
      </c>
      <c r="BM1363" s="258">
        <f t="shared" si="1059"/>
        <v>28</v>
      </c>
      <c r="BN1363" s="258">
        <f t="shared" si="1056"/>
        <v>28</v>
      </c>
      <c r="BO1363" s="32">
        <f t="shared" si="1052"/>
        <v>594</v>
      </c>
      <c r="BP1363" s="8">
        <f t="shared" si="1024"/>
        <v>178</v>
      </c>
      <c r="BQ1363" s="32">
        <f t="shared" si="1062"/>
        <v>365</v>
      </c>
    </row>
    <row r="1364" spans="1:69" ht="13.5" thickBot="1">
      <c r="A1364" s="390">
        <f t="shared" si="1069"/>
        <v>24</v>
      </c>
      <c r="B1364" s="391" t="str">
        <f>VLOOKUP(A1364,Sheet3!$A$2:$E$61,4,FALSE)</f>
        <v>dīnghài (丁亥)</v>
      </c>
      <c r="C1364" s="391" t="str">
        <f>VLOOKUP(A1364,Sheet3!$A$2:$E$61,5,FALSE)</f>
        <v>Fire Pig</v>
      </c>
      <c r="D1364" s="399">
        <f t="shared" si="1070"/>
        <v>2447</v>
      </c>
      <c r="E1364" s="399">
        <f t="shared" si="1071"/>
        <v>2386</v>
      </c>
      <c r="F1364" s="12">
        <f t="shared" si="1038"/>
        <v>22.714285714285715</v>
      </c>
      <c r="G1364" s="416">
        <f t="shared" si="1029"/>
        <v>3778</v>
      </c>
      <c r="H1364" s="187">
        <f t="shared" si="1039"/>
        <v>154</v>
      </c>
      <c r="I1364" s="36">
        <f t="shared" si="1040"/>
        <v>153</v>
      </c>
      <c r="J1364" s="4">
        <f t="shared" si="1041"/>
        <v>-153</v>
      </c>
      <c r="K1364" s="36">
        <f t="shared" si="1042"/>
        <v>-152</v>
      </c>
      <c r="L1364">
        <f t="shared" si="1037"/>
        <v>157</v>
      </c>
      <c r="M1364" s="3">
        <f t="shared" si="1065"/>
        <v>2</v>
      </c>
      <c r="N1364" s="245">
        <f t="shared" si="1065"/>
        <v>3</v>
      </c>
      <c r="O1364" s="2"/>
      <c r="P1364" s="36">
        <f t="shared" si="1053"/>
        <v>162</v>
      </c>
      <c r="R1364" s="8"/>
      <c r="S1364" s="8"/>
      <c r="V1364" s="206">
        <f t="shared" si="1072"/>
        <v>16</v>
      </c>
      <c r="W1364" s="206"/>
      <c r="AD1364" s="8">
        <f t="shared" si="1073"/>
        <v>244</v>
      </c>
      <c r="AE1364" s="8"/>
      <c r="AF1364" s="8"/>
      <c r="AI1364" s="108">
        <f t="shared" ref="AI1364:AI1479" si="1074">AI1363+1</f>
        <v>320</v>
      </c>
      <c r="AL1364" s="133">
        <f t="shared" si="1047"/>
        <v>406</v>
      </c>
      <c r="AQ1364">
        <f t="shared" si="1048"/>
        <v>380</v>
      </c>
      <c r="AS1364">
        <f t="shared" si="1055"/>
        <v>367</v>
      </c>
      <c r="AV1364">
        <f t="shared" si="1063"/>
        <v>291</v>
      </c>
      <c r="AW1364">
        <f t="shared" si="1018"/>
        <v>366</v>
      </c>
      <c r="AZ1364" s="255">
        <f t="shared" si="1057"/>
        <v>28</v>
      </c>
      <c r="BA1364" s="255">
        <f t="shared" si="1058"/>
        <v>28</v>
      </c>
      <c r="BB1364" s="255">
        <f t="shared" si="1054"/>
        <v>27</v>
      </c>
      <c r="BC1364" s="255">
        <f t="shared" si="1043"/>
        <v>26</v>
      </c>
      <c r="BD1364" s="250">
        <f t="shared" si="1044"/>
        <v>1</v>
      </c>
      <c r="BE1364" s="258">
        <f>BD1364+30</f>
        <v>31</v>
      </c>
      <c r="BF1364" s="258">
        <f t="shared" si="1067"/>
        <v>30</v>
      </c>
      <c r="BG1364" s="258">
        <f t="shared" si="1068"/>
        <v>30</v>
      </c>
      <c r="BH1364" s="258">
        <f t="shared" si="1064"/>
        <v>29</v>
      </c>
      <c r="BI1364" s="258">
        <f t="shared" si="1066"/>
        <v>28</v>
      </c>
      <c r="BJ1364" s="258">
        <f>BI1364+1</f>
        <v>29</v>
      </c>
      <c r="BK1364" s="258">
        <f t="shared" si="1060"/>
        <v>28</v>
      </c>
      <c r="BL1364" s="258">
        <f t="shared" si="1061"/>
        <v>28</v>
      </c>
      <c r="BM1364" s="258">
        <f t="shared" si="1059"/>
        <v>27</v>
      </c>
      <c r="BN1364" s="258">
        <f t="shared" si="1056"/>
        <v>27</v>
      </c>
      <c r="BO1364" s="32">
        <f t="shared" si="1052"/>
        <v>595</v>
      </c>
      <c r="BP1364" s="8">
        <f t="shared" si="1024"/>
        <v>179</v>
      </c>
      <c r="BQ1364" s="32">
        <f t="shared" si="1062"/>
        <v>366</v>
      </c>
    </row>
    <row r="1365" spans="1:69" ht="13.5" thickBot="1">
      <c r="A1365" s="390">
        <f t="shared" si="1069"/>
        <v>25</v>
      </c>
      <c r="B1365" s="391" t="str">
        <f>VLOOKUP(A1365,Sheet3!$A$2:$E$61,4,FALSE)</f>
        <v>wùzǐ (戊子)</v>
      </c>
      <c r="C1365" s="391" t="str">
        <f>VLOOKUP(A1365,Sheet3!$A$2:$E$61,5,FALSE)</f>
        <v>Earth Rat</v>
      </c>
      <c r="D1365" s="399">
        <f t="shared" si="1070"/>
        <v>2448</v>
      </c>
      <c r="E1365" s="399">
        <f t="shared" si="1071"/>
        <v>2387</v>
      </c>
      <c r="F1365" s="12">
        <f t="shared" si="1038"/>
        <v>22.571428571428573</v>
      </c>
      <c r="G1365" s="416">
        <f t="shared" si="1029"/>
        <v>3779</v>
      </c>
      <c r="H1365" s="187">
        <f t="shared" si="1039"/>
        <v>153</v>
      </c>
      <c r="I1365" s="36">
        <f t="shared" si="1040"/>
        <v>152</v>
      </c>
      <c r="J1365" s="4">
        <f t="shared" si="1041"/>
        <v>-152</v>
      </c>
      <c r="K1365" s="36">
        <f t="shared" si="1042"/>
        <v>-151</v>
      </c>
      <c r="L1365">
        <f t="shared" si="1037"/>
        <v>157</v>
      </c>
      <c r="M1365" s="3">
        <f t="shared" si="1065"/>
        <v>3</v>
      </c>
      <c r="N1365" s="245">
        <f t="shared" si="1065"/>
        <v>4</v>
      </c>
      <c r="O1365" s="2"/>
      <c r="P1365" s="36">
        <f t="shared" si="1053"/>
        <v>163</v>
      </c>
      <c r="R1365" s="8"/>
      <c r="S1365" s="8"/>
      <c r="V1365" s="206">
        <f t="shared" si="1072"/>
        <v>17</v>
      </c>
      <c r="W1365" s="206"/>
      <c r="AD1365" s="8">
        <f t="shared" si="1073"/>
        <v>245</v>
      </c>
      <c r="AE1365" s="8"/>
      <c r="AF1365" s="8"/>
      <c r="AI1365" s="108">
        <f t="shared" si="1074"/>
        <v>321</v>
      </c>
      <c r="AL1365" s="133">
        <f t="shared" si="1047"/>
        <v>407</v>
      </c>
      <c r="AQ1365">
        <f t="shared" si="1048"/>
        <v>381</v>
      </c>
      <c r="AS1365">
        <f t="shared" si="1055"/>
        <v>368</v>
      </c>
      <c r="AV1365">
        <f t="shared" si="1063"/>
        <v>292</v>
      </c>
      <c r="AW1365">
        <f t="shared" si="1018"/>
        <v>367</v>
      </c>
      <c r="AZ1365" s="255">
        <f t="shared" si="1057"/>
        <v>27</v>
      </c>
      <c r="BA1365" s="255">
        <f t="shared" si="1058"/>
        <v>27</v>
      </c>
      <c r="BB1365" s="255">
        <f t="shared" si="1054"/>
        <v>26</v>
      </c>
      <c r="BC1365" s="255">
        <f t="shared" si="1043"/>
        <v>25</v>
      </c>
      <c r="BD1365" s="258">
        <f t="shared" ref="BD1365:BD1396" si="1075">BC1365+5</f>
        <v>30</v>
      </c>
      <c r="BE1365" s="258">
        <f t="shared" ref="BE1365:BE1396" si="1076">BD1365</f>
        <v>30</v>
      </c>
      <c r="BF1365" s="258">
        <f t="shared" si="1067"/>
        <v>29</v>
      </c>
      <c r="BG1365" s="258">
        <f t="shared" si="1068"/>
        <v>29</v>
      </c>
      <c r="BH1365" s="258">
        <f t="shared" si="1064"/>
        <v>28</v>
      </c>
      <c r="BI1365" s="258">
        <f t="shared" si="1066"/>
        <v>27</v>
      </c>
      <c r="BJ1365" s="258">
        <f>BI1365+2</f>
        <v>29</v>
      </c>
      <c r="BK1365" s="258">
        <f t="shared" si="1060"/>
        <v>28</v>
      </c>
      <c r="BL1365" s="258">
        <f t="shared" si="1061"/>
        <v>28</v>
      </c>
      <c r="BM1365" s="258">
        <f t="shared" si="1059"/>
        <v>27</v>
      </c>
      <c r="BN1365" s="258">
        <f t="shared" si="1056"/>
        <v>27</v>
      </c>
      <c r="BO1365" s="32">
        <f t="shared" si="1052"/>
        <v>596</v>
      </c>
      <c r="BP1365" s="8">
        <f t="shared" si="1024"/>
        <v>180</v>
      </c>
      <c r="BQ1365" s="32">
        <f t="shared" si="1062"/>
        <v>367</v>
      </c>
    </row>
    <row r="1366" spans="1:69" ht="13.5" thickBot="1">
      <c r="A1366" s="390">
        <f t="shared" si="1069"/>
        <v>26</v>
      </c>
      <c r="B1366" s="391" t="str">
        <f>VLOOKUP(A1366,Sheet3!$A$2:$E$61,4,FALSE)</f>
        <v>jǐchǒu (己丑)</v>
      </c>
      <c r="C1366" s="391" t="str">
        <f>VLOOKUP(A1366,Sheet3!$A$2:$E$61,5,FALSE)</f>
        <v>Earth Ox</v>
      </c>
      <c r="D1366" s="399">
        <f t="shared" si="1070"/>
        <v>2449</v>
      </c>
      <c r="E1366" s="399">
        <f t="shared" si="1071"/>
        <v>2388</v>
      </c>
      <c r="F1366" s="12">
        <f t="shared" si="1038"/>
        <v>22.428571428571427</v>
      </c>
      <c r="G1366" s="416">
        <f t="shared" si="1029"/>
        <v>3780</v>
      </c>
      <c r="H1366" s="187">
        <f t="shared" si="1039"/>
        <v>152</v>
      </c>
      <c r="I1366" s="36">
        <f t="shared" si="1040"/>
        <v>151</v>
      </c>
      <c r="J1366" s="4">
        <f t="shared" si="1041"/>
        <v>-151</v>
      </c>
      <c r="K1366" s="36">
        <f t="shared" si="1042"/>
        <v>-150</v>
      </c>
      <c r="L1366">
        <f t="shared" si="1037"/>
        <v>157</v>
      </c>
      <c r="M1366" s="3">
        <f t="shared" si="1065"/>
        <v>4</v>
      </c>
      <c r="N1366" s="245">
        <f t="shared" si="1065"/>
        <v>1</v>
      </c>
      <c r="O1366" s="2"/>
      <c r="P1366" s="36">
        <f t="shared" si="1053"/>
        <v>164</v>
      </c>
      <c r="R1366" s="8"/>
      <c r="S1366" s="8"/>
      <c r="V1366" s="206">
        <f t="shared" si="1072"/>
        <v>18</v>
      </c>
      <c r="W1366" s="206"/>
      <c r="AD1366" s="8">
        <f t="shared" si="1073"/>
        <v>246</v>
      </c>
      <c r="AE1366" s="8"/>
      <c r="AF1366" s="8"/>
      <c r="AI1366" s="108">
        <f t="shared" si="1074"/>
        <v>322</v>
      </c>
      <c r="AJ1366" s="1">
        <f>(H$1047-H1369)/7</f>
        <v>46</v>
      </c>
      <c r="AL1366" s="133">
        <f t="shared" si="1047"/>
        <v>408</v>
      </c>
      <c r="AQ1366">
        <f t="shared" si="1048"/>
        <v>382</v>
      </c>
      <c r="AS1366">
        <f t="shared" si="1055"/>
        <v>369</v>
      </c>
      <c r="AV1366">
        <f t="shared" si="1063"/>
        <v>293</v>
      </c>
      <c r="AW1366">
        <f t="shared" si="1018"/>
        <v>368</v>
      </c>
      <c r="AZ1366" s="255">
        <f t="shared" si="1057"/>
        <v>27</v>
      </c>
      <c r="BA1366" s="255">
        <f t="shared" si="1058"/>
        <v>27</v>
      </c>
      <c r="BB1366" s="255">
        <f t="shared" si="1054"/>
        <v>26</v>
      </c>
      <c r="BC1366" s="255">
        <f t="shared" si="1043"/>
        <v>25</v>
      </c>
      <c r="BD1366" s="258">
        <f t="shared" si="1075"/>
        <v>30</v>
      </c>
      <c r="BE1366" s="258">
        <f t="shared" si="1076"/>
        <v>30</v>
      </c>
      <c r="BF1366" s="258">
        <f t="shared" si="1067"/>
        <v>29</v>
      </c>
      <c r="BG1366" s="258">
        <f t="shared" si="1068"/>
        <v>29</v>
      </c>
      <c r="BH1366" s="258">
        <f t="shared" si="1064"/>
        <v>28</v>
      </c>
      <c r="BI1366" s="258">
        <f t="shared" si="1066"/>
        <v>27</v>
      </c>
      <c r="BJ1366" s="258">
        <f>BI1366+2</f>
        <v>29</v>
      </c>
      <c r="BK1366" s="258">
        <f t="shared" si="1060"/>
        <v>28</v>
      </c>
      <c r="BL1366" s="258">
        <f t="shared" si="1061"/>
        <v>28</v>
      </c>
      <c r="BM1366" s="258">
        <f t="shared" si="1059"/>
        <v>27</v>
      </c>
      <c r="BN1366" s="258">
        <f t="shared" si="1056"/>
        <v>27</v>
      </c>
      <c r="BO1366" s="32">
        <f t="shared" si="1052"/>
        <v>597</v>
      </c>
      <c r="BP1366" s="8">
        <f t="shared" si="1024"/>
        <v>181</v>
      </c>
      <c r="BQ1366" s="32">
        <f t="shared" si="1062"/>
        <v>368</v>
      </c>
    </row>
    <row r="1367" spans="1:69" ht="13.5" thickBot="1">
      <c r="A1367" s="390">
        <f t="shared" si="1069"/>
        <v>27</v>
      </c>
      <c r="B1367" s="391" t="str">
        <f>VLOOKUP(A1367,Sheet3!$A$2:$E$61,4,FALSE)</f>
        <v>gēngyín (庚寅)</v>
      </c>
      <c r="C1367" s="391" t="str">
        <f>VLOOKUP(A1367,Sheet3!$A$2:$E$61,5,FALSE)</f>
        <v>Metal Tiger</v>
      </c>
      <c r="D1367" s="399">
        <f t="shared" si="1070"/>
        <v>2450</v>
      </c>
      <c r="E1367" s="399">
        <f t="shared" si="1071"/>
        <v>2389</v>
      </c>
      <c r="F1367" s="12">
        <f t="shared" si="1038"/>
        <v>22.285714285714285</v>
      </c>
      <c r="G1367" s="416">
        <f t="shared" si="1029"/>
        <v>3781</v>
      </c>
      <c r="H1367" s="187">
        <f t="shared" si="1039"/>
        <v>151</v>
      </c>
      <c r="I1367" s="36">
        <f t="shared" si="1040"/>
        <v>150</v>
      </c>
      <c r="J1367" s="4">
        <f t="shared" si="1041"/>
        <v>-150</v>
      </c>
      <c r="K1367" s="36">
        <f t="shared" si="1042"/>
        <v>-149</v>
      </c>
      <c r="L1367">
        <f t="shared" si="1037"/>
        <v>158</v>
      </c>
      <c r="M1367" s="3">
        <f t="shared" si="1065"/>
        <v>1</v>
      </c>
      <c r="N1367" s="245">
        <f t="shared" si="1065"/>
        <v>2</v>
      </c>
      <c r="O1367" s="2"/>
      <c r="P1367" s="36">
        <f t="shared" si="1053"/>
        <v>165</v>
      </c>
      <c r="R1367" s="8"/>
      <c r="S1367" s="8"/>
      <c r="V1367" s="206">
        <f t="shared" si="1072"/>
        <v>19</v>
      </c>
      <c r="W1367" s="206"/>
      <c r="AD1367" s="8">
        <f t="shared" si="1073"/>
        <v>247</v>
      </c>
      <c r="AE1367" s="8"/>
      <c r="AF1367" s="8"/>
      <c r="AI1367" s="108">
        <f t="shared" si="1074"/>
        <v>323</v>
      </c>
      <c r="AL1367" s="133">
        <f t="shared" si="1047"/>
        <v>409</v>
      </c>
      <c r="AQ1367">
        <f t="shared" si="1048"/>
        <v>383</v>
      </c>
      <c r="AS1367">
        <f t="shared" si="1055"/>
        <v>370</v>
      </c>
      <c r="AV1367">
        <f t="shared" si="1063"/>
        <v>294</v>
      </c>
      <c r="AW1367">
        <f t="shared" si="1018"/>
        <v>369</v>
      </c>
      <c r="AZ1367" s="255">
        <f t="shared" si="1057"/>
        <v>27</v>
      </c>
      <c r="BA1367" s="255">
        <f t="shared" si="1058"/>
        <v>27</v>
      </c>
      <c r="BB1367" s="255">
        <f t="shared" si="1054"/>
        <v>26</v>
      </c>
      <c r="BC1367" s="255">
        <f t="shared" si="1043"/>
        <v>25</v>
      </c>
      <c r="BD1367" s="258">
        <f t="shared" si="1075"/>
        <v>30</v>
      </c>
      <c r="BE1367" s="258">
        <f t="shared" si="1076"/>
        <v>30</v>
      </c>
      <c r="BF1367" s="258">
        <f t="shared" si="1067"/>
        <v>29</v>
      </c>
      <c r="BG1367" s="258">
        <f t="shared" si="1068"/>
        <v>29</v>
      </c>
      <c r="BH1367" s="258">
        <f t="shared" si="1064"/>
        <v>28</v>
      </c>
      <c r="BI1367" s="258">
        <f t="shared" si="1066"/>
        <v>27</v>
      </c>
      <c r="BJ1367" s="258">
        <f>BI1367+2</f>
        <v>29</v>
      </c>
      <c r="BK1367" s="258">
        <f t="shared" si="1060"/>
        <v>28</v>
      </c>
      <c r="BL1367" s="258">
        <f t="shared" si="1061"/>
        <v>28</v>
      </c>
      <c r="BM1367" s="258">
        <f t="shared" si="1059"/>
        <v>27</v>
      </c>
      <c r="BN1367" s="258">
        <f t="shared" si="1056"/>
        <v>27</v>
      </c>
      <c r="BO1367" s="32">
        <f t="shared" si="1052"/>
        <v>598</v>
      </c>
      <c r="BP1367" s="8">
        <f t="shared" si="1024"/>
        <v>182</v>
      </c>
      <c r="BQ1367" s="32">
        <f t="shared" si="1062"/>
        <v>369</v>
      </c>
    </row>
    <row r="1368" spans="1:69" ht="13.5" thickBot="1">
      <c r="A1368" s="390">
        <f t="shared" si="1069"/>
        <v>28</v>
      </c>
      <c r="B1368" s="391" t="str">
        <f>VLOOKUP(A1368,Sheet3!$A$2:$E$61,4,FALSE)</f>
        <v>xīnmǎo (辛卯)</v>
      </c>
      <c r="C1368" s="391" t="str">
        <f>VLOOKUP(A1368,Sheet3!$A$2:$E$61,5,FALSE)</f>
        <v>Metal Hare</v>
      </c>
      <c r="D1368" s="399">
        <f t="shared" si="1070"/>
        <v>2451</v>
      </c>
      <c r="E1368" s="399">
        <f t="shared" si="1071"/>
        <v>2390</v>
      </c>
      <c r="F1368" s="12">
        <f t="shared" si="1038"/>
        <v>22.142857142857142</v>
      </c>
      <c r="G1368" s="416">
        <f t="shared" si="1029"/>
        <v>3782</v>
      </c>
      <c r="H1368" s="187">
        <f t="shared" si="1039"/>
        <v>150</v>
      </c>
      <c r="I1368" s="36">
        <f t="shared" si="1040"/>
        <v>149</v>
      </c>
      <c r="J1368" s="4">
        <f t="shared" si="1041"/>
        <v>-149</v>
      </c>
      <c r="K1368" s="36">
        <f t="shared" si="1042"/>
        <v>-148</v>
      </c>
      <c r="L1368">
        <f t="shared" si="1037"/>
        <v>158</v>
      </c>
      <c r="M1368" s="3">
        <f t="shared" si="1065"/>
        <v>2</v>
      </c>
      <c r="N1368" s="245">
        <f t="shared" si="1065"/>
        <v>3</v>
      </c>
      <c r="O1368" s="2"/>
      <c r="P1368" s="36">
        <f t="shared" si="1053"/>
        <v>166</v>
      </c>
      <c r="R1368" s="8"/>
      <c r="S1368" s="8"/>
      <c r="V1368" s="206">
        <f t="shared" si="1072"/>
        <v>20</v>
      </c>
      <c r="W1368" s="206"/>
      <c r="AD1368" s="8">
        <f t="shared" si="1073"/>
        <v>248</v>
      </c>
      <c r="AE1368" s="8"/>
      <c r="AF1368" s="8"/>
      <c r="AI1368" s="108">
        <f t="shared" si="1074"/>
        <v>324</v>
      </c>
      <c r="AL1368" s="133">
        <f t="shared" si="1047"/>
        <v>410</v>
      </c>
      <c r="AQ1368">
        <f t="shared" si="1048"/>
        <v>384</v>
      </c>
      <c r="AS1368">
        <f t="shared" si="1055"/>
        <v>371</v>
      </c>
      <c r="AT1368">
        <v>53</v>
      </c>
      <c r="AU1368">
        <v>17</v>
      </c>
      <c r="AV1368">
        <f t="shared" si="1063"/>
        <v>295</v>
      </c>
      <c r="AW1368">
        <f t="shared" si="1018"/>
        <v>370</v>
      </c>
      <c r="AZ1368" s="255">
        <f t="shared" si="1057"/>
        <v>27</v>
      </c>
      <c r="BA1368" s="255">
        <f t="shared" si="1058"/>
        <v>27</v>
      </c>
      <c r="BB1368" s="255">
        <f t="shared" si="1054"/>
        <v>26</v>
      </c>
      <c r="BC1368" s="255">
        <f t="shared" si="1043"/>
        <v>25</v>
      </c>
      <c r="BD1368" s="258">
        <f t="shared" si="1075"/>
        <v>30</v>
      </c>
      <c r="BE1368" s="258">
        <f t="shared" si="1076"/>
        <v>30</v>
      </c>
      <c r="BF1368" s="258">
        <f t="shared" si="1067"/>
        <v>29</v>
      </c>
      <c r="BG1368" s="258">
        <f t="shared" si="1068"/>
        <v>29</v>
      </c>
      <c r="BH1368" s="258">
        <f t="shared" si="1064"/>
        <v>28</v>
      </c>
      <c r="BI1368" s="258">
        <f t="shared" si="1066"/>
        <v>27</v>
      </c>
      <c r="BJ1368" s="258">
        <f>BI1368+1</f>
        <v>28</v>
      </c>
      <c r="BK1368" s="258">
        <f t="shared" si="1060"/>
        <v>27</v>
      </c>
      <c r="BL1368" s="258">
        <f t="shared" si="1061"/>
        <v>27</v>
      </c>
      <c r="BM1368" s="258">
        <f t="shared" si="1059"/>
        <v>26</v>
      </c>
      <c r="BN1368" s="258">
        <f t="shared" si="1056"/>
        <v>26</v>
      </c>
      <c r="BO1368" s="32">
        <f t="shared" si="1052"/>
        <v>599</v>
      </c>
      <c r="BP1368" s="8">
        <f t="shared" si="1024"/>
        <v>183</v>
      </c>
      <c r="BQ1368" s="32">
        <f t="shared" si="1062"/>
        <v>370</v>
      </c>
    </row>
    <row r="1369" spans="1:69" ht="13.5" thickBot="1">
      <c r="A1369" s="390">
        <f t="shared" si="1069"/>
        <v>29</v>
      </c>
      <c r="B1369" s="391" t="str">
        <f>VLOOKUP(A1369,Sheet3!$A$2:$E$61,4,FALSE)</f>
        <v>rénchén (壬辰)</v>
      </c>
      <c r="C1369" s="391" t="str">
        <f>VLOOKUP(A1369,Sheet3!$A$2:$E$61,5,FALSE)</f>
        <v>Water Dragon</v>
      </c>
      <c r="D1369" s="399">
        <f t="shared" si="1070"/>
        <v>2452</v>
      </c>
      <c r="E1369" s="399">
        <f t="shared" si="1071"/>
        <v>2391</v>
      </c>
      <c r="F1369" s="14">
        <f t="shared" si="1038"/>
        <v>22</v>
      </c>
      <c r="G1369" s="417">
        <f t="shared" si="1029"/>
        <v>3783</v>
      </c>
      <c r="H1369" s="270">
        <f t="shared" si="1039"/>
        <v>149</v>
      </c>
      <c r="I1369" s="42">
        <f t="shared" si="1040"/>
        <v>148</v>
      </c>
      <c r="J1369" s="6">
        <f t="shared" si="1041"/>
        <v>-148</v>
      </c>
      <c r="K1369" s="42">
        <f t="shared" si="1042"/>
        <v>-147</v>
      </c>
      <c r="L1369" s="20">
        <f t="shared" si="1037"/>
        <v>158</v>
      </c>
      <c r="M1369" s="15">
        <f t="shared" si="1065"/>
        <v>3</v>
      </c>
      <c r="N1369" s="271">
        <f t="shared" si="1065"/>
        <v>4</v>
      </c>
      <c r="O1369" s="17"/>
      <c r="P1369" s="42">
        <f t="shared" si="1053"/>
        <v>167</v>
      </c>
      <c r="Q1369" s="30"/>
      <c r="R1369" s="19"/>
      <c r="S1369" s="19"/>
      <c r="T1369" s="17"/>
      <c r="U1369" s="17"/>
      <c r="V1369" s="205">
        <f t="shared" si="1072"/>
        <v>21</v>
      </c>
      <c r="W1369" s="205"/>
      <c r="X1369" s="20"/>
      <c r="Y1369" s="20"/>
      <c r="Z1369" s="20"/>
      <c r="AA1369" s="20"/>
      <c r="AB1369" s="20"/>
      <c r="AC1369" s="20"/>
      <c r="AD1369" s="19">
        <f t="shared" si="1073"/>
        <v>249</v>
      </c>
      <c r="AE1369" s="19"/>
      <c r="AF1369" s="19"/>
      <c r="AG1369" s="20"/>
      <c r="AH1369" s="17"/>
      <c r="AI1369" s="108">
        <f t="shared" si="1074"/>
        <v>325</v>
      </c>
      <c r="AK1369" s="1">
        <f>(H$942-H1369)/7</f>
        <v>61</v>
      </c>
      <c r="AL1369" s="133">
        <f t="shared" si="1047"/>
        <v>411</v>
      </c>
      <c r="AM1369" s="1">
        <f>70-(H1369-H$1453)/7</f>
        <v>58</v>
      </c>
      <c r="AN1369" s="3">
        <f>-(H1369-H$984)/7</f>
        <v>55</v>
      </c>
      <c r="AO1369" s="3">
        <f>-(H1369-H$998)/7</f>
        <v>53</v>
      </c>
      <c r="AP1369" s="3">
        <f>-(H1369-H$1061)/7</f>
        <v>44</v>
      </c>
      <c r="AQ1369">
        <f t="shared" si="1048"/>
        <v>385</v>
      </c>
      <c r="AR1369" s="3">
        <f>AR1362+(AO1376-AO1369)</f>
        <v>55</v>
      </c>
      <c r="AS1369">
        <f t="shared" si="1055"/>
        <v>372</v>
      </c>
      <c r="AV1369">
        <f t="shared" si="1063"/>
        <v>296</v>
      </c>
      <c r="AW1369">
        <f t="shared" si="1018"/>
        <v>371</v>
      </c>
      <c r="AZ1369" s="255">
        <f t="shared" si="1057"/>
        <v>26</v>
      </c>
      <c r="BA1369" s="255">
        <f t="shared" si="1058"/>
        <v>26</v>
      </c>
      <c r="BB1369" s="255">
        <f t="shared" si="1054"/>
        <v>25</v>
      </c>
      <c r="BC1369" s="255">
        <f t="shared" si="1043"/>
        <v>24</v>
      </c>
      <c r="BD1369" s="258">
        <f t="shared" si="1075"/>
        <v>29</v>
      </c>
      <c r="BE1369" s="258">
        <f t="shared" si="1076"/>
        <v>29</v>
      </c>
      <c r="BF1369" s="258">
        <f t="shared" si="1067"/>
        <v>28</v>
      </c>
      <c r="BG1369" s="258">
        <f t="shared" si="1068"/>
        <v>28</v>
      </c>
      <c r="BH1369" s="258">
        <f t="shared" si="1064"/>
        <v>27</v>
      </c>
      <c r="BI1369" s="258">
        <f t="shared" si="1066"/>
        <v>26</v>
      </c>
      <c r="BJ1369" s="258">
        <f>BI1369+2</f>
        <v>28</v>
      </c>
      <c r="BK1369" s="258">
        <f t="shared" si="1060"/>
        <v>27</v>
      </c>
      <c r="BL1369" s="258">
        <f t="shared" si="1061"/>
        <v>27</v>
      </c>
      <c r="BM1369" s="258">
        <f t="shared" si="1059"/>
        <v>26</v>
      </c>
      <c r="BN1369" s="258">
        <f t="shared" si="1056"/>
        <v>26</v>
      </c>
      <c r="BO1369" s="32">
        <f t="shared" si="1052"/>
        <v>600</v>
      </c>
      <c r="BP1369" s="8">
        <f t="shared" si="1024"/>
        <v>184</v>
      </c>
      <c r="BQ1369" s="32">
        <f t="shared" si="1062"/>
        <v>371</v>
      </c>
    </row>
    <row r="1370" spans="1:69" ht="13.5" thickBot="1">
      <c r="A1370" s="390">
        <f t="shared" si="1069"/>
        <v>30</v>
      </c>
      <c r="B1370" s="391" t="str">
        <f>VLOOKUP(A1370,Sheet3!$A$2:$E$61,4,FALSE)</f>
        <v>guǐsì (癸巳)</v>
      </c>
      <c r="C1370" s="391" t="str">
        <f>VLOOKUP(A1370,Sheet3!$A$2:$E$61,5,FALSE)</f>
        <v>Water Snake</v>
      </c>
      <c r="D1370" s="399">
        <f t="shared" si="1070"/>
        <v>2453</v>
      </c>
      <c r="E1370" s="399">
        <f t="shared" si="1071"/>
        <v>2392</v>
      </c>
      <c r="F1370" s="12">
        <f t="shared" si="1038"/>
        <v>21.857142857142858</v>
      </c>
      <c r="G1370" s="416">
        <f t="shared" si="1029"/>
        <v>3784</v>
      </c>
      <c r="H1370" s="187">
        <f t="shared" si="1039"/>
        <v>148</v>
      </c>
      <c r="I1370" s="36">
        <f t="shared" si="1040"/>
        <v>147</v>
      </c>
      <c r="J1370" s="4">
        <f t="shared" si="1041"/>
        <v>-147</v>
      </c>
      <c r="K1370" s="36">
        <f t="shared" si="1042"/>
        <v>-146</v>
      </c>
      <c r="L1370">
        <f t="shared" si="1037"/>
        <v>158</v>
      </c>
      <c r="M1370" s="3">
        <f t="shared" si="1065"/>
        <v>4</v>
      </c>
      <c r="N1370" s="245">
        <f t="shared" si="1065"/>
        <v>1</v>
      </c>
      <c r="O1370" s="2"/>
      <c r="P1370" s="36">
        <f t="shared" si="1053"/>
        <v>168</v>
      </c>
      <c r="R1370" s="8"/>
      <c r="S1370" s="8"/>
      <c r="V1370" s="206">
        <f t="shared" si="1072"/>
        <v>22</v>
      </c>
      <c r="W1370" s="206"/>
      <c r="AD1370" s="8">
        <f t="shared" si="1073"/>
        <v>250</v>
      </c>
      <c r="AE1370" s="8"/>
      <c r="AF1370" s="8"/>
      <c r="AI1370" s="108">
        <f t="shared" si="1074"/>
        <v>326</v>
      </c>
      <c r="AL1370" s="133">
        <f t="shared" ref="AL1370:AL1485" si="1077">AL1369+1</f>
        <v>412</v>
      </c>
      <c r="AQ1370">
        <f t="shared" si="1048"/>
        <v>386</v>
      </c>
      <c r="AS1370">
        <f t="shared" si="1055"/>
        <v>373</v>
      </c>
      <c r="AV1370">
        <f t="shared" si="1063"/>
        <v>297</v>
      </c>
      <c r="AW1370">
        <f t="shared" si="1018"/>
        <v>372</v>
      </c>
      <c r="AZ1370" s="255">
        <f t="shared" si="1057"/>
        <v>26</v>
      </c>
      <c r="BA1370" s="255">
        <f t="shared" si="1058"/>
        <v>26</v>
      </c>
      <c r="BB1370" s="255">
        <f t="shared" si="1054"/>
        <v>25</v>
      </c>
      <c r="BC1370" s="255">
        <f t="shared" si="1043"/>
        <v>24</v>
      </c>
      <c r="BD1370" s="258">
        <f t="shared" si="1075"/>
        <v>29</v>
      </c>
      <c r="BE1370" s="258">
        <f t="shared" si="1076"/>
        <v>29</v>
      </c>
      <c r="BF1370" s="258">
        <f t="shared" si="1067"/>
        <v>28</v>
      </c>
      <c r="BG1370" s="258">
        <f t="shared" si="1068"/>
        <v>28</v>
      </c>
      <c r="BH1370" s="258">
        <f t="shared" si="1064"/>
        <v>27</v>
      </c>
      <c r="BI1370" s="258">
        <f t="shared" si="1066"/>
        <v>26</v>
      </c>
      <c r="BJ1370" s="258">
        <f>BI1370+2</f>
        <v>28</v>
      </c>
      <c r="BK1370" s="258">
        <f t="shared" si="1060"/>
        <v>27</v>
      </c>
      <c r="BL1370" s="258">
        <f t="shared" si="1061"/>
        <v>27</v>
      </c>
      <c r="BM1370" s="258">
        <f t="shared" ref="BM1370:BM1433" si="1078">AZ1371</f>
        <v>26</v>
      </c>
      <c r="BN1370" s="258">
        <f t="shared" ref="BN1370:BN1433" si="1079">BA1371</f>
        <v>26</v>
      </c>
      <c r="BO1370" s="32">
        <f t="shared" ref="BO1370:BO1433" si="1080">BO1369+1</f>
        <v>601</v>
      </c>
      <c r="BP1370" s="8">
        <f t="shared" si="1024"/>
        <v>185</v>
      </c>
      <c r="BQ1370" s="32">
        <f t="shared" si="1062"/>
        <v>372</v>
      </c>
    </row>
    <row r="1371" spans="1:69" ht="13.5" thickBot="1">
      <c r="A1371" s="390">
        <f t="shared" si="1069"/>
        <v>31</v>
      </c>
      <c r="B1371" s="391" t="str">
        <f>VLOOKUP(A1371,Sheet3!$A$2:$E$61,4,FALSE)</f>
        <v>jiǎwǔ (甲午)</v>
      </c>
      <c r="C1371" s="391" t="str">
        <f>VLOOKUP(A1371,Sheet3!$A$2:$E$61,5,FALSE)</f>
        <v>Wood Horse</v>
      </c>
      <c r="D1371" s="399">
        <f t="shared" si="1070"/>
        <v>2454</v>
      </c>
      <c r="E1371" s="399">
        <f t="shared" si="1071"/>
        <v>2393</v>
      </c>
      <c r="F1371" s="12">
        <f t="shared" si="1038"/>
        <v>21.714285714285715</v>
      </c>
      <c r="G1371" s="416">
        <f t="shared" si="1029"/>
        <v>3785</v>
      </c>
      <c r="H1371" s="187">
        <f t="shared" si="1039"/>
        <v>147</v>
      </c>
      <c r="I1371" s="36">
        <f t="shared" si="1040"/>
        <v>146</v>
      </c>
      <c r="J1371" s="4">
        <f t="shared" si="1041"/>
        <v>-146</v>
      </c>
      <c r="K1371" s="36">
        <f t="shared" si="1042"/>
        <v>-145</v>
      </c>
      <c r="L1371">
        <f t="shared" si="1037"/>
        <v>159</v>
      </c>
      <c r="M1371" s="3">
        <f t="shared" si="1065"/>
        <v>1</v>
      </c>
      <c r="N1371" s="245">
        <f t="shared" si="1065"/>
        <v>2</v>
      </c>
      <c r="O1371" s="2"/>
      <c r="P1371" s="36">
        <f t="shared" si="1053"/>
        <v>169</v>
      </c>
      <c r="R1371" s="8"/>
      <c r="S1371" s="8"/>
      <c r="V1371" s="206">
        <f t="shared" si="1072"/>
        <v>23</v>
      </c>
      <c r="W1371" s="206"/>
      <c r="AD1371" s="8">
        <f t="shared" si="1073"/>
        <v>251</v>
      </c>
      <c r="AE1371" s="8"/>
      <c r="AF1371" s="8"/>
      <c r="AI1371" s="108">
        <f t="shared" si="1074"/>
        <v>327</v>
      </c>
      <c r="AL1371" s="133">
        <f t="shared" si="1077"/>
        <v>413</v>
      </c>
      <c r="AQ1371">
        <f t="shared" si="1048"/>
        <v>387</v>
      </c>
      <c r="AS1371">
        <f t="shared" si="1055"/>
        <v>374</v>
      </c>
      <c r="AV1371">
        <f t="shared" si="1063"/>
        <v>298</v>
      </c>
      <c r="AW1371">
        <f t="shared" si="1018"/>
        <v>373</v>
      </c>
      <c r="AZ1371" s="255">
        <f t="shared" si="1057"/>
        <v>26</v>
      </c>
      <c r="BA1371" s="255">
        <f t="shared" si="1058"/>
        <v>26</v>
      </c>
      <c r="BB1371" s="255">
        <f t="shared" si="1054"/>
        <v>25</v>
      </c>
      <c r="BC1371" s="255">
        <f t="shared" si="1043"/>
        <v>24</v>
      </c>
      <c r="BD1371" s="258">
        <f t="shared" si="1075"/>
        <v>29</v>
      </c>
      <c r="BE1371" s="258">
        <f t="shared" si="1076"/>
        <v>29</v>
      </c>
      <c r="BF1371" s="258">
        <f t="shared" si="1067"/>
        <v>28</v>
      </c>
      <c r="BG1371" s="258">
        <f t="shared" si="1068"/>
        <v>28</v>
      </c>
      <c r="BH1371" s="258">
        <f t="shared" si="1064"/>
        <v>27</v>
      </c>
      <c r="BI1371" s="258">
        <f t="shared" si="1066"/>
        <v>26</v>
      </c>
      <c r="BJ1371" s="258">
        <f>BI1371+2</f>
        <v>28</v>
      </c>
      <c r="BK1371" s="258">
        <f t="shared" si="1060"/>
        <v>27</v>
      </c>
      <c r="BL1371" s="258">
        <f t="shared" si="1061"/>
        <v>27</v>
      </c>
      <c r="BM1371" s="258">
        <f t="shared" si="1078"/>
        <v>26</v>
      </c>
      <c r="BN1371" s="258">
        <f t="shared" si="1079"/>
        <v>26</v>
      </c>
      <c r="BO1371" s="32">
        <f t="shared" si="1080"/>
        <v>602</v>
      </c>
      <c r="BP1371" s="8">
        <f t="shared" si="1024"/>
        <v>186</v>
      </c>
      <c r="BQ1371" s="32">
        <f t="shared" si="1062"/>
        <v>373</v>
      </c>
    </row>
    <row r="1372" spans="1:69" ht="13.5" thickBot="1">
      <c r="A1372" s="390">
        <f t="shared" si="1069"/>
        <v>32</v>
      </c>
      <c r="B1372" s="391" t="str">
        <f>VLOOKUP(A1372,Sheet3!$A$2:$E$61,4,FALSE)</f>
        <v>yǐwèi (乙未)</v>
      </c>
      <c r="C1372" s="391" t="str">
        <f>VLOOKUP(A1372,Sheet3!$A$2:$E$61,5,FALSE)</f>
        <v>Wood Sheep</v>
      </c>
      <c r="D1372" s="399">
        <f t="shared" si="1070"/>
        <v>2455</v>
      </c>
      <c r="E1372" s="399">
        <f t="shared" si="1071"/>
        <v>2394</v>
      </c>
      <c r="F1372" s="12">
        <f t="shared" si="1038"/>
        <v>21.571428571428573</v>
      </c>
      <c r="G1372" s="416">
        <f t="shared" si="1029"/>
        <v>3786</v>
      </c>
      <c r="H1372" s="187">
        <f t="shared" si="1039"/>
        <v>146</v>
      </c>
      <c r="I1372" s="36">
        <f t="shared" si="1040"/>
        <v>145</v>
      </c>
      <c r="J1372" s="4">
        <f t="shared" si="1041"/>
        <v>-145</v>
      </c>
      <c r="K1372" s="36">
        <f t="shared" si="1042"/>
        <v>-144</v>
      </c>
      <c r="L1372">
        <f t="shared" si="1037"/>
        <v>159</v>
      </c>
      <c r="M1372" s="3">
        <f t="shared" si="1065"/>
        <v>2</v>
      </c>
      <c r="N1372" s="245">
        <f t="shared" si="1065"/>
        <v>3</v>
      </c>
      <c r="O1372" s="2"/>
      <c r="P1372" s="36">
        <f t="shared" si="1053"/>
        <v>170</v>
      </c>
      <c r="R1372" s="8"/>
      <c r="S1372" s="8"/>
      <c r="V1372" s="206">
        <f t="shared" si="1072"/>
        <v>24</v>
      </c>
      <c r="W1372" s="206"/>
      <c r="AD1372" s="8">
        <f t="shared" si="1073"/>
        <v>252</v>
      </c>
      <c r="AE1372" s="8"/>
      <c r="AF1372" s="8"/>
      <c r="AI1372" s="108">
        <f t="shared" si="1074"/>
        <v>328</v>
      </c>
      <c r="AL1372" s="133">
        <f t="shared" si="1077"/>
        <v>414</v>
      </c>
      <c r="AQ1372">
        <f t="shared" si="1048"/>
        <v>388</v>
      </c>
      <c r="AS1372">
        <f t="shared" si="1055"/>
        <v>375</v>
      </c>
      <c r="AV1372">
        <f t="shared" si="1063"/>
        <v>299</v>
      </c>
      <c r="AW1372">
        <f t="shared" si="1018"/>
        <v>374</v>
      </c>
      <c r="AZ1372" s="255">
        <f t="shared" si="1057"/>
        <v>26</v>
      </c>
      <c r="BA1372" s="255">
        <f t="shared" si="1058"/>
        <v>26</v>
      </c>
      <c r="BB1372" s="255">
        <f t="shared" si="1054"/>
        <v>25</v>
      </c>
      <c r="BC1372" s="255">
        <f t="shared" si="1043"/>
        <v>24</v>
      </c>
      <c r="BD1372" s="258">
        <f t="shared" si="1075"/>
        <v>29</v>
      </c>
      <c r="BE1372" s="258">
        <f t="shared" si="1076"/>
        <v>29</v>
      </c>
      <c r="BF1372" s="258">
        <f t="shared" si="1067"/>
        <v>28</v>
      </c>
      <c r="BG1372" s="258">
        <f t="shared" si="1068"/>
        <v>28</v>
      </c>
      <c r="BH1372" s="258">
        <f t="shared" si="1064"/>
        <v>27</v>
      </c>
      <c r="BI1372" s="258">
        <f t="shared" si="1066"/>
        <v>26</v>
      </c>
      <c r="BJ1372" s="258">
        <f>BI1372+1</f>
        <v>27</v>
      </c>
      <c r="BK1372" s="258">
        <f t="shared" si="1060"/>
        <v>26</v>
      </c>
      <c r="BL1372" s="258">
        <f t="shared" si="1061"/>
        <v>26</v>
      </c>
      <c r="BM1372" s="258">
        <f t="shared" si="1078"/>
        <v>25</v>
      </c>
      <c r="BN1372" s="258">
        <f t="shared" si="1079"/>
        <v>25</v>
      </c>
      <c r="BO1372" s="32">
        <f t="shared" si="1080"/>
        <v>603</v>
      </c>
      <c r="BP1372" s="8">
        <f t="shared" si="1024"/>
        <v>187</v>
      </c>
      <c r="BQ1372" s="32">
        <f t="shared" si="1062"/>
        <v>374</v>
      </c>
    </row>
    <row r="1373" spans="1:69" ht="13.5" thickBot="1">
      <c r="A1373" s="390">
        <f t="shared" si="1069"/>
        <v>33</v>
      </c>
      <c r="B1373" s="391" t="str">
        <f>VLOOKUP(A1373,Sheet3!$A$2:$E$61,4,FALSE)</f>
        <v>bǐngshēn (丙申)</v>
      </c>
      <c r="C1373" s="391" t="str">
        <f>VLOOKUP(A1373,Sheet3!$A$2:$E$61,5,FALSE)</f>
        <v>Fire Monkey</v>
      </c>
      <c r="D1373" s="399">
        <f t="shared" si="1070"/>
        <v>2456</v>
      </c>
      <c r="E1373" s="399">
        <f t="shared" si="1071"/>
        <v>2395</v>
      </c>
      <c r="F1373" s="12">
        <f t="shared" si="1038"/>
        <v>21.428571428571427</v>
      </c>
      <c r="G1373" s="416">
        <f t="shared" si="1029"/>
        <v>3787</v>
      </c>
      <c r="H1373" s="187">
        <f t="shared" si="1039"/>
        <v>145</v>
      </c>
      <c r="I1373" s="36">
        <f t="shared" si="1040"/>
        <v>144</v>
      </c>
      <c r="J1373" s="4">
        <f t="shared" si="1041"/>
        <v>-144</v>
      </c>
      <c r="K1373" s="36">
        <f t="shared" si="1042"/>
        <v>-143</v>
      </c>
      <c r="L1373">
        <f t="shared" si="1037"/>
        <v>159</v>
      </c>
      <c r="M1373" s="3">
        <f t="shared" si="1065"/>
        <v>3</v>
      </c>
      <c r="N1373" s="245">
        <f t="shared" si="1065"/>
        <v>4</v>
      </c>
      <c r="O1373" s="2"/>
      <c r="P1373" s="36">
        <f t="shared" si="1053"/>
        <v>171</v>
      </c>
      <c r="R1373" s="8"/>
      <c r="S1373" s="8"/>
      <c r="V1373" s="206">
        <f t="shared" si="1072"/>
        <v>25</v>
      </c>
      <c r="W1373" s="206"/>
      <c r="AD1373" s="8">
        <f t="shared" si="1073"/>
        <v>253</v>
      </c>
      <c r="AE1373" s="8"/>
      <c r="AF1373" s="8"/>
      <c r="AI1373" s="108">
        <f t="shared" si="1074"/>
        <v>329</v>
      </c>
      <c r="AJ1373" s="1">
        <f>(H$1047-H1376)/7</f>
        <v>47</v>
      </c>
      <c r="AL1373" s="133">
        <f t="shared" si="1077"/>
        <v>415</v>
      </c>
      <c r="AQ1373">
        <f t="shared" si="1048"/>
        <v>389</v>
      </c>
      <c r="AS1373">
        <f t="shared" si="1055"/>
        <v>376</v>
      </c>
      <c r="AV1373">
        <f t="shared" si="1063"/>
        <v>300</v>
      </c>
      <c r="AW1373">
        <f t="shared" si="1018"/>
        <v>375</v>
      </c>
      <c r="AZ1373" s="255">
        <f t="shared" si="1057"/>
        <v>25</v>
      </c>
      <c r="BA1373" s="255">
        <f t="shared" si="1058"/>
        <v>25</v>
      </c>
      <c r="BB1373" s="255">
        <f t="shared" si="1054"/>
        <v>24</v>
      </c>
      <c r="BC1373" s="255">
        <f t="shared" si="1043"/>
        <v>23</v>
      </c>
      <c r="BD1373" s="258">
        <f t="shared" si="1075"/>
        <v>28</v>
      </c>
      <c r="BE1373" s="258">
        <f t="shared" si="1076"/>
        <v>28</v>
      </c>
      <c r="BF1373" s="258">
        <f t="shared" si="1067"/>
        <v>27</v>
      </c>
      <c r="BG1373" s="258">
        <f t="shared" si="1068"/>
        <v>27</v>
      </c>
      <c r="BH1373" s="258">
        <f t="shared" si="1064"/>
        <v>26</v>
      </c>
      <c r="BI1373" s="258">
        <f t="shared" si="1066"/>
        <v>25</v>
      </c>
      <c r="BJ1373" s="258">
        <f>BI1373+2</f>
        <v>27</v>
      </c>
      <c r="BK1373" s="258">
        <f t="shared" si="1060"/>
        <v>26</v>
      </c>
      <c r="BL1373" s="258">
        <f t="shared" si="1061"/>
        <v>26</v>
      </c>
      <c r="BM1373" s="258">
        <f t="shared" si="1078"/>
        <v>25</v>
      </c>
      <c r="BN1373" s="258">
        <f t="shared" si="1079"/>
        <v>25</v>
      </c>
      <c r="BO1373" s="32">
        <f t="shared" si="1080"/>
        <v>604</v>
      </c>
      <c r="BP1373" s="8">
        <f t="shared" si="1024"/>
        <v>188</v>
      </c>
      <c r="BQ1373" s="32">
        <f t="shared" si="1062"/>
        <v>375</v>
      </c>
    </row>
    <row r="1374" spans="1:69" ht="13.5" thickBot="1">
      <c r="A1374" s="390">
        <f t="shared" si="1069"/>
        <v>34</v>
      </c>
      <c r="B1374" s="391" t="str">
        <f>VLOOKUP(A1374,Sheet3!$A$2:$E$61,4,FALSE)</f>
        <v>dīngyǒu (丁酉)</v>
      </c>
      <c r="C1374" s="391" t="str">
        <f>VLOOKUP(A1374,Sheet3!$A$2:$E$61,5,FALSE)</f>
        <v>Fire Rooster</v>
      </c>
      <c r="D1374" s="399">
        <f t="shared" si="1070"/>
        <v>2457</v>
      </c>
      <c r="E1374" s="399">
        <f t="shared" si="1071"/>
        <v>2396</v>
      </c>
      <c r="F1374" s="12">
        <f t="shared" si="1038"/>
        <v>21.285714285714285</v>
      </c>
      <c r="G1374" s="416">
        <f t="shared" si="1029"/>
        <v>3788</v>
      </c>
      <c r="H1374" s="187">
        <f t="shared" si="1039"/>
        <v>144</v>
      </c>
      <c r="I1374" s="36">
        <f t="shared" si="1040"/>
        <v>143</v>
      </c>
      <c r="J1374" s="4">
        <f t="shared" si="1041"/>
        <v>-143</v>
      </c>
      <c r="K1374" s="36">
        <f t="shared" si="1042"/>
        <v>-142</v>
      </c>
      <c r="L1374">
        <f t="shared" si="1037"/>
        <v>159</v>
      </c>
      <c r="M1374" s="3">
        <f t="shared" si="1065"/>
        <v>4</v>
      </c>
      <c r="N1374" s="245">
        <f t="shared" si="1065"/>
        <v>1</v>
      </c>
      <c r="O1374" s="2"/>
      <c r="P1374" s="36">
        <f t="shared" si="1053"/>
        <v>172</v>
      </c>
      <c r="R1374" s="8"/>
      <c r="S1374" s="8"/>
      <c r="V1374" s="206">
        <f t="shared" si="1072"/>
        <v>26</v>
      </c>
      <c r="W1374" s="206"/>
      <c r="AD1374" s="8">
        <f t="shared" si="1073"/>
        <v>254</v>
      </c>
      <c r="AE1374" s="8"/>
      <c r="AF1374" s="8"/>
      <c r="AI1374" s="108">
        <f t="shared" si="1074"/>
        <v>330</v>
      </c>
      <c r="AL1374" s="133">
        <f t="shared" si="1077"/>
        <v>416</v>
      </c>
      <c r="AQ1374">
        <f t="shared" si="1048"/>
        <v>390</v>
      </c>
      <c r="AS1374">
        <f t="shared" si="1055"/>
        <v>377</v>
      </c>
      <c r="AV1374">
        <f t="shared" si="1063"/>
        <v>301</v>
      </c>
      <c r="AW1374">
        <f t="shared" si="1018"/>
        <v>376</v>
      </c>
      <c r="AZ1374" s="255">
        <f t="shared" si="1057"/>
        <v>25</v>
      </c>
      <c r="BA1374" s="255">
        <f t="shared" si="1058"/>
        <v>25</v>
      </c>
      <c r="BB1374" s="255">
        <f t="shared" si="1054"/>
        <v>24</v>
      </c>
      <c r="BC1374" s="255">
        <f t="shared" si="1043"/>
        <v>23</v>
      </c>
      <c r="BD1374" s="258">
        <f t="shared" si="1075"/>
        <v>28</v>
      </c>
      <c r="BE1374" s="258">
        <f t="shared" si="1076"/>
        <v>28</v>
      </c>
      <c r="BF1374" s="258">
        <f t="shared" si="1067"/>
        <v>27</v>
      </c>
      <c r="BG1374" s="258">
        <f t="shared" si="1068"/>
        <v>27</v>
      </c>
      <c r="BH1374" s="258">
        <f t="shared" si="1064"/>
        <v>26</v>
      </c>
      <c r="BI1374" s="258">
        <f t="shared" si="1066"/>
        <v>25</v>
      </c>
      <c r="BJ1374" s="258">
        <f>BI1374+2</f>
        <v>27</v>
      </c>
      <c r="BK1374" s="258">
        <f t="shared" si="1060"/>
        <v>26</v>
      </c>
      <c r="BL1374" s="258">
        <f t="shared" si="1061"/>
        <v>26</v>
      </c>
      <c r="BM1374" s="258">
        <f t="shared" si="1078"/>
        <v>25</v>
      </c>
      <c r="BN1374" s="258">
        <f t="shared" si="1079"/>
        <v>25</v>
      </c>
      <c r="BO1374" s="32">
        <f t="shared" si="1080"/>
        <v>605</v>
      </c>
      <c r="BP1374" s="8">
        <f t="shared" si="1024"/>
        <v>189</v>
      </c>
      <c r="BQ1374" s="32">
        <f t="shared" si="1062"/>
        <v>376</v>
      </c>
    </row>
    <row r="1375" spans="1:69" ht="13.5" thickBot="1">
      <c r="A1375" s="390">
        <f t="shared" si="1069"/>
        <v>35</v>
      </c>
      <c r="B1375" s="391" t="str">
        <f>VLOOKUP(A1375,Sheet3!$A$2:$E$61,4,FALSE)</f>
        <v>wùxū (戊戌)</v>
      </c>
      <c r="C1375" s="391" t="str">
        <f>VLOOKUP(A1375,Sheet3!$A$2:$E$61,5,FALSE)</f>
        <v>Earth Dog</v>
      </c>
      <c r="D1375" s="399">
        <f t="shared" si="1070"/>
        <v>2458</v>
      </c>
      <c r="E1375" s="399">
        <f t="shared" si="1071"/>
        <v>2397</v>
      </c>
      <c r="F1375" s="12">
        <f t="shared" si="1038"/>
        <v>21.142857142857142</v>
      </c>
      <c r="G1375" s="416">
        <f t="shared" si="1029"/>
        <v>3789</v>
      </c>
      <c r="H1375" s="187">
        <f t="shared" si="1039"/>
        <v>143</v>
      </c>
      <c r="I1375" s="36">
        <f t="shared" si="1040"/>
        <v>142</v>
      </c>
      <c r="J1375" s="4">
        <f t="shared" si="1041"/>
        <v>-142</v>
      </c>
      <c r="K1375" s="36">
        <f t="shared" si="1042"/>
        <v>-141</v>
      </c>
      <c r="L1375">
        <f t="shared" si="1037"/>
        <v>160</v>
      </c>
      <c r="M1375" s="3">
        <f t="shared" si="1065"/>
        <v>1</v>
      </c>
      <c r="N1375" s="245">
        <f t="shared" si="1065"/>
        <v>2</v>
      </c>
      <c r="O1375" s="2"/>
      <c r="P1375" s="36">
        <f t="shared" si="1053"/>
        <v>173</v>
      </c>
      <c r="R1375" s="8"/>
      <c r="S1375" s="8"/>
      <c r="V1375" s="206">
        <f t="shared" si="1072"/>
        <v>27</v>
      </c>
      <c r="W1375" s="206"/>
      <c r="AD1375" s="8">
        <f t="shared" si="1073"/>
        <v>255</v>
      </c>
      <c r="AE1375" s="8"/>
      <c r="AF1375" s="8"/>
      <c r="AI1375" s="108">
        <f t="shared" si="1074"/>
        <v>331</v>
      </c>
      <c r="AL1375" s="133">
        <f t="shared" si="1077"/>
        <v>417</v>
      </c>
      <c r="AQ1375">
        <f t="shared" si="1048"/>
        <v>391</v>
      </c>
      <c r="AS1375">
        <f t="shared" si="1055"/>
        <v>378</v>
      </c>
      <c r="AT1375">
        <v>54</v>
      </c>
      <c r="AU1375">
        <v>16</v>
      </c>
      <c r="AV1375">
        <f t="shared" si="1063"/>
        <v>302</v>
      </c>
      <c r="AW1375">
        <f t="shared" si="1018"/>
        <v>377</v>
      </c>
      <c r="AZ1375" s="255">
        <f t="shared" si="1057"/>
        <v>25</v>
      </c>
      <c r="BA1375" s="255">
        <f t="shared" si="1058"/>
        <v>25</v>
      </c>
      <c r="BB1375" s="255">
        <f t="shared" si="1054"/>
        <v>24</v>
      </c>
      <c r="BC1375" s="255">
        <f t="shared" si="1043"/>
        <v>23</v>
      </c>
      <c r="BD1375" s="258">
        <f t="shared" si="1075"/>
        <v>28</v>
      </c>
      <c r="BE1375" s="258">
        <f t="shared" si="1076"/>
        <v>28</v>
      </c>
      <c r="BF1375" s="258">
        <f t="shared" si="1067"/>
        <v>27</v>
      </c>
      <c r="BG1375" s="258">
        <f t="shared" si="1068"/>
        <v>27</v>
      </c>
      <c r="BH1375" s="258">
        <f t="shared" si="1064"/>
        <v>26</v>
      </c>
      <c r="BI1375" s="258">
        <f t="shared" si="1066"/>
        <v>25</v>
      </c>
      <c r="BJ1375" s="258">
        <f>BI1375+2</f>
        <v>27</v>
      </c>
      <c r="BK1375" s="258">
        <f t="shared" si="1060"/>
        <v>26</v>
      </c>
      <c r="BL1375" s="258">
        <f t="shared" si="1061"/>
        <v>26</v>
      </c>
      <c r="BM1375" s="258">
        <f t="shared" si="1078"/>
        <v>25</v>
      </c>
      <c r="BN1375" s="258">
        <f t="shared" si="1079"/>
        <v>25</v>
      </c>
      <c r="BO1375" s="32">
        <f t="shared" si="1080"/>
        <v>606</v>
      </c>
      <c r="BP1375" s="8">
        <f t="shared" si="1024"/>
        <v>190</v>
      </c>
      <c r="BQ1375" s="32">
        <f t="shared" si="1062"/>
        <v>377</v>
      </c>
    </row>
    <row r="1376" spans="1:69" ht="13.5" thickBot="1">
      <c r="A1376" s="390">
        <f t="shared" si="1069"/>
        <v>36</v>
      </c>
      <c r="B1376" s="391" t="str">
        <f>VLOOKUP(A1376,Sheet3!$A$2:$E$61,4,FALSE)</f>
        <v>jǐhài (己亥)</v>
      </c>
      <c r="C1376" s="391" t="str">
        <f>VLOOKUP(A1376,Sheet3!$A$2:$E$61,5,FALSE)</f>
        <v>Earth Pig</v>
      </c>
      <c r="D1376" s="399">
        <f t="shared" si="1070"/>
        <v>2459</v>
      </c>
      <c r="E1376" s="399">
        <f t="shared" si="1071"/>
        <v>2398</v>
      </c>
      <c r="F1376" s="14">
        <f t="shared" si="1038"/>
        <v>21</v>
      </c>
      <c r="G1376" s="417">
        <f t="shared" si="1029"/>
        <v>3790</v>
      </c>
      <c r="H1376" s="270">
        <f t="shared" si="1039"/>
        <v>142</v>
      </c>
      <c r="I1376" s="42">
        <f t="shared" si="1040"/>
        <v>141</v>
      </c>
      <c r="J1376" s="6">
        <f t="shared" si="1041"/>
        <v>-141</v>
      </c>
      <c r="K1376" s="42">
        <f t="shared" si="1042"/>
        <v>-140</v>
      </c>
      <c r="L1376" s="20">
        <f t="shared" ref="L1376:L1382" si="1081">INT(L$1543-($J$1543-$J1376)/4)</f>
        <v>160</v>
      </c>
      <c r="M1376" s="15">
        <f t="shared" si="1065"/>
        <v>2</v>
      </c>
      <c r="N1376" s="271">
        <f t="shared" si="1065"/>
        <v>3</v>
      </c>
      <c r="O1376" s="17"/>
      <c r="P1376" s="42">
        <f t="shared" si="1053"/>
        <v>174</v>
      </c>
      <c r="Q1376" s="30"/>
      <c r="R1376" s="501" t="s">
        <v>110</v>
      </c>
      <c r="S1376" s="501"/>
      <c r="T1376" s="17"/>
      <c r="U1376" s="17"/>
      <c r="V1376" s="205">
        <f t="shared" si="1072"/>
        <v>28</v>
      </c>
      <c r="W1376" s="205"/>
      <c r="X1376" s="20"/>
      <c r="Y1376" s="20"/>
      <c r="Z1376" s="20"/>
      <c r="AA1376" s="20"/>
      <c r="AB1376" s="20"/>
      <c r="AC1376" s="20"/>
      <c r="AD1376" s="19">
        <f t="shared" si="1073"/>
        <v>256</v>
      </c>
      <c r="AE1376" s="19"/>
      <c r="AF1376" s="19"/>
      <c r="AG1376" s="20"/>
      <c r="AH1376" s="17"/>
      <c r="AI1376" s="108">
        <f t="shared" si="1074"/>
        <v>332</v>
      </c>
      <c r="AK1376" s="1">
        <f>(H$942-H1376)/7</f>
        <v>62</v>
      </c>
      <c r="AL1376" s="133">
        <f t="shared" si="1077"/>
        <v>418</v>
      </c>
      <c r="AM1376" s="1">
        <f>70-(H1376-H$1453)/7</f>
        <v>59</v>
      </c>
      <c r="AN1376" s="3">
        <f>-(H1376-H$984)/7</f>
        <v>56</v>
      </c>
      <c r="AO1376" s="3">
        <f>-(H1376-H$998)/7</f>
        <v>54</v>
      </c>
      <c r="AP1376" s="3">
        <f>-(H1376-H$1061)/7</f>
        <v>45</v>
      </c>
      <c r="AQ1376">
        <f t="shared" si="1048"/>
        <v>392</v>
      </c>
      <c r="AR1376" s="3">
        <f>AR1369+(AO1383-AO1376)</f>
        <v>56</v>
      </c>
      <c r="AS1376">
        <f t="shared" si="1055"/>
        <v>379</v>
      </c>
      <c r="AV1376">
        <f t="shared" si="1063"/>
        <v>303</v>
      </c>
      <c r="AW1376">
        <f t="shared" si="1018"/>
        <v>378</v>
      </c>
      <c r="AZ1376" s="255">
        <f t="shared" si="1057"/>
        <v>25</v>
      </c>
      <c r="BA1376" s="255">
        <f t="shared" si="1058"/>
        <v>25</v>
      </c>
      <c r="BB1376" s="255">
        <f t="shared" si="1054"/>
        <v>24</v>
      </c>
      <c r="BC1376" s="255">
        <f t="shared" si="1043"/>
        <v>23</v>
      </c>
      <c r="BD1376" s="258">
        <f t="shared" si="1075"/>
        <v>28</v>
      </c>
      <c r="BE1376" s="258">
        <f t="shared" si="1076"/>
        <v>28</v>
      </c>
      <c r="BF1376" s="258">
        <f t="shared" si="1067"/>
        <v>27</v>
      </c>
      <c r="BG1376" s="258">
        <f t="shared" si="1068"/>
        <v>27</v>
      </c>
      <c r="BH1376" s="258">
        <f t="shared" si="1064"/>
        <v>26</v>
      </c>
      <c r="BI1376" s="258">
        <f t="shared" si="1066"/>
        <v>25</v>
      </c>
      <c r="BJ1376" s="258">
        <f>BI1376+1</f>
        <v>26</v>
      </c>
      <c r="BK1376" s="258">
        <f t="shared" si="1060"/>
        <v>25</v>
      </c>
      <c r="BL1376" s="258">
        <f t="shared" si="1061"/>
        <v>25</v>
      </c>
      <c r="BM1376" s="258">
        <f t="shared" si="1078"/>
        <v>24</v>
      </c>
      <c r="BN1376" s="258">
        <f t="shared" si="1079"/>
        <v>24</v>
      </c>
      <c r="BO1376" s="32">
        <f t="shared" si="1080"/>
        <v>607</v>
      </c>
      <c r="BP1376" s="8">
        <f t="shared" si="1024"/>
        <v>191</v>
      </c>
      <c r="BQ1376" s="32">
        <f t="shared" si="1062"/>
        <v>378</v>
      </c>
    </row>
    <row r="1377" spans="1:69" ht="13.5" thickBot="1">
      <c r="A1377" s="390">
        <f t="shared" si="1069"/>
        <v>37</v>
      </c>
      <c r="B1377" s="391" t="str">
        <f>VLOOKUP(A1377,Sheet3!$A$2:$E$61,4,FALSE)</f>
        <v>gēngzǐ (庚子)</v>
      </c>
      <c r="C1377" s="391" t="str">
        <f>VLOOKUP(A1377,Sheet3!$A$2:$E$61,5,FALSE)</f>
        <v>Metal Rat</v>
      </c>
      <c r="D1377" s="399">
        <f t="shared" si="1070"/>
        <v>2460</v>
      </c>
      <c r="E1377" s="399">
        <f t="shared" si="1071"/>
        <v>2399</v>
      </c>
      <c r="F1377" s="12">
        <f t="shared" si="1038"/>
        <v>20.857142857142858</v>
      </c>
      <c r="G1377" s="416">
        <f t="shared" si="1029"/>
        <v>3791</v>
      </c>
      <c r="H1377" s="187">
        <f t="shared" si="1039"/>
        <v>141</v>
      </c>
      <c r="I1377" s="36">
        <f t="shared" si="1040"/>
        <v>140</v>
      </c>
      <c r="J1377" s="4">
        <f t="shared" si="1041"/>
        <v>-140</v>
      </c>
      <c r="K1377" s="36">
        <f t="shared" si="1042"/>
        <v>-139</v>
      </c>
      <c r="L1377">
        <f t="shared" si="1081"/>
        <v>160</v>
      </c>
      <c r="M1377" s="3">
        <f t="shared" si="1065"/>
        <v>3</v>
      </c>
      <c r="N1377" s="245">
        <f t="shared" si="1065"/>
        <v>4</v>
      </c>
      <c r="O1377" s="33"/>
      <c r="P1377" s="36">
        <f t="shared" si="1053"/>
        <v>175</v>
      </c>
      <c r="R1377" s="543" t="s">
        <v>159</v>
      </c>
      <c r="S1377" s="543"/>
      <c r="V1377" s="206">
        <f t="shared" si="1072"/>
        <v>29</v>
      </c>
      <c r="W1377" s="206"/>
      <c r="AD1377" s="8">
        <f t="shared" si="1073"/>
        <v>257</v>
      </c>
      <c r="AE1377" s="8"/>
      <c r="AF1377" s="8"/>
      <c r="AI1377" s="108">
        <f t="shared" si="1074"/>
        <v>333</v>
      </c>
      <c r="AL1377" s="133">
        <f t="shared" si="1077"/>
        <v>419</v>
      </c>
      <c r="AQ1377">
        <f t="shared" si="1048"/>
        <v>393</v>
      </c>
      <c r="AS1377">
        <f t="shared" si="1055"/>
        <v>380</v>
      </c>
      <c r="AV1377">
        <f t="shared" si="1063"/>
        <v>304</v>
      </c>
      <c r="AW1377">
        <f t="shared" si="1018"/>
        <v>379</v>
      </c>
      <c r="AZ1377" s="255">
        <f t="shared" si="1057"/>
        <v>24</v>
      </c>
      <c r="BA1377" s="255">
        <f t="shared" si="1058"/>
        <v>24</v>
      </c>
      <c r="BB1377" s="255">
        <f t="shared" si="1054"/>
        <v>23</v>
      </c>
      <c r="BC1377" s="255">
        <f t="shared" ref="BC1377:BC1408" si="1082">BB1377-1</f>
        <v>22</v>
      </c>
      <c r="BD1377" s="258">
        <f t="shared" si="1075"/>
        <v>27</v>
      </c>
      <c r="BE1377" s="258">
        <f t="shared" si="1076"/>
        <v>27</v>
      </c>
      <c r="BF1377" s="258">
        <f t="shared" si="1067"/>
        <v>26</v>
      </c>
      <c r="BG1377" s="258">
        <f t="shared" si="1068"/>
        <v>26</v>
      </c>
      <c r="BH1377" s="258">
        <f t="shared" si="1064"/>
        <v>25</v>
      </c>
      <c r="BI1377" s="258">
        <f t="shared" si="1066"/>
        <v>24</v>
      </c>
      <c r="BJ1377" s="258">
        <f>BI1377+2</f>
        <v>26</v>
      </c>
      <c r="BK1377" s="258">
        <f t="shared" si="1060"/>
        <v>25</v>
      </c>
      <c r="BL1377" s="258">
        <f t="shared" si="1061"/>
        <v>25</v>
      </c>
      <c r="BM1377" s="258">
        <f t="shared" si="1078"/>
        <v>24</v>
      </c>
      <c r="BN1377" s="258">
        <f t="shared" si="1079"/>
        <v>24</v>
      </c>
      <c r="BO1377" s="32">
        <f t="shared" si="1080"/>
        <v>608</v>
      </c>
      <c r="BP1377" s="8">
        <f t="shared" si="1024"/>
        <v>192</v>
      </c>
      <c r="BQ1377" s="32">
        <f t="shared" si="1062"/>
        <v>379</v>
      </c>
    </row>
    <row r="1378" spans="1:69" ht="13.5" thickBot="1">
      <c r="A1378" s="390">
        <f t="shared" si="1069"/>
        <v>38</v>
      </c>
      <c r="B1378" s="391" t="str">
        <f>VLOOKUP(A1378,Sheet3!$A$2:$E$61,4,FALSE)</f>
        <v>xīnchǒu (辛丑)</v>
      </c>
      <c r="C1378" s="391" t="str">
        <f>VLOOKUP(A1378,Sheet3!$A$2:$E$61,5,FALSE)</f>
        <v>Metal Ox</v>
      </c>
      <c r="D1378" s="399">
        <f t="shared" si="1070"/>
        <v>2461</v>
      </c>
      <c r="E1378" s="399">
        <f t="shared" si="1071"/>
        <v>2400</v>
      </c>
      <c r="F1378" s="12">
        <f t="shared" si="1038"/>
        <v>20.714285714285715</v>
      </c>
      <c r="G1378" s="416">
        <f t="shared" si="1029"/>
        <v>3792</v>
      </c>
      <c r="H1378" s="187">
        <f t="shared" si="1039"/>
        <v>140</v>
      </c>
      <c r="I1378" s="36">
        <f t="shared" si="1040"/>
        <v>139</v>
      </c>
      <c r="J1378" s="4">
        <f t="shared" si="1041"/>
        <v>-139</v>
      </c>
      <c r="K1378" s="36">
        <f t="shared" si="1042"/>
        <v>-138</v>
      </c>
      <c r="L1378">
        <f t="shared" si="1081"/>
        <v>160</v>
      </c>
      <c r="M1378" s="3">
        <f t="shared" ref="M1378:N1397" si="1083">M1382</f>
        <v>4</v>
      </c>
      <c r="N1378" s="245">
        <f t="shared" si="1083"/>
        <v>1</v>
      </c>
      <c r="P1378" s="36">
        <f t="shared" si="1053"/>
        <v>176</v>
      </c>
      <c r="R1378" s="501" t="s">
        <v>137</v>
      </c>
      <c r="S1378" s="501"/>
      <c r="V1378" s="206">
        <f t="shared" si="1072"/>
        <v>30</v>
      </c>
      <c r="W1378" s="206"/>
      <c r="AD1378" s="8">
        <f t="shared" si="1073"/>
        <v>258</v>
      </c>
      <c r="AE1378" s="8"/>
      <c r="AF1378" s="8"/>
      <c r="AI1378" s="108">
        <f t="shared" si="1074"/>
        <v>334</v>
      </c>
      <c r="AL1378" s="133">
        <f t="shared" si="1077"/>
        <v>420</v>
      </c>
      <c r="AQ1378">
        <f t="shared" si="1048"/>
        <v>394</v>
      </c>
      <c r="AS1378">
        <f t="shared" si="1055"/>
        <v>381</v>
      </c>
      <c r="AV1378">
        <f t="shared" si="1063"/>
        <v>305</v>
      </c>
      <c r="AW1378">
        <f t="shared" si="1018"/>
        <v>380</v>
      </c>
      <c r="AZ1378" s="255">
        <f t="shared" si="1057"/>
        <v>24</v>
      </c>
      <c r="BA1378" s="255">
        <f t="shared" si="1058"/>
        <v>24</v>
      </c>
      <c r="BB1378" s="255">
        <f t="shared" si="1054"/>
        <v>23</v>
      </c>
      <c r="BC1378" s="255">
        <f t="shared" si="1082"/>
        <v>22</v>
      </c>
      <c r="BD1378" s="258">
        <f t="shared" si="1075"/>
        <v>27</v>
      </c>
      <c r="BE1378" s="258">
        <f t="shared" si="1076"/>
        <v>27</v>
      </c>
      <c r="BF1378" s="258">
        <f t="shared" si="1067"/>
        <v>26</v>
      </c>
      <c r="BG1378" s="258">
        <f t="shared" si="1068"/>
        <v>26</v>
      </c>
      <c r="BH1378" s="258">
        <f t="shared" si="1064"/>
        <v>25</v>
      </c>
      <c r="BI1378" s="258">
        <f t="shared" si="1066"/>
        <v>24</v>
      </c>
      <c r="BJ1378" s="258">
        <f>BI1378+2</f>
        <v>26</v>
      </c>
      <c r="BK1378" s="258">
        <f t="shared" si="1060"/>
        <v>25</v>
      </c>
      <c r="BL1378" s="258">
        <f t="shared" si="1061"/>
        <v>25</v>
      </c>
      <c r="BM1378" s="258">
        <f t="shared" si="1078"/>
        <v>24</v>
      </c>
      <c r="BN1378" s="258">
        <f t="shared" si="1079"/>
        <v>24</v>
      </c>
      <c r="BO1378" s="32">
        <f t="shared" si="1080"/>
        <v>609</v>
      </c>
      <c r="BP1378" s="8">
        <f t="shared" si="1024"/>
        <v>193</v>
      </c>
      <c r="BQ1378" s="32">
        <f t="shared" si="1062"/>
        <v>380</v>
      </c>
    </row>
    <row r="1379" spans="1:69" ht="13.5" thickBot="1">
      <c r="A1379" s="390">
        <f t="shared" si="1069"/>
        <v>39</v>
      </c>
      <c r="B1379" s="391" t="str">
        <f>VLOOKUP(A1379,Sheet3!$A$2:$E$61,4,FALSE)</f>
        <v>rényín (壬寅)</v>
      </c>
      <c r="C1379" s="391" t="str">
        <f>VLOOKUP(A1379,Sheet3!$A$2:$E$61,5,FALSE)</f>
        <v>Water Tiger</v>
      </c>
      <c r="D1379" s="399">
        <f t="shared" si="1070"/>
        <v>2462</v>
      </c>
      <c r="E1379" s="399">
        <f t="shared" si="1071"/>
        <v>2401</v>
      </c>
      <c r="F1379" s="12">
        <f t="shared" si="1038"/>
        <v>20.571428571428573</v>
      </c>
      <c r="G1379" s="416">
        <f t="shared" si="1029"/>
        <v>3793</v>
      </c>
      <c r="H1379" s="187">
        <f t="shared" si="1039"/>
        <v>139</v>
      </c>
      <c r="I1379" s="36">
        <f t="shared" si="1040"/>
        <v>138</v>
      </c>
      <c r="J1379" s="4">
        <f t="shared" si="1041"/>
        <v>-138</v>
      </c>
      <c r="K1379" s="36">
        <f t="shared" si="1042"/>
        <v>-137</v>
      </c>
      <c r="L1379">
        <f t="shared" si="1081"/>
        <v>161</v>
      </c>
      <c r="M1379" s="3">
        <f t="shared" si="1083"/>
        <v>1</v>
      </c>
      <c r="N1379" s="245">
        <f t="shared" si="1083"/>
        <v>2</v>
      </c>
      <c r="O1379" s="501" t="s">
        <v>110</v>
      </c>
      <c r="P1379" s="501"/>
      <c r="R1379" s="546" t="s">
        <v>124</v>
      </c>
      <c r="S1379" s="546"/>
      <c r="V1379" s="206">
        <f t="shared" si="1072"/>
        <v>31</v>
      </c>
      <c r="W1379" s="206"/>
      <c r="AD1379" s="8">
        <f t="shared" si="1073"/>
        <v>259</v>
      </c>
      <c r="AE1379" s="8"/>
      <c r="AF1379" s="8"/>
      <c r="AI1379" s="108">
        <f t="shared" si="1074"/>
        <v>335</v>
      </c>
      <c r="AL1379" s="133">
        <f t="shared" si="1077"/>
        <v>421</v>
      </c>
      <c r="AQ1379">
        <f t="shared" si="1048"/>
        <v>395</v>
      </c>
      <c r="AS1379">
        <f t="shared" si="1055"/>
        <v>382</v>
      </c>
      <c r="AV1379">
        <f t="shared" si="1063"/>
        <v>306</v>
      </c>
      <c r="AW1379">
        <f t="shared" si="1018"/>
        <v>381</v>
      </c>
      <c r="AZ1379" s="255">
        <f t="shared" si="1057"/>
        <v>24</v>
      </c>
      <c r="BA1379" s="255">
        <f t="shared" si="1058"/>
        <v>24</v>
      </c>
      <c r="BB1379" s="255">
        <f t="shared" si="1054"/>
        <v>23</v>
      </c>
      <c r="BC1379" s="255">
        <f t="shared" si="1082"/>
        <v>22</v>
      </c>
      <c r="BD1379" s="258">
        <f t="shared" si="1075"/>
        <v>27</v>
      </c>
      <c r="BE1379" s="258">
        <f t="shared" si="1076"/>
        <v>27</v>
      </c>
      <c r="BF1379" s="258">
        <f t="shared" si="1067"/>
        <v>26</v>
      </c>
      <c r="BG1379" s="258">
        <f t="shared" si="1068"/>
        <v>26</v>
      </c>
      <c r="BH1379" s="258">
        <f t="shared" si="1064"/>
        <v>25</v>
      </c>
      <c r="BI1379" s="258">
        <f t="shared" si="1066"/>
        <v>24</v>
      </c>
      <c r="BJ1379" s="258">
        <f>BI1379+2</f>
        <v>26</v>
      </c>
      <c r="BK1379" s="258">
        <f t="shared" si="1060"/>
        <v>25</v>
      </c>
      <c r="BL1379" s="258">
        <f t="shared" si="1061"/>
        <v>25</v>
      </c>
      <c r="BM1379" s="258">
        <f t="shared" si="1078"/>
        <v>24</v>
      </c>
      <c r="BN1379" s="258">
        <f t="shared" si="1079"/>
        <v>24</v>
      </c>
      <c r="BO1379" s="32">
        <f t="shared" si="1080"/>
        <v>610</v>
      </c>
      <c r="BP1379" s="8">
        <f t="shared" si="1024"/>
        <v>194</v>
      </c>
      <c r="BQ1379" s="32">
        <f t="shared" si="1062"/>
        <v>381</v>
      </c>
    </row>
    <row r="1380" spans="1:69" ht="13.5" thickBot="1">
      <c r="A1380" s="390">
        <f t="shared" si="1069"/>
        <v>40</v>
      </c>
      <c r="B1380" s="391" t="str">
        <f>VLOOKUP(A1380,Sheet3!$A$2:$E$61,4,FALSE)</f>
        <v>guǐmǎo (癸卯)</v>
      </c>
      <c r="C1380" s="391" t="str">
        <f>VLOOKUP(A1380,Sheet3!$A$2:$E$61,5,FALSE)</f>
        <v>Water Hare</v>
      </c>
      <c r="D1380" s="399">
        <f t="shared" si="1070"/>
        <v>2463</v>
      </c>
      <c r="E1380" s="399">
        <f t="shared" si="1071"/>
        <v>2402</v>
      </c>
      <c r="F1380" s="12">
        <f t="shared" si="1038"/>
        <v>20.428571428571427</v>
      </c>
      <c r="G1380" s="416">
        <f t="shared" si="1029"/>
        <v>3794</v>
      </c>
      <c r="H1380" s="187">
        <f t="shared" si="1039"/>
        <v>138</v>
      </c>
      <c r="I1380" s="36">
        <f t="shared" si="1040"/>
        <v>137</v>
      </c>
      <c r="J1380" s="4">
        <f t="shared" si="1041"/>
        <v>-137</v>
      </c>
      <c r="K1380" s="36">
        <f t="shared" si="1042"/>
        <v>-136</v>
      </c>
      <c r="L1380">
        <f t="shared" si="1081"/>
        <v>161</v>
      </c>
      <c r="M1380" s="3">
        <f t="shared" si="1083"/>
        <v>2</v>
      </c>
      <c r="N1380" s="245">
        <f t="shared" si="1083"/>
        <v>3</v>
      </c>
      <c r="O1380" s="543" t="s">
        <v>160</v>
      </c>
      <c r="P1380" s="543"/>
      <c r="R1380" s="500">
        <v>1</v>
      </c>
      <c r="S1380" s="500"/>
      <c r="V1380" s="206">
        <f t="shared" si="1072"/>
        <v>32</v>
      </c>
      <c r="W1380" s="206"/>
      <c r="AD1380" s="8">
        <f t="shared" si="1073"/>
        <v>260</v>
      </c>
      <c r="AE1380" s="8"/>
      <c r="AF1380" s="8"/>
      <c r="AI1380" s="108">
        <f t="shared" si="1074"/>
        <v>336</v>
      </c>
      <c r="AJ1380" s="1">
        <f>(H$1047-H1383)/7</f>
        <v>48</v>
      </c>
      <c r="AL1380" s="133">
        <f t="shared" si="1077"/>
        <v>422</v>
      </c>
      <c r="AQ1380">
        <f t="shared" si="1048"/>
        <v>396</v>
      </c>
      <c r="AS1380">
        <f t="shared" si="1055"/>
        <v>383</v>
      </c>
      <c r="AV1380">
        <f t="shared" si="1063"/>
        <v>307</v>
      </c>
      <c r="AW1380">
        <f t="shared" si="1018"/>
        <v>382</v>
      </c>
      <c r="AZ1380" s="255">
        <f t="shared" si="1057"/>
        <v>24</v>
      </c>
      <c r="BA1380" s="255">
        <f t="shared" si="1058"/>
        <v>24</v>
      </c>
      <c r="BB1380" s="255">
        <f t="shared" si="1054"/>
        <v>23</v>
      </c>
      <c r="BC1380" s="255">
        <f t="shared" si="1082"/>
        <v>22</v>
      </c>
      <c r="BD1380" s="258">
        <f t="shared" si="1075"/>
        <v>27</v>
      </c>
      <c r="BE1380" s="258">
        <f t="shared" si="1076"/>
        <v>27</v>
      </c>
      <c r="BF1380" s="258">
        <f t="shared" si="1067"/>
        <v>26</v>
      </c>
      <c r="BG1380" s="258">
        <f t="shared" si="1068"/>
        <v>26</v>
      </c>
      <c r="BH1380" s="258">
        <f t="shared" si="1064"/>
        <v>25</v>
      </c>
      <c r="BI1380" s="258">
        <f t="shared" si="1066"/>
        <v>24</v>
      </c>
      <c r="BJ1380" s="258">
        <f>BI1380+1</f>
        <v>25</v>
      </c>
      <c r="BK1380" s="258">
        <f t="shared" si="1060"/>
        <v>24</v>
      </c>
      <c r="BL1380" s="258">
        <f t="shared" si="1061"/>
        <v>24</v>
      </c>
      <c r="BM1380" s="258">
        <f t="shared" si="1078"/>
        <v>23</v>
      </c>
      <c r="BN1380" s="258">
        <f t="shared" si="1079"/>
        <v>23</v>
      </c>
      <c r="BO1380" s="32">
        <f t="shared" si="1080"/>
        <v>611</v>
      </c>
      <c r="BP1380" s="8">
        <f t="shared" si="1024"/>
        <v>195</v>
      </c>
      <c r="BQ1380" s="32">
        <f t="shared" si="1062"/>
        <v>382</v>
      </c>
    </row>
    <row r="1381" spans="1:69" ht="13.5" thickBot="1">
      <c r="A1381" s="390">
        <f t="shared" si="1069"/>
        <v>41</v>
      </c>
      <c r="B1381" s="391" t="str">
        <f>VLOOKUP(A1381,Sheet3!$A$2:$E$61,4,FALSE)</f>
        <v>jiǎchén (甲辰)</v>
      </c>
      <c r="C1381" s="391" t="str">
        <f>VLOOKUP(A1381,Sheet3!$A$2:$E$61,5,FALSE)</f>
        <v>Wood Dragon</v>
      </c>
      <c r="D1381" s="399">
        <f t="shared" si="1070"/>
        <v>2464</v>
      </c>
      <c r="E1381" s="399">
        <f t="shared" si="1071"/>
        <v>2403</v>
      </c>
      <c r="F1381" s="12">
        <f t="shared" si="1038"/>
        <v>20.285714285714285</v>
      </c>
      <c r="G1381" s="416">
        <f t="shared" si="1029"/>
        <v>3795</v>
      </c>
      <c r="H1381" s="187">
        <f t="shared" si="1039"/>
        <v>137</v>
      </c>
      <c r="I1381" s="36">
        <f t="shared" si="1040"/>
        <v>136</v>
      </c>
      <c r="J1381" s="4">
        <f t="shared" si="1041"/>
        <v>-136</v>
      </c>
      <c r="K1381" s="36">
        <f t="shared" si="1042"/>
        <v>-135</v>
      </c>
      <c r="L1381">
        <f t="shared" si="1081"/>
        <v>161</v>
      </c>
      <c r="M1381" s="3">
        <f t="shared" si="1083"/>
        <v>3</v>
      </c>
      <c r="N1381" s="245">
        <f t="shared" si="1083"/>
        <v>4</v>
      </c>
      <c r="O1381" s="501" t="s">
        <v>161</v>
      </c>
      <c r="P1381" s="501"/>
      <c r="R1381" s="500">
        <v>2</v>
      </c>
      <c r="S1381" s="500"/>
      <c r="V1381" s="206">
        <f t="shared" si="1072"/>
        <v>33</v>
      </c>
      <c r="W1381" s="206"/>
      <c r="AD1381" s="8">
        <f t="shared" si="1073"/>
        <v>261</v>
      </c>
      <c r="AE1381" s="8"/>
      <c r="AF1381" s="8"/>
      <c r="AI1381" s="108">
        <f t="shared" si="1074"/>
        <v>337</v>
      </c>
      <c r="AL1381" s="133">
        <f t="shared" si="1077"/>
        <v>423</v>
      </c>
      <c r="AQ1381">
        <f t="shared" si="1048"/>
        <v>397</v>
      </c>
      <c r="AS1381">
        <f t="shared" si="1055"/>
        <v>384</v>
      </c>
      <c r="AV1381">
        <f t="shared" si="1063"/>
        <v>308</v>
      </c>
      <c r="AW1381">
        <f t="shared" si="1018"/>
        <v>383</v>
      </c>
      <c r="AZ1381" s="255">
        <f t="shared" si="1057"/>
        <v>23</v>
      </c>
      <c r="BA1381" s="255">
        <f t="shared" si="1058"/>
        <v>23</v>
      </c>
      <c r="BB1381" s="255">
        <f t="shared" ref="BB1381:BB1412" si="1084">BA1381-1</f>
        <v>22</v>
      </c>
      <c r="BC1381" s="255">
        <f t="shared" si="1082"/>
        <v>21</v>
      </c>
      <c r="BD1381" s="258">
        <f t="shared" si="1075"/>
        <v>26</v>
      </c>
      <c r="BE1381" s="258">
        <f t="shared" si="1076"/>
        <v>26</v>
      </c>
      <c r="BF1381" s="258">
        <f t="shared" si="1067"/>
        <v>25</v>
      </c>
      <c r="BG1381" s="258">
        <f t="shared" si="1068"/>
        <v>25</v>
      </c>
      <c r="BH1381" s="258">
        <f t="shared" si="1064"/>
        <v>24</v>
      </c>
      <c r="BI1381" s="258">
        <f t="shared" si="1066"/>
        <v>23</v>
      </c>
      <c r="BJ1381" s="258">
        <f>BI1381+2</f>
        <v>25</v>
      </c>
      <c r="BK1381" s="258">
        <f t="shared" si="1060"/>
        <v>24</v>
      </c>
      <c r="BL1381" s="258">
        <f t="shared" si="1061"/>
        <v>24</v>
      </c>
      <c r="BM1381" s="258">
        <f t="shared" si="1078"/>
        <v>23</v>
      </c>
      <c r="BN1381" s="258">
        <f t="shared" si="1079"/>
        <v>23</v>
      </c>
      <c r="BO1381" s="32">
        <f t="shared" si="1080"/>
        <v>612</v>
      </c>
      <c r="BP1381" s="8">
        <f t="shared" si="1024"/>
        <v>196</v>
      </c>
      <c r="BQ1381" s="32">
        <f t="shared" si="1062"/>
        <v>383</v>
      </c>
    </row>
    <row r="1382" spans="1:69" ht="13.5" thickBot="1">
      <c r="A1382" s="390">
        <f t="shared" si="1069"/>
        <v>42</v>
      </c>
      <c r="B1382" s="391" t="str">
        <f>VLOOKUP(A1382,Sheet3!$A$2:$E$61,4,FALSE)</f>
        <v>yǐsì (乙巳)</v>
      </c>
      <c r="C1382" s="391" t="str">
        <f>VLOOKUP(A1382,Sheet3!$A$2:$E$61,5,FALSE)</f>
        <v>Wood Snake</v>
      </c>
      <c r="D1382" s="399">
        <f t="shared" si="1070"/>
        <v>2465</v>
      </c>
      <c r="E1382" s="399">
        <f t="shared" si="1071"/>
        <v>2404</v>
      </c>
      <c r="F1382" s="12">
        <f t="shared" si="1038"/>
        <v>20.142857142857142</v>
      </c>
      <c r="G1382" s="416">
        <f t="shared" si="1029"/>
        <v>3796</v>
      </c>
      <c r="H1382" s="187">
        <f t="shared" si="1039"/>
        <v>136</v>
      </c>
      <c r="I1382" s="36">
        <f t="shared" si="1040"/>
        <v>135</v>
      </c>
      <c r="J1382" s="4">
        <f t="shared" si="1041"/>
        <v>-135</v>
      </c>
      <c r="K1382" s="36">
        <f t="shared" si="1042"/>
        <v>-134</v>
      </c>
      <c r="L1382">
        <f t="shared" si="1081"/>
        <v>161</v>
      </c>
      <c r="M1382" s="3">
        <f t="shared" si="1083"/>
        <v>4</v>
      </c>
      <c r="N1382" s="245">
        <f t="shared" si="1083"/>
        <v>1</v>
      </c>
      <c r="O1382" s="540" t="s">
        <v>124</v>
      </c>
      <c r="P1382" s="540"/>
      <c r="Q1382" s="32" t="s">
        <v>162</v>
      </c>
      <c r="R1382" s="500">
        <f>R1383-1</f>
        <v>3</v>
      </c>
      <c r="S1382" s="500"/>
      <c r="V1382" s="206">
        <f t="shared" si="1072"/>
        <v>34</v>
      </c>
      <c r="W1382" s="206"/>
      <c r="AD1382" s="8">
        <f t="shared" si="1073"/>
        <v>262</v>
      </c>
      <c r="AE1382" s="8"/>
      <c r="AF1382" s="8"/>
      <c r="AI1382" s="108">
        <f t="shared" si="1074"/>
        <v>338</v>
      </c>
      <c r="AL1382" s="133">
        <f t="shared" si="1077"/>
        <v>424</v>
      </c>
      <c r="AQ1382">
        <f t="shared" si="1048"/>
        <v>398</v>
      </c>
      <c r="AS1382">
        <f t="shared" si="1055"/>
        <v>385</v>
      </c>
      <c r="AT1382">
        <v>55</v>
      </c>
      <c r="AU1382">
        <v>15</v>
      </c>
      <c r="AV1382">
        <f t="shared" si="1063"/>
        <v>309</v>
      </c>
      <c r="AW1382">
        <f t="shared" si="1018"/>
        <v>384</v>
      </c>
      <c r="AZ1382" s="255">
        <f t="shared" si="1057"/>
        <v>23</v>
      </c>
      <c r="BA1382" s="255">
        <f t="shared" si="1058"/>
        <v>23</v>
      </c>
      <c r="BB1382" s="255">
        <f t="shared" si="1084"/>
        <v>22</v>
      </c>
      <c r="BC1382" s="255">
        <f t="shared" si="1082"/>
        <v>21</v>
      </c>
      <c r="BD1382" s="258">
        <f t="shared" si="1075"/>
        <v>26</v>
      </c>
      <c r="BE1382" s="258">
        <f t="shared" si="1076"/>
        <v>26</v>
      </c>
      <c r="BF1382" s="258">
        <f t="shared" si="1067"/>
        <v>25</v>
      </c>
      <c r="BG1382" s="258">
        <f t="shared" si="1068"/>
        <v>25</v>
      </c>
      <c r="BH1382" s="258">
        <f t="shared" si="1064"/>
        <v>24</v>
      </c>
      <c r="BI1382" s="258">
        <f t="shared" si="1066"/>
        <v>23</v>
      </c>
      <c r="BJ1382" s="258">
        <f>BI1382+2</f>
        <v>25</v>
      </c>
      <c r="BK1382" s="258">
        <f t="shared" si="1060"/>
        <v>24</v>
      </c>
      <c r="BL1382" s="258">
        <f t="shared" si="1061"/>
        <v>24</v>
      </c>
      <c r="BM1382" s="258">
        <f t="shared" si="1078"/>
        <v>23</v>
      </c>
      <c r="BN1382" s="258">
        <f t="shared" si="1079"/>
        <v>23</v>
      </c>
      <c r="BO1382" s="32">
        <f t="shared" si="1080"/>
        <v>613</v>
      </c>
      <c r="BP1382" s="8">
        <f t="shared" si="1024"/>
        <v>197</v>
      </c>
      <c r="BQ1382" s="32">
        <f t="shared" si="1062"/>
        <v>384</v>
      </c>
    </row>
    <row r="1383" spans="1:69" ht="13.5" thickBot="1">
      <c r="A1383" s="390">
        <f t="shared" si="1069"/>
        <v>43</v>
      </c>
      <c r="B1383" s="391" t="str">
        <f>VLOOKUP(A1383,Sheet3!$A$2:$E$61,4,FALSE)</f>
        <v>bǐngwǔ (丙午)</v>
      </c>
      <c r="C1383" s="391" t="str">
        <f>VLOOKUP(A1383,Sheet3!$A$2:$E$61,5,FALSE)</f>
        <v>Fire Horse</v>
      </c>
      <c r="D1383" s="399">
        <f t="shared" si="1070"/>
        <v>2466</v>
      </c>
      <c r="E1383" s="399">
        <f t="shared" si="1071"/>
        <v>2405</v>
      </c>
      <c r="F1383" s="14">
        <f t="shared" si="1038"/>
        <v>20</v>
      </c>
      <c r="G1383" s="417">
        <f t="shared" si="1029"/>
        <v>3797</v>
      </c>
      <c r="H1383" s="270">
        <f t="shared" si="1039"/>
        <v>135</v>
      </c>
      <c r="I1383" s="42">
        <f t="shared" si="1040"/>
        <v>134</v>
      </c>
      <c r="J1383" s="6">
        <f t="shared" si="1041"/>
        <v>-134</v>
      </c>
      <c r="K1383" s="42">
        <f t="shared" si="1042"/>
        <v>-133</v>
      </c>
      <c r="L1383" s="20">
        <f>INT(L$1543-($J$1543-$J1383)/4)</f>
        <v>162</v>
      </c>
      <c r="M1383" s="15">
        <f t="shared" si="1083"/>
        <v>1</v>
      </c>
      <c r="N1383" s="271">
        <f t="shared" si="1083"/>
        <v>2</v>
      </c>
      <c r="O1383" s="541">
        <v>1</v>
      </c>
      <c r="P1383" s="541"/>
      <c r="Q1383" s="30" t="s">
        <v>163</v>
      </c>
      <c r="R1383" s="542">
        <v>4</v>
      </c>
      <c r="S1383" s="542"/>
      <c r="T1383" s="17"/>
      <c r="U1383" s="17"/>
      <c r="V1383" s="205">
        <f t="shared" si="1072"/>
        <v>35</v>
      </c>
      <c r="W1383" s="205"/>
      <c r="X1383" s="20"/>
      <c r="Y1383" s="20"/>
      <c r="Z1383" s="20"/>
      <c r="AA1383" s="20"/>
      <c r="AB1383" s="20"/>
      <c r="AC1383" s="20"/>
      <c r="AD1383" s="19">
        <f t="shared" si="1073"/>
        <v>263</v>
      </c>
      <c r="AE1383" s="19"/>
      <c r="AF1383" s="19"/>
      <c r="AG1383" s="20"/>
      <c r="AH1383" s="17"/>
      <c r="AI1383" s="108">
        <f t="shared" si="1074"/>
        <v>339</v>
      </c>
      <c r="AK1383" s="1">
        <f>(H$942-H1383)/7</f>
        <v>63</v>
      </c>
      <c r="AL1383" s="133">
        <f t="shared" si="1077"/>
        <v>425</v>
      </c>
      <c r="AM1383" s="1">
        <f>70-(H1383-H$1453)/7</f>
        <v>60</v>
      </c>
      <c r="AN1383" s="3">
        <f>-(H1383-H$984)/7</f>
        <v>57</v>
      </c>
      <c r="AO1383" s="3">
        <f>-(H1383-H$998)/7</f>
        <v>55</v>
      </c>
      <c r="AP1383" s="3">
        <f>-(H1383-H$1061)/7</f>
        <v>46</v>
      </c>
      <c r="AQ1383">
        <f t="shared" si="1048"/>
        <v>399</v>
      </c>
      <c r="AR1383" s="3">
        <f>AR1376+1</f>
        <v>57</v>
      </c>
      <c r="AS1383">
        <f t="shared" si="1055"/>
        <v>386</v>
      </c>
      <c r="AV1383">
        <f t="shared" si="1063"/>
        <v>310</v>
      </c>
      <c r="AW1383">
        <f t="shared" si="1018"/>
        <v>385</v>
      </c>
      <c r="AZ1383" s="255">
        <f t="shared" si="1057"/>
        <v>23</v>
      </c>
      <c r="BA1383" s="255">
        <f t="shared" si="1058"/>
        <v>23</v>
      </c>
      <c r="BB1383" s="255">
        <f t="shared" si="1084"/>
        <v>22</v>
      </c>
      <c r="BC1383" s="255">
        <f t="shared" si="1082"/>
        <v>21</v>
      </c>
      <c r="BD1383" s="258">
        <f t="shared" si="1075"/>
        <v>26</v>
      </c>
      <c r="BE1383" s="258">
        <f t="shared" si="1076"/>
        <v>26</v>
      </c>
      <c r="BF1383" s="258">
        <f t="shared" si="1067"/>
        <v>25</v>
      </c>
      <c r="BG1383" s="258">
        <f t="shared" si="1068"/>
        <v>25</v>
      </c>
      <c r="BH1383" s="258">
        <f t="shared" si="1064"/>
        <v>24</v>
      </c>
      <c r="BI1383" s="258">
        <f t="shared" si="1066"/>
        <v>23</v>
      </c>
      <c r="BJ1383" s="258">
        <f>BI1383+2</f>
        <v>25</v>
      </c>
      <c r="BK1383" s="258">
        <f t="shared" si="1060"/>
        <v>24</v>
      </c>
      <c r="BL1383" s="258">
        <f t="shared" si="1061"/>
        <v>24</v>
      </c>
      <c r="BM1383" s="258">
        <f t="shared" si="1078"/>
        <v>23</v>
      </c>
      <c r="BN1383" s="258">
        <f t="shared" si="1079"/>
        <v>23</v>
      </c>
      <c r="BO1383" s="32">
        <f t="shared" si="1080"/>
        <v>614</v>
      </c>
      <c r="BP1383" s="8">
        <f t="shared" si="1024"/>
        <v>198</v>
      </c>
      <c r="BQ1383" s="32">
        <f t="shared" si="1062"/>
        <v>385</v>
      </c>
    </row>
    <row r="1384" spans="1:69" ht="13.5" thickBot="1">
      <c r="A1384" s="390">
        <f t="shared" si="1069"/>
        <v>44</v>
      </c>
      <c r="B1384" s="391" t="str">
        <f>VLOOKUP(A1384,Sheet3!$A$2:$E$61,4,FALSE)</f>
        <v>dīngwèi (丁未)</v>
      </c>
      <c r="C1384" s="391" t="str">
        <f>VLOOKUP(A1384,Sheet3!$A$2:$E$61,5,FALSE)</f>
        <v>Fire Sheep</v>
      </c>
      <c r="D1384" s="399">
        <f t="shared" si="1070"/>
        <v>2467</v>
      </c>
      <c r="E1384" s="399">
        <f t="shared" si="1071"/>
        <v>2406</v>
      </c>
      <c r="F1384" s="12">
        <f t="shared" si="1038"/>
        <v>19.857142857142858</v>
      </c>
      <c r="G1384" s="416">
        <f t="shared" si="1029"/>
        <v>3798</v>
      </c>
      <c r="H1384" s="187">
        <f t="shared" si="1039"/>
        <v>134</v>
      </c>
      <c r="I1384" s="36">
        <f t="shared" si="1040"/>
        <v>133</v>
      </c>
      <c r="J1384" s="4">
        <f t="shared" si="1041"/>
        <v>-133</v>
      </c>
      <c r="K1384" s="36">
        <f t="shared" si="1042"/>
        <v>-132</v>
      </c>
      <c r="L1384">
        <f>INT(L$1543-($J$1543-$J1384)/4)</f>
        <v>162</v>
      </c>
      <c r="M1384" s="3">
        <f t="shared" si="1083"/>
        <v>2</v>
      </c>
      <c r="N1384" s="245">
        <f t="shared" si="1083"/>
        <v>3</v>
      </c>
      <c r="O1384" s="500">
        <f>O1383+1</f>
        <v>2</v>
      </c>
      <c r="P1384" s="500"/>
      <c r="R1384" s="500">
        <f>R1383+1</f>
        <v>5</v>
      </c>
      <c r="S1384" s="500"/>
      <c r="V1384" s="206">
        <f t="shared" si="1072"/>
        <v>36</v>
      </c>
      <c r="W1384" s="206"/>
      <c r="AD1384" s="8">
        <f t="shared" si="1073"/>
        <v>264</v>
      </c>
      <c r="AE1384" s="8"/>
      <c r="AF1384" s="8"/>
      <c r="AI1384" s="108">
        <f t="shared" si="1074"/>
        <v>340</v>
      </c>
      <c r="AL1384" s="133">
        <f t="shared" si="1077"/>
        <v>426</v>
      </c>
      <c r="AQ1384">
        <f t="shared" si="1048"/>
        <v>400</v>
      </c>
      <c r="AS1384">
        <f t="shared" si="1055"/>
        <v>387</v>
      </c>
      <c r="AV1384">
        <f t="shared" si="1063"/>
        <v>311</v>
      </c>
      <c r="AW1384">
        <f t="shared" si="1018"/>
        <v>386</v>
      </c>
      <c r="AZ1384" s="255">
        <f t="shared" si="1057"/>
        <v>23</v>
      </c>
      <c r="BA1384" s="255">
        <f t="shared" si="1058"/>
        <v>23</v>
      </c>
      <c r="BB1384" s="255">
        <f t="shared" si="1084"/>
        <v>22</v>
      </c>
      <c r="BC1384" s="255">
        <f t="shared" si="1082"/>
        <v>21</v>
      </c>
      <c r="BD1384" s="258">
        <f t="shared" si="1075"/>
        <v>26</v>
      </c>
      <c r="BE1384" s="258">
        <f t="shared" si="1076"/>
        <v>26</v>
      </c>
      <c r="BF1384" s="258">
        <f t="shared" si="1067"/>
        <v>25</v>
      </c>
      <c r="BG1384" s="258">
        <f t="shared" si="1068"/>
        <v>25</v>
      </c>
      <c r="BH1384" s="258">
        <f t="shared" si="1064"/>
        <v>24</v>
      </c>
      <c r="BI1384" s="258">
        <f t="shared" si="1066"/>
        <v>23</v>
      </c>
      <c r="BJ1384" s="258">
        <f>BI1384+1</f>
        <v>24</v>
      </c>
      <c r="BK1384" s="258">
        <f t="shared" si="1060"/>
        <v>23</v>
      </c>
      <c r="BL1384" s="258">
        <f t="shared" si="1061"/>
        <v>23</v>
      </c>
      <c r="BM1384" s="258">
        <f t="shared" si="1078"/>
        <v>22</v>
      </c>
      <c r="BN1384" s="258">
        <f t="shared" si="1079"/>
        <v>22</v>
      </c>
      <c r="BO1384" s="32">
        <f t="shared" si="1080"/>
        <v>615</v>
      </c>
      <c r="BP1384" s="8">
        <f t="shared" si="1024"/>
        <v>199</v>
      </c>
      <c r="BQ1384" s="32">
        <f t="shared" si="1062"/>
        <v>386</v>
      </c>
    </row>
    <row r="1385" spans="1:69" ht="13.5" thickBot="1">
      <c r="A1385" s="390">
        <f t="shared" si="1069"/>
        <v>45</v>
      </c>
      <c r="B1385" s="391" t="str">
        <f>VLOOKUP(A1385,Sheet3!$A$2:$E$61,4,FALSE)</f>
        <v>wùshēn (戊申)</v>
      </c>
      <c r="C1385" s="391" t="str">
        <f>VLOOKUP(A1385,Sheet3!$A$2:$E$61,5,FALSE)</f>
        <v>Earth Monkey</v>
      </c>
      <c r="D1385" s="399">
        <f t="shared" si="1070"/>
        <v>2468</v>
      </c>
      <c r="E1385" s="399">
        <f t="shared" si="1071"/>
        <v>2407</v>
      </c>
      <c r="F1385" s="12">
        <f t="shared" si="1038"/>
        <v>19.714285714285715</v>
      </c>
      <c r="G1385" s="416">
        <f t="shared" si="1029"/>
        <v>3799</v>
      </c>
      <c r="H1385" s="187">
        <f t="shared" si="1039"/>
        <v>133</v>
      </c>
      <c r="I1385" s="36">
        <f t="shared" si="1040"/>
        <v>132</v>
      </c>
      <c r="J1385" s="4">
        <f t="shared" si="1041"/>
        <v>-132</v>
      </c>
      <c r="K1385" s="36">
        <f t="shared" si="1042"/>
        <v>-131</v>
      </c>
      <c r="L1385">
        <f>INT(L$1543-($J$1543-$J1385)/4)</f>
        <v>162</v>
      </c>
      <c r="M1385" s="3">
        <f t="shared" si="1083"/>
        <v>3</v>
      </c>
      <c r="N1385" s="245">
        <f t="shared" si="1083"/>
        <v>4</v>
      </c>
      <c r="O1385" s="500">
        <f>O1384+1</f>
        <v>3</v>
      </c>
      <c r="P1385" s="500"/>
      <c r="R1385" s="500">
        <f>R1384+1</f>
        <v>6</v>
      </c>
      <c r="S1385" s="500"/>
      <c r="V1385" s="206">
        <f t="shared" si="1072"/>
        <v>37</v>
      </c>
      <c r="W1385" s="206"/>
      <c r="AD1385" s="8">
        <f t="shared" si="1073"/>
        <v>265</v>
      </c>
      <c r="AE1385" s="8"/>
      <c r="AF1385" s="8"/>
      <c r="AI1385" s="108">
        <f t="shared" si="1074"/>
        <v>341</v>
      </c>
      <c r="AL1385" s="133">
        <f t="shared" si="1077"/>
        <v>427</v>
      </c>
      <c r="AQ1385">
        <f t="shared" si="1048"/>
        <v>401</v>
      </c>
      <c r="AS1385">
        <f t="shared" si="1055"/>
        <v>388</v>
      </c>
      <c r="AV1385">
        <f t="shared" si="1063"/>
        <v>312</v>
      </c>
      <c r="AW1385">
        <f t="shared" ref="AW1385:AW1448" si="1085">AW1384+1</f>
        <v>387</v>
      </c>
      <c r="AZ1385" s="255">
        <f t="shared" ref="AZ1385:AZ1416" si="1086">BL1384-1</f>
        <v>22</v>
      </c>
      <c r="BA1385" s="255">
        <f t="shared" ref="BA1385:BA1416" si="1087">AZ1385</f>
        <v>22</v>
      </c>
      <c r="BB1385" s="255">
        <f t="shared" si="1084"/>
        <v>21</v>
      </c>
      <c r="BC1385" s="255">
        <f t="shared" si="1082"/>
        <v>20</v>
      </c>
      <c r="BD1385" s="258">
        <f t="shared" si="1075"/>
        <v>25</v>
      </c>
      <c r="BE1385" s="258">
        <f t="shared" si="1076"/>
        <v>25</v>
      </c>
      <c r="BF1385" s="258">
        <f t="shared" si="1067"/>
        <v>24</v>
      </c>
      <c r="BG1385" s="258">
        <f t="shared" si="1068"/>
        <v>24</v>
      </c>
      <c r="BH1385" s="258">
        <f t="shared" si="1064"/>
        <v>23</v>
      </c>
      <c r="BI1385" s="258">
        <f t="shared" si="1066"/>
        <v>22</v>
      </c>
      <c r="BJ1385" s="258">
        <f>BI1385+2</f>
        <v>24</v>
      </c>
      <c r="BK1385" s="258">
        <f t="shared" si="1060"/>
        <v>23</v>
      </c>
      <c r="BL1385" s="258">
        <f t="shared" si="1061"/>
        <v>23</v>
      </c>
      <c r="BM1385" s="258">
        <f t="shared" si="1078"/>
        <v>22</v>
      </c>
      <c r="BN1385" s="258">
        <f t="shared" si="1079"/>
        <v>22</v>
      </c>
      <c r="BO1385" s="32">
        <f t="shared" si="1080"/>
        <v>616</v>
      </c>
      <c r="BP1385" s="8">
        <f t="shared" si="1024"/>
        <v>200</v>
      </c>
      <c r="BQ1385" s="32">
        <f t="shared" si="1062"/>
        <v>387</v>
      </c>
    </row>
    <row r="1386" spans="1:69" ht="13.5" thickBot="1">
      <c r="A1386" s="390">
        <f t="shared" si="1069"/>
        <v>46</v>
      </c>
      <c r="B1386" s="391" t="str">
        <f>VLOOKUP(A1386,Sheet3!$A$2:$E$61,4,FALSE)</f>
        <v>jǐyǒu (己酉)</v>
      </c>
      <c r="C1386" s="391" t="str">
        <f>VLOOKUP(A1386,Sheet3!$A$2:$E$61,5,FALSE)</f>
        <v>Earth Rooster</v>
      </c>
      <c r="D1386" s="399">
        <f t="shared" si="1070"/>
        <v>2469</v>
      </c>
      <c r="E1386" s="399">
        <f t="shared" si="1071"/>
        <v>2408</v>
      </c>
      <c r="F1386" s="12">
        <f t="shared" si="1038"/>
        <v>19.571428571428573</v>
      </c>
      <c r="G1386" s="416">
        <f t="shared" si="1029"/>
        <v>3800</v>
      </c>
      <c r="H1386" s="187">
        <f t="shared" si="1039"/>
        <v>132</v>
      </c>
      <c r="I1386" s="36">
        <f t="shared" si="1040"/>
        <v>131</v>
      </c>
      <c r="J1386" s="4">
        <f t="shared" si="1041"/>
        <v>-131</v>
      </c>
      <c r="K1386" s="36">
        <f t="shared" si="1042"/>
        <v>-130</v>
      </c>
      <c r="L1386">
        <f>INT(L$1543-($J$1543-$J1386)/4)</f>
        <v>162</v>
      </c>
      <c r="M1386" s="3">
        <f t="shared" si="1083"/>
        <v>4</v>
      </c>
      <c r="N1386" s="245">
        <f t="shared" si="1083"/>
        <v>1</v>
      </c>
      <c r="O1386" s="500">
        <f>O1385+1</f>
        <v>4</v>
      </c>
      <c r="P1386" s="500"/>
      <c r="R1386" s="500">
        <f>R1385+1</f>
        <v>7</v>
      </c>
      <c r="S1386" s="500"/>
      <c r="V1386" s="206">
        <f t="shared" si="1072"/>
        <v>38</v>
      </c>
      <c r="W1386" s="206"/>
      <c r="AD1386" s="8">
        <f t="shared" si="1073"/>
        <v>266</v>
      </c>
      <c r="AE1386" s="8"/>
      <c r="AF1386" s="8"/>
      <c r="AI1386" s="108">
        <f t="shared" si="1074"/>
        <v>342</v>
      </c>
      <c r="AJ1386" s="129"/>
      <c r="AL1386" s="133">
        <f t="shared" si="1077"/>
        <v>428</v>
      </c>
      <c r="AQ1386">
        <f t="shared" si="1048"/>
        <v>402</v>
      </c>
      <c r="AS1386">
        <f t="shared" si="1055"/>
        <v>389</v>
      </c>
      <c r="AV1386">
        <f t="shared" si="1063"/>
        <v>313</v>
      </c>
      <c r="AW1386">
        <f t="shared" si="1085"/>
        <v>388</v>
      </c>
      <c r="AZ1386" s="255">
        <f t="shared" si="1086"/>
        <v>22</v>
      </c>
      <c r="BA1386" s="255">
        <f t="shared" si="1087"/>
        <v>22</v>
      </c>
      <c r="BB1386" s="255">
        <f t="shared" si="1084"/>
        <v>21</v>
      </c>
      <c r="BC1386" s="255">
        <f t="shared" si="1082"/>
        <v>20</v>
      </c>
      <c r="BD1386" s="258">
        <f t="shared" si="1075"/>
        <v>25</v>
      </c>
      <c r="BE1386" s="258">
        <f t="shared" si="1076"/>
        <v>25</v>
      </c>
      <c r="BF1386" s="258">
        <f t="shared" si="1067"/>
        <v>24</v>
      </c>
      <c r="BG1386" s="258">
        <f t="shared" si="1068"/>
        <v>24</v>
      </c>
      <c r="BH1386" s="258">
        <f t="shared" si="1064"/>
        <v>23</v>
      </c>
      <c r="BI1386" s="258">
        <f t="shared" si="1066"/>
        <v>22</v>
      </c>
      <c r="BJ1386" s="258">
        <f>BI1386+2</f>
        <v>24</v>
      </c>
      <c r="BK1386" s="258">
        <f t="shared" si="1060"/>
        <v>23</v>
      </c>
      <c r="BL1386" s="258">
        <f t="shared" si="1061"/>
        <v>23</v>
      </c>
      <c r="BM1386" s="258">
        <f t="shared" si="1078"/>
        <v>22</v>
      </c>
      <c r="BN1386" s="258">
        <f t="shared" si="1079"/>
        <v>22</v>
      </c>
      <c r="BO1386" s="32">
        <f t="shared" si="1080"/>
        <v>617</v>
      </c>
      <c r="BP1386" s="8">
        <f t="shared" si="1024"/>
        <v>201</v>
      </c>
      <c r="BQ1386" s="32">
        <f t="shared" si="1062"/>
        <v>388</v>
      </c>
    </row>
    <row r="1387" spans="1:69" ht="13.5" thickBot="1">
      <c r="A1387" s="390">
        <f t="shared" si="1069"/>
        <v>47</v>
      </c>
      <c r="B1387" s="391" t="str">
        <f>VLOOKUP(A1387,Sheet3!$A$2:$E$61,4,FALSE)</f>
        <v>gēngxū (庚戌)</v>
      </c>
      <c r="C1387" s="391" t="str">
        <f>VLOOKUP(A1387,Sheet3!$A$2:$E$61,5,FALSE)</f>
        <v>Metal Dog</v>
      </c>
      <c r="D1387" s="399">
        <f t="shared" si="1070"/>
        <v>2470</v>
      </c>
      <c r="E1387" s="399">
        <f t="shared" si="1071"/>
        <v>2409</v>
      </c>
      <c r="F1387" s="12">
        <f t="shared" si="1038"/>
        <v>19.428571428571427</v>
      </c>
      <c r="G1387" s="416">
        <f t="shared" si="1029"/>
        <v>3801</v>
      </c>
      <c r="H1387" s="352">
        <f>($L$1455-$L1387)*4+H$1455</f>
        <v>131</v>
      </c>
      <c r="I1387" s="74">
        <f>($L$1455-$L1387)*4+I$1455</f>
        <v>130</v>
      </c>
      <c r="J1387" s="352">
        <f>-($L$1455-$L1387)*4+J$1455</f>
        <v>-130</v>
      </c>
      <c r="K1387" s="74">
        <f>-($L$1455-$L1387)*4+K$1455</f>
        <v>-129</v>
      </c>
      <c r="L1387" s="13">
        <v>163</v>
      </c>
      <c r="M1387" s="3">
        <f t="shared" si="1083"/>
        <v>1</v>
      </c>
      <c r="N1387" s="245">
        <f t="shared" si="1083"/>
        <v>2</v>
      </c>
      <c r="O1387" s="500">
        <f>O1386+1</f>
        <v>5</v>
      </c>
      <c r="P1387" s="500"/>
      <c r="R1387" s="500">
        <f>R1386+1</f>
        <v>8</v>
      </c>
      <c r="S1387" s="500"/>
      <c r="V1387" s="206">
        <f t="shared" si="1072"/>
        <v>39</v>
      </c>
      <c r="W1387" s="206"/>
      <c r="AD1387" s="8">
        <f t="shared" si="1073"/>
        <v>267</v>
      </c>
      <c r="AE1387" s="8"/>
      <c r="AF1387" s="8"/>
      <c r="AI1387" s="108">
        <f t="shared" si="1074"/>
        <v>343</v>
      </c>
      <c r="AJ1387" s="1">
        <f>AJ1380+1</f>
        <v>49</v>
      </c>
      <c r="AL1387" s="133">
        <f t="shared" si="1077"/>
        <v>429</v>
      </c>
      <c r="AQ1387">
        <f t="shared" si="1048"/>
        <v>403</v>
      </c>
      <c r="AR1387" s="3"/>
      <c r="AS1387">
        <f t="shared" si="1055"/>
        <v>390</v>
      </c>
      <c r="AV1387">
        <f t="shared" si="1063"/>
        <v>314</v>
      </c>
      <c r="AW1387">
        <f t="shared" si="1085"/>
        <v>389</v>
      </c>
      <c r="AZ1387" s="255">
        <f t="shared" si="1086"/>
        <v>22</v>
      </c>
      <c r="BA1387" s="255">
        <f t="shared" si="1087"/>
        <v>22</v>
      </c>
      <c r="BB1387" s="255">
        <f t="shared" si="1084"/>
        <v>21</v>
      </c>
      <c r="BC1387" s="255">
        <f t="shared" si="1082"/>
        <v>20</v>
      </c>
      <c r="BD1387" s="258">
        <f t="shared" si="1075"/>
        <v>25</v>
      </c>
      <c r="BE1387" s="258">
        <f t="shared" si="1076"/>
        <v>25</v>
      </c>
      <c r="BF1387" s="258">
        <f t="shared" si="1067"/>
        <v>24</v>
      </c>
      <c r="BG1387" s="258">
        <f t="shared" si="1068"/>
        <v>24</v>
      </c>
      <c r="BH1387" s="258">
        <f t="shared" si="1064"/>
        <v>23</v>
      </c>
      <c r="BI1387" s="258">
        <f t="shared" si="1066"/>
        <v>22</v>
      </c>
      <c r="BJ1387" s="258">
        <f>BI1387+2</f>
        <v>24</v>
      </c>
      <c r="BK1387" s="258">
        <f t="shared" si="1060"/>
        <v>23</v>
      </c>
      <c r="BL1387" s="258">
        <f t="shared" si="1061"/>
        <v>23</v>
      </c>
      <c r="BM1387" s="258">
        <f t="shared" si="1078"/>
        <v>22</v>
      </c>
      <c r="BN1387" s="258">
        <f t="shared" si="1079"/>
        <v>22</v>
      </c>
      <c r="BO1387" s="32">
        <f t="shared" si="1080"/>
        <v>618</v>
      </c>
      <c r="BP1387" s="8">
        <f t="shared" si="1024"/>
        <v>202</v>
      </c>
      <c r="BQ1387" s="32">
        <f t="shared" si="1062"/>
        <v>389</v>
      </c>
    </row>
    <row r="1388" spans="1:69" ht="13.5" thickBot="1">
      <c r="A1388" s="390">
        <f t="shared" si="1069"/>
        <v>48</v>
      </c>
      <c r="B1388" s="391" t="str">
        <f>VLOOKUP(A1388,Sheet3!$A$2:$E$61,4,FALSE)</f>
        <v>xīnhài (辛亥)</v>
      </c>
      <c r="C1388" s="391" t="str">
        <f>VLOOKUP(A1388,Sheet3!$A$2:$E$61,5,FALSE)</f>
        <v>Metal Pig</v>
      </c>
      <c r="D1388" s="399">
        <f t="shared" si="1070"/>
        <v>2471</v>
      </c>
      <c r="E1388" s="399">
        <f t="shared" si="1071"/>
        <v>2410</v>
      </c>
      <c r="F1388" s="12">
        <f>(5+H1388)/7</f>
        <v>19.285714285714285</v>
      </c>
      <c r="G1388" s="416">
        <f t="shared" si="1029"/>
        <v>3802</v>
      </c>
      <c r="H1388" s="187">
        <f t="shared" ref="H1388:H1396" si="1088">H1387-1</f>
        <v>130</v>
      </c>
      <c r="I1388" s="1">
        <f t="shared" ref="I1388:I1442" si="1089">H1388-1</f>
        <v>129</v>
      </c>
      <c r="J1388" s="4">
        <f t="shared" si="1041"/>
        <v>-129</v>
      </c>
      <c r="K1388" s="36">
        <f t="shared" si="1042"/>
        <v>-128</v>
      </c>
      <c r="L1388">
        <f t="shared" ref="L1388:L1424" si="1090">INT(L$1543-($J$1543-$J1388)/4)</f>
        <v>163</v>
      </c>
      <c r="M1388" s="3">
        <f t="shared" si="1083"/>
        <v>2</v>
      </c>
      <c r="N1388" s="245">
        <f t="shared" si="1083"/>
        <v>3</v>
      </c>
      <c r="O1388" s="2"/>
      <c r="P1388" s="2"/>
      <c r="R1388" s="8"/>
      <c r="S1388" s="8"/>
      <c r="V1388" s="206">
        <f t="shared" si="1072"/>
        <v>40</v>
      </c>
      <c r="W1388" s="206"/>
      <c r="AI1388" s="108">
        <f t="shared" ref="AI1388:AI1436" si="1091">AI1387+1</f>
        <v>344</v>
      </c>
      <c r="AL1388" s="133">
        <f t="shared" ref="AL1388:AL1436" si="1092">AL1387+1</f>
        <v>430</v>
      </c>
      <c r="AQ1388">
        <f t="shared" ref="AQ1388:AQ1436" si="1093">AQ1387+1</f>
        <v>404</v>
      </c>
      <c r="AS1388">
        <f t="shared" ref="AS1388:AS1436" si="1094">AS1387+1</f>
        <v>391</v>
      </c>
      <c r="AV1388">
        <f t="shared" ref="AV1388:AV1436" si="1095">AV1387+1</f>
        <v>315</v>
      </c>
      <c r="AW1388">
        <f t="shared" si="1085"/>
        <v>390</v>
      </c>
      <c r="AZ1388" s="255">
        <f t="shared" si="1086"/>
        <v>22</v>
      </c>
      <c r="BA1388" s="255">
        <f t="shared" si="1087"/>
        <v>22</v>
      </c>
      <c r="BB1388" s="255">
        <f t="shared" si="1084"/>
        <v>21</v>
      </c>
      <c r="BC1388" s="255">
        <f t="shared" si="1082"/>
        <v>20</v>
      </c>
      <c r="BD1388" s="258">
        <f t="shared" si="1075"/>
        <v>25</v>
      </c>
      <c r="BE1388" s="258">
        <f t="shared" si="1076"/>
        <v>25</v>
      </c>
      <c r="BF1388" s="258">
        <f t="shared" si="1067"/>
        <v>24</v>
      </c>
      <c r="BG1388" s="258">
        <f t="shared" si="1068"/>
        <v>24</v>
      </c>
      <c r="BH1388" s="258">
        <f t="shared" si="1064"/>
        <v>23</v>
      </c>
      <c r="BI1388" s="258">
        <f t="shared" si="1066"/>
        <v>22</v>
      </c>
      <c r="BJ1388" s="258">
        <f>BI1388+1</f>
        <v>23</v>
      </c>
      <c r="BK1388" s="258">
        <f t="shared" ref="BK1388:BK1419" si="1096">BJ1388-1</f>
        <v>22</v>
      </c>
      <c r="BL1388" s="258">
        <f t="shared" ref="BL1388:BL1419" si="1097">BK1388</f>
        <v>22</v>
      </c>
      <c r="BM1388" s="258">
        <f t="shared" si="1078"/>
        <v>21</v>
      </c>
      <c r="BN1388" s="258">
        <f t="shared" si="1079"/>
        <v>21</v>
      </c>
      <c r="BO1388" s="32">
        <f t="shared" si="1080"/>
        <v>619</v>
      </c>
      <c r="BP1388" s="8">
        <f t="shared" si="1024"/>
        <v>203</v>
      </c>
      <c r="BQ1388" s="32">
        <f t="shared" si="1062"/>
        <v>390</v>
      </c>
    </row>
    <row r="1389" spans="1:69" ht="13.5" thickBot="1">
      <c r="A1389" s="390">
        <f t="shared" si="1069"/>
        <v>49</v>
      </c>
      <c r="B1389" s="391" t="str">
        <f>VLOOKUP(A1389,Sheet3!$A$2:$E$61,4,FALSE)</f>
        <v>rénzǐ (壬子)</v>
      </c>
      <c r="C1389" s="391" t="str">
        <f>VLOOKUP(A1389,Sheet3!$A$2:$E$61,5,FALSE)</f>
        <v>Water Rat</v>
      </c>
      <c r="D1389" s="399">
        <f t="shared" si="1070"/>
        <v>2472</v>
      </c>
      <c r="E1389" s="399">
        <f t="shared" si="1071"/>
        <v>2411</v>
      </c>
      <c r="F1389" s="12">
        <f>(5+H1389)/7</f>
        <v>19.142857142857142</v>
      </c>
      <c r="G1389" s="416">
        <f t="shared" si="1029"/>
        <v>3803</v>
      </c>
      <c r="H1389" s="187">
        <f t="shared" si="1088"/>
        <v>129</v>
      </c>
      <c r="I1389" s="1">
        <f t="shared" si="1089"/>
        <v>128</v>
      </c>
      <c r="J1389" s="4">
        <f t="shared" si="1041"/>
        <v>-128</v>
      </c>
      <c r="K1389" s="36">
        <f t="shared" si="1042"/>
        <v>-127</v>
      </c>
      <c r="L1389">
        <f t="shared" si="1090"/>
        <v>163</v>
      </c>
      <c r="M1389" s="3">
        <f t="shared" si="1083"/>
        <v>3</v>
      </c>
      <c r="N1389" s="245">
        <f t="shared" si="1083"/>
        <v>4</v>
      </c>
      <c r="O1389" s="2"/>
      <c r="P1389" s="2"/>
      <c r="R1389" s="8"/>
      <c r="S1389" s="8"/>
      <c r="V1389" s="206">
        <f t="shared" si="1072"/>
        <v>41</v>
      </c>
      <c r="W1389" s="206"/>
      <c r="AI1389" s="108">
        <f t="shared" si="1091"/>
        <v>345</v>
      </c>
      <c r="AL1389" s="133">
        <f t="shared" si="1092"/>
        <v>431</v>
      </c>
      <c r="AQ1389">
        <f t="shared" si="1093"/>
        <v>405</v>
      </c>
      <c r="AS1389">
        <f t="shared" si="1094"/>
        <v>392</v>
      </c>
      <c r="AT1389">
        <f>AT1382+1</f>
        <v>56</v>
      </c>
      <c r="AU1389">
        <f>AU1382-1</f>
        <v>14</v>
      </c>
      <c r="AV1389">
        <f t="shared" si="1095"/>
        <v>316</v>
      </c>
      <c r="AW1389">
        <f t="shared" si="1085"/>
        <v>391</v>
      </c>
      <c r="AZ1389" s="255">
        <f t="shared" si="1086"/>
        <v>21</v>
      </c>
      <c r="BA1389" s="255">
        <f t="shared" si="1087"/>
        <v>21</v>
      </c>
      <c r="BB1389" s="255">
        <f t="shared" si="1084"/>
        <v>20</v>
      </c>
      <c r="BC1389" s="255">
        <f t="shared" si="1082"/>
        <v>19</v>
      </c>
      <c r="BD1389" s="258">
        <f t="shared" si="1075"/>
        <v>24</v>
      </c>
      <c r="BE1389" s="258">
        <f t="shared" si="1076"/>
        <v>24</v>
      </c>
      <c r="BF1389" s="258">
        <f t="shared" si="1067"/>
        <v>23</v>
      </c>
      <c r="BG1389" s="258">
        <f t="shared" si="1068"/>
        <v>23</v>
      </c>
      <c r="BH1389" s="258">
        <f t="shared" ref="BH1389:BH1420" si="1098">BG1389-1</f>
        <v>22</v>
      </c>
      <c r="BI1389" s="258">
        <f t="shared" si="1066"/>
        <v>21</v>
      </c>
      <c r="BJ1389" s="258">
        <f>BI1389+2</f>
        <v>23</v>
      </c>
      <c r="BK1389" s="258">
        <f t="shared" si="1096"/>
        <v>22</v>
      </c>
      <c r="BL1389" s="258">
        <f t="shared" si="1097"/>
        <v>22</v>
      </c>
      <c r="BM1389" s="258">
        <f t="shared" si="1078"/>
        <v>21</v>
      </c>
      <c r="BN1389" s="258">
        <f t="shared" si="1079"/>
        <v>21</v>
      </c>
      <c r="BO1389" s="32">
        <f t="shared" si="1080"/>
        <v>620</v>
      </c>
      <c r="BP1389" s="8">
        <f t="shared" si="1024"/>
        <v>204</v>
      </c>
      <c r="BQ1389" s="32">
        <f t="shared" si="1062"/>
        <v>391</v>
      </c>
    </row>
    <row r="1390" spans="1:69" ht="13.5" thickBot="1">
      <c r="A1390" s="390">
        <f t="shared" si="1069"/>
        <v>50</v>
      </c>
      <c r="B1390" s="391" t="str">
        <f>VLOOKUP(A1390,Sheet3!$A$2:$E$61,4,FALSE)</f>
        <v>guǐchǒu (癸丑)</v>
      </c>
      <c r="C1390" s="391" t="str">
        <f>VLOOKUP(A1390,Sheet3!$A$2:$E$61,5,FALSE)</f>
        <v>Water Ox</v>
      </c>
      <c r="D1390" s="399">
        <f t="shared" si="1070"/>
        <v>2473</v>
      </c>
      <c r="E1390" s="399">
        <f t="shared" si="1071"/>
        <v>2412</v>
      </c>
      <c r="F1390" s="149">
        <f t="shared" ref="F1390:F1396" si="1099">(5+H1390)/7</f>
        <v>19</v>
      </c>
      <c r="G1390" s="417">
        <f t="shared" si="1029"/>
        <v>3804</v>
      </c>
      <c r="H1390" s="270">
        <f t="shared" si="1088"/>
        <v>128</v>
      </c>
      <c r="I1390" s="16">
        <f t="shared" si="1089"/>
        <v>127</v>
      </c>
      <c r="J1390" s="270">
        <f t="shared" ref="J1390:J1396" si="1100">-H1390+1</f>
        <v>-127</v>
      </c>
      <c r="K1390" s="16">
        <f t="shared" ref="K1390:K1396" si="1101">-I1390+1</f>
        <v>-126</v>
      </c>
      <c r="L1390" s="20">
        <f t="shared" si="1090"/>
        <v>163</v>
      </c>
      <c r="M1390" s="15">
        <f t="shared" si="1083"/>
        <v>4</v>
      </c>
      <c r="N1390" s="271">
        <f t="shared" si="1083"/>
        <v>1</v>
      </c>
      <c r="O1390" s="17"/>
      <c r="P1390" s="17"/>
      <c r="Q1390" s="30"/>
      <c r="R1390" s="19"/>
      <c r="S1390" s="19"/>
      <c r="T1390" s="17"/>
      <c r="U1390" s="17"/>
      <c r="V1390" s="205">
        <f t="shared" si="1072"/>
        <v>42</v>
      </c>
      <c r="W1390" s="205"/>
      <c r="X1390" s="20"/>
      <c r="Y1390" s="20"/>
      <c r="Z1390" s="20"/>
      <c r="AA1390" s="20"/>
      <c r="AB1390" s="20"/>
      <c r="AC1390" s="20"/>
      <c r="AD1390" s="20"/>
      <c r="AE1390" s="20"/>
      <c r="AF1390" s="20"/>
      <c r="AG1390" s="20"/>
      <c r="AH1390" s="17"/>
      <c r="AI1390" s="108">
        <f t="shared" si="1091"/>
        <v>346</v>
      </c>
      <c r="AK1390" s="1">
        <f>(H$942-H1390)/7</f>
        <v>64</v>
      </c>
      <c r="AL1390" s="133">
        <f t="shared" si="1092"/>
        <v>432</v>
      </c>
      <c r="AM1390" s="1">
        <f>70-(H1390-H$1453)/7</f>
        <v>61</v>
      </c>
      <c r="AN1390" s="3">
        <f>-(H1390-H$984)/7</f>
        <v>58</v>
      </c>
      <c r="AO1390" s="3">
        <f>-(H1390-H$998)/7</f>
        <v>56</v>
      </c>
      <c r="AP1390" s="3">
        <f>-(H1390-H$1061)/7</f>
        <v>47</v>
      </c>
      <c r="AQ1390">
        <f t="shared" si="1093"/>
        <v>406</v>
      </c>
      <c r="AR1390" s="3">
        <f>AR1383+1</f>
        <v>58</v>
      </c>
      <c r="AS1390">
        <f t="shared" si="1094"/>
        <v>393</v>
      </c>
      <c r="AV1390">
        <f t="shared" si="1095"/>
        <v>317</v>
      </c>
      <c r="AW1390">
        <f t="shared" si="1085"/>
        <v>392</v>
      </c>
      <c r="AZ1390" s="255">
        <f t="shared" si="1086"/>
        <v>21</v>
      </c>
      <c r="BA1390" s="255">
        <f t="shared" si="1087"/>
        <v>21</v>
      </c>
      <c r="BB1390" s="255">
        <f t="shared" si="1084"/>
        <v>20</v>
      </c>
      <c r="BC1390" s="255">
        <f t="shared" si="1082"/>
        <v>19</v>
      </c>
      <c r="BD1390" s="258">
        <f t="shared" si="1075"/>
        <v>24</v>
      </c>
      <c r="BE1390" s="258">
        <f t="shared" si="1076"/>
        <v>24</v>
      </c>
      <c r="BF1390" s="258">
        <f t="shared" si="1067"/>
        <v>23</v>
      </c>
      <c r="BG1390" s="258">
        <f t="shared" si="1068"/>
        <v>23</v>
      </c>
      <c r="BH1390" s="258">
        <f t="shared" si="1098"/>
        <v>22</v>
      </c>
      <c r="BI1390" s="258">
        <f t="shared" si="1066"/>
        <v>21</v>
      </c>
      <c r="BJ1390" s="258">
        <f>BI1390+2</f>
        <v>23</v>
      </c>
      <c r="BK1390" s="258">
        <f t="shared" si="1096"/>
        <v>22</v>
      </c>
      <c r="BL1390" s="258">
        <f t="shared" si="1097"/>
        <v>22</v>
      </c>
      <c r="BM1390" s="258">
        <f t="shared" si="1078"/>
        <v>21</v>
      </c>
      <c r="BN1390" s="258">
        <f t="shared" si="1079"/>
        <v>21</v>
      </c>
      <c r="BO1390" s="32">
        <f t="shared" si="1080"/>
        <v>621</v>
      </c>
      <c r="BP1390" s="8">
        <f t="shared" si="1024"/>
        <v>205</v>
      </c>
      <c r="BQ1390" s="32">
        <f t="shared" si="1062"/>
        <v>392</v>
      </c>
    </row>
    <row r="1391" spans="1:69" ht="13.5" thickBot="1">
      <c r="A1391" s="390">
        <f t="shared" si="1069"/>
        <v>51</v>
      </c>
      <c r="B1391" s="391" t="str">
        <f>VLOOKUP(A1391,Sheet3!$A$2:$E$61,4,FALSE)</f>
        <v>jiǎyín (甲寅)</v>
      </c>
      <c r="C1391" s="391" t="str">
        <f>VLOOKUP(A1391,Sheet3!$A$2:$E$61,5,FALSE)</f>
        <v>Wood Tiger</v>
      </c>
      <c r="D1391" s="399">
        <f t="shared" si="1070"/>
        <v>2474</v>
      </c>
      <c r="E1391" s="399">
        <f t="shared" si="1071"/>
        <v>2413</v>
      </c>
      <c r="F1391" s="12">
        <f t="shared" si="1099"/>
        <v>18.857142857142858</v>
      </c>
      <c r="G1391" s="416">
        <f t="shared" si="1029"/>
        <v>3805</v>
      </c>
      <c r="H1391" s="187">
        <f t="shared" si="1088"/>
        <v>127</v>
      </c>
      <c r="I1391" s="1">
        <f t="shared" si="1089"/>
        <v>126</v>
      </c>
      <c r="J1391" s="187">
        <f t="shared" si="1100"/>
        <v>-126</v>
      </c>
      <c r="K1391" s="1">
        <f t="shared" si="1101"/>
        <v>-125</v>
      </c>
      <c r="L1391">
        <f t="shared" si="1090"/>
        <v>164</v>
      </c>
      <c r="M1391" s="3">
        <f t="shared" si="1083"/>
        <v>1</v>
      </c>
      <c r="N1391" s="245">
        <f t="shared" si="1083"/>
        <v>2</v>
      </c>
      <c r="O1391" s="2"/>
      <c r="P1391" s="2"/>
      <c r="R1391" s="8"/>
      <c r="S1391" s="8"/>
      <c r="V1391" s="206">
        <f t="shared" si="1072"/>
        <v>43</v>
      </c>
      <c r="W1391" s="206"/>
      <c r="AI1391" s="108">
        <f t="shared" si="1091"/>
        <v>347</v>
      </c>
      <c r="AL1391" s="133">
        <f t="shared" si="1092"/>
        <v>433</v>
      </c>
      <c r="AQ1391">
        <f t="shared" si="1093"/>
        <v>407</v>
      </c>
      <c r="AS1391">
        <f t="shared" si="1094"/>
        <v>394</v>
      </c>
      <c r="AV1391">
        <f t="shared" si="1095"/>
        <v>318</v>
      </c>
      <c r="AW1391">
        <f t="shared" si="1085"/>
        <v>393</v>
      </c>
      <c r="AZ1391" s="255">
        <f t="shared" si="1086"/>
        <v>21</v>
      </c>
      <c r="BA1391" s="255">
        <f t="shared" si="1087"/>
        <v>21</v>
      </c>
      <c r="BB1391" s="255">
        <f t="shared" si="1084"/>
        <v>20</v>
      </c>
      <c r="BC1391" s="255">
        <f t="shared" si="1082"/>
        <v>19</v>
      </c>
      <c r="BD1391" s="258">
        <f t="shared" si="1075"/>
        <v>24</v>
      </c>
      <c r="BE1391" s="258">
        <f t="shared" si="1076"/>
        <v>24</v>
      </c>
      <c r="BF1391" s="258">
        <f t="shared" si="1067"/>
        <v>23</v>
      </c>
      <c r="BG1391" s="258">
        <f t="shared" si="1068"/>
        <v>23</v>
      </c>
      <c r="BH1391" s="258">
        <f t="shared" si="1098"/>
        <v>22</v>
      </c>
      <c r="BI1391" s="258">
        <f t="shared" si="1066"/>
        <v>21</v>
      </c>
      <c r="BJ1391" s="258">
        <f>BI1391+2</f>
        <v>23</v>
      </c>
      <c r="BK1391" s="258">
        <f t="shared" si="1096"/>
        <v>22</v>
      </c>
      <c r="BL1391" s="258">
        <f t="shared" si="1097"/>
        <v>22</v>
      </c>
      <c r="BM1391" s="258">
        <f t="shared" si="1078"/>
        <v>21</v>
      </c>
      <c r="BN1391" s="258">
        <f t="shared" si="1079"/>
        <v>21</v>
      </c>
      <c r="BO1391" s="32">
        <f t="shared" si="1080"/>
        <v>622</v>
      </c>
      <c r="BP1391" s="8">
        <f t="shared" si="1024"/>
        <v>206</v>
      </c>
      <c r="BQ1391" s="32">
        <f t="shared" si="1062"/>
        <v>393</v>
      </c>
    </row>
    <row r="1392" spans="1:69" ht="13.5" thickBot="1">
      <c r="A1392" s="390">
        <f t="shared" si="1069"/>
        <v>52</v>
      </c>
      <c r="B1392" s="391" t="str">
        <f>VLOOKUP(A1392,Sheet3!$A$2:$E$61,4,FALSE)</f>
        <v>yǐmǎo (乙卯)</v>
      </c>
      <c r="C1392" s="391" t="str">
        <f>VLOOKUP(A1392,Sheet3!$A$2:$E$61,5,FALSE)</f>
        <v>Wood Hare</v>
      </c>
      <c r="D1392" s="399">
        <f t="shared" si="1070"/>
        <v>2475</v>
      </c>
      <c r="E1392" s="399">
        <f t="shared" si="1071"/>
        <v>2414</v>
      </c>
      <c r="F1392" s="12">
        <f t="shared" si="1099"/>
        <v>18.714285714285715</v>
      </c>
      <c r="G1392" s="416">
        <f t="shared" si="1029"/>
        <v>3806</v>
      </c>
      <c r="H1392" s="187">
        <f t="shared" si="1088"/>
        <v>126</v>
      </c>
      <c r="I1392" s="1">
        <f t="shared" si="1089"/>
        <v>125</v>
      </c>
      <c r="J1392" s="187">
        <f t="shared" si="1100"/>
        <v>-125</v>
      </c>
      <c r="K1392" s="1">
        <f t="shared" si="1101"/>
        <v>-124</v>
      </c>
      <c r="L1392">
        <f t="shared" si="1090"/>
        <v>164</v>
      </c>
      <c r="M1392" s="3">
        <f t="shared" si="1083"/>
        <v>2</v>
      </c>
      <c r="N1392" s="245">
        <f t="shared" si="1083"/>
        <v>3</v>
      </c>
      <c r="O1392" s="2"/>
      <c r="P1392" s="2"/>
      <c r="R1392" s="8"/>
      <c r="S1392" s="8"/>
      <c r="V1392" s="206">
        <f t="shared" si="1072"/>
        <v>44</v>
      </c>
      <c r="W1392" s="206"/>
      <c r="AI1392" s="108">
        <f t="shared" si="1091"/>
        <v>348</v>
      </c>
      <c r="AL1392" s="133">
        <f t="shared" si="1092"/>
        <v>434</v>
      </c>
      <c r="AQ1392">
        <f t="shared" si="1093"/>
        <v>408</v>
      </c>
      <c r="AS1392">
        <f t="shared" si="1094"/>
        <v>395</v>
      </c>
      <c r="AV1392">
        <f t="shared" si="1095"/>
        <v>319</v>
      </c>
      <c r="AW1392">
        <f t="shared" si="1085"/>
        <v>394</v>
      </c>
      <c r="AZ1392" s="255">
        <f t="shared" si="1086"/>
        <v>21</v>
      </c>
      <c r="BA1392" s="255">
        <f t="shared" si="1087"/>
        <v>21</v>
      </c>
      <c r="BB1392" s="255">
        <f t="shared" si="1084"/>
        <v>20</v>
      </c>
      <c r="BC1392" s="255">
        <f t="shared" si="1082"/>
        <v>19</v>
      </c>
      <c r="BD1392" s="258">
        <f t="shared" si="1075"/>
        <v>24</v>
      </c>
      <c r="BE1392" s="258">
        <f t="shared" si="1076"/>
        <v>24</v>
      </c>
      <c r="BF1392" s="258">
        <f t="shared" si="1067"/>
        <v>23</v>
      </c>
      <c r="BG1392" s="258">
        <f t="shared" si="1068"/>
        <v>23</v>
      </c>
      <c r="BH1392" s="258">
        <f t="shared" si="1098"/>
        <v>22</v>
      </c>
      <c r="BI1392" s="258">
        <f t="shared" ref="BI1392:BI1423" si="1102">BH1392-1</f>
        <v>21</v>
      </c>
      <c r="BJ1392" s="258">
        <f>BI1392+1</f>
        <v>22</v>
      </c>
      <c r="BK1392" s="258">
        <f t="shared" si="1096"/>
        <v>21</v>
      </c>
      <c r="BL1392" s="258">
        <f t="shared" si="1097"/>
        <v>21</v>
      </c>
      <c r="BM1392" s="258">
        <f t="shared" si="1078"/>
        <v>20</v>
      </c>
      <c r="BN1392" s="258">
        <f t="shared" si="1079"/>
        <v>20</v>
      </c>
      <c r="BO1392" s="32">
        <f t="shared" si="1080"/>
        <v>623</v>
      </c>
      <c r="BP1392" s="8">
        <f t="shared" si="1024"/>
        <v>207</v>
      </c>
      <c r="BQ1392" s="32">
        <f t="shared" si="1062"/>
        <v>394</v>
      </c>
    </row>
    <row r="1393" spans="1:69" ht="13.5" thickBot="1">
      <c r="A1393" s="390">
        <f t="shared" si="1069"/>
        <v>53</v>
      </c>
      <c r="B1393" s="391" t="str">
        <f>VLOOKUP(A1393,Sheet3!$A$2:$E$61,4,FALSE)</f>
        <v>bǐngchén (丙辰)</v>
      </c>
      <c r="C1393" s="391" t="str">
        <f>VLOOKUP(A1393,Sheet3!$A$2:$E$61,5,FALSE)</f>
        <v>Fire Dragon</v>
      </c>
      <c r="D1393" s="399">
        <f t="shared" si="1070"/>
        <v>2476</v>
      </c>
      <c r="E1393" s="399">
        <f t="shared" si="1071"/>
        <v>2415</v>
      </c>
      <c r="F1393" s="12">
        <f t="shared" si="1099"/>
        <v>18.571428571428573</v>
      </c>
      <c r="G1393" s="416">
        <f t="shared" si="1029"/>
        <v>3807</v>
      </c>
      <c r="H1393" s="187">
        <f t="shared" si="1088"/>
        <v>125</v>
      </c>
      <c r="I1393" s="1">
        <f t="shared" si="1089"/>
        <v>124</v>
      </c>
      <c r="J1393" s="187">
        <f t="shared" si="1100"/>
        <v>-124</v>
      </c>
      <c r="K1393" s="1">
        <f t="shared" si="1101"/>
        <v>-123</v>
      </c>
      <c r="L1393">
        <f t="shared" si="1090"/>
        <v>164</v>
      </c>
      <c r="M1393" s="3">
        <f t="shared" si="1083"/>
        <v>3</v>
      </c>
      <c r="N1393" s="245">
        <f t="shared" si="1083"/>
        <v>4</v>
      </c>
      <c r="O1393" s="2"/>
      <c r="P1393" s="2"/>
      <c r="R1393" s="8"/>
      <c r="S1393" s="8"/>
      <c r="V1393" s="206">
        <f t="shared" si="1072"/>
        <v>45</v>
      </c>
      <c r="W1393" s="206"/>
      <c r="AI1393" s="108">
        <f t="shared" si="1091"/>
        <v>349</v>
      </c>
      <c r="AJ1393" s="129"/>
      <c r="AL1393" s="133">
        <f t="shared" si="1092"/>
        <v>435</v>
      </c>
      <c r="AQ1393">
        <f t="shared" si="1093"/>
        <v>409</v>
      </c>
      <c r="AS1393">
        <f t="shared" si="1094"/>
        <v>396</v>
      </c>
      <c r="AV1393">
        <f t="shared" si="1095"/>
        <v>320</v>
      </c>
      <c r="AW1393">
        <f t="shared" si="1085"/>
        <v>395</v>
      </c>
      <c r="AZ1393" s="255">
        <f t="shared" si="1086"/>
        <v>20</v>
      </c>
      <c r="BA1393" s="255">
        <f t="shared" si="1087"/>
        <v>20</v>
      </c>
      <c r="BB1393" s="255">
        <f t="shared" si="1084"/>
        <v>19</v>
      </c>
      <c r="BC1393" s="255">
        <f t="shared" si="1082"/>
        <v>18</v>
      </c>
      <c r="BD1393" s="258">
        <f t="shared" si="1075"/>
        <v>23</v>
      </c>
      <c r="BE1393" s="258">
        <f t="shared" si="1076"/>
        <v>23</v>
      </c>
      <c r="BF1393" s="258">
        <f t="shared" ref="BF1393:BF1424" si="1103">BE1393-1</f>
        <v>22</v>
      </c>
      <c r="BG1393" s="258">
        <f t="shared" ref="BG1393:BG1424" si="1104">BF1393</f>
        <v>22</v>
      </c>
      <c r="BH1393" s="258">
        <f t="shared" si="1098"/>
        <v>21</v>
      </c>
      <c r="BI1393" s="258">
        <f t="shared" si="1102"/>
        <v>20</v>
      </c>
      <c r="BJ1393" s="258">
        <f>BI1393+2</f>
        <v>22</v>
      </c>
      <c r="BK1393" s="258">
        <f t="shared" si="1096"/>
        <v>21</v>
      </c>
      <c r="BL1393" s="258">
        <f t="shared" si="1097"/>
        <v>21</v>
      </c>
      <c r="BM1393" s="258">
        <f t="shared" si="1078"/>
        <v>20</v>
      </c>
      <c r="BN1393" s="258">
        <f t="shared" si="1079"/>
        <v>20</v>
      </c>
      <c r="BO1393" s="32">
        <f t="shared" si="1080"/>
        <v>624</v>
      </c>
      <c r="BP1393" s="8">
        <f t="shared" si="1024"/>
        <v>208</v>
      </c>
      <c r="BQ1393" s="32">
        <f t="shared" si="1062"/>
        <v>395</v>
      </c>
    </row>
    <row r="1394" spans="1:69" ht="13.5" thickBot="1">
      <c r="A1394" s="390">
        <f t="shared" si="1069"/>
        <v>54</v>
      </c>
      <c r="B1394" s="391" t="str">
        <f>VLOOKUP(A1394,Sheet3!$A$2:$E$61,4,FALSE)</f>
        <v>dīngsì (丁巳)</v>
      </c>
      <c r="C1394" s="391" t="str">
        <f>VLOOKUP(A1394,Sheet3!$A$2:$E$61,5,FALSE)</f>
        <v>Fire Snake</v>
      </c>
      <c r="D1394" s="399">
        <f t="shared" si="1070"/>
        <v>2477</v>
      </c>
      <c r="E1394" s="399">
        <f t="shared" si="1071"/>
        <v>2416</v>
      </c>
      <c r="F1394" s="12">
        <f t="shared" si="1099"/>
        <v>18.428571428571427</v>
      </c>
      <c r="G1394" s="416">
        <f t="shared" si="1029"/>
        <v>3808</v>
      </c>
      <c r="H1394" s="187">
        <f t="shared" si="1088"/>
        <v>124</v>
      </c>
      <c r="I1394" s="1">
        <f t="shared" si="1089"/>
        <v>123</v>
      </c>
      <c r="J1394" s="187">
        <f t="shared" si="1100"/>
        <v>-123</v>
      </c>
      <c r="K1394" s="1">
        <f t="shared" si="1101"/>
        <v>-122</v>
      </c>
      <c r="L1394">
        <f t="shared" si="1090"/>
        <v>164</v>
      </c>
      <c r="M1394" s="3">
        <f t="shared" si="1083"/>
        <v>4</v>
      </c>
      <c r="N1394" s="245">
        <f t="shared" si="1083"/>
        <v>1</v>
      </c>
      <c r="O1394" s="2"/>
      <c r="P1394" s="2"/>
      <c r="R1394" s="8"/>
      <c r="S1394" s="8"/>
      <c r="V1394" s="206">
        <f t="shared" ref="V1394:V1425" si="1105">V1395-1</f>
        <v>46</v>
      </c>
      <c r="W1394" s="206"/>
      <c r="AI1394" s="108">
        <f t="shared" si="1091"/>
        <v>350</v>
      </c>
      <c r="AJ1394" s="1">
        <f>AJ1387+1</f>
        <v>50</v>
      </c>
      <c r="AL1394" s="133">
        <f t="shared" si="1092"/>
        <v>436</v>
      </c>
      <c r="AQ1394">
        <f t="shared" si="1093"/>
        <v>410</v>
      </c>
      <c r="AR1394" s="3"/>
      <c r="AS1394">
        <f t="shared" si="1094"/>
        <v>397</v>
      </c>
      <c r="AV1394">
        <f t="shared" si="1095"/>
        <v>321</v>
      </c>
      <c r="AW1394">
        <f t="shared" si="1085"/>
        <v>396</v>
      </c>
      <c r="AZ1394" s="255">
        <f t="shared" si="1086"/>
        <v>20</v>
      </c>
      <c r="BA1394" s="255">
        <f t="shared" si="1087"/>
        <v>20</v>
      </c>
      <c r="BB1394" s="255">
        <f t="shared" si="1084"/>
        <v>19</v>
      </c>
      <c r="BC1394" s="255">
        <f t="shared" si="1082"/>
        <v>18</v>
      </c>
      <c r="BD1394" s="258">
        <f t="shared" si="1075"/>
        <v>23</v>
      </c>
      <c r="BE1394" s="258">
        <f t="shared" si="1076"/>
        <v>23</v>
      </c>
      <c r="BF1394" s="258">
        <f t="shared" si="1103"/>
        <v>22</v>
      </c>
      <c r="BG1394" s="258">
        <f t="shared" si="1104"/>
        <v>22</v>
      </c>
      <c r="BH1394" s="258">
        <f t="shared" si="1098"/>
        <v>21</v>
      </c>
      <c r="BI1394" s="258">
        <f t="shared" si="1102"/>
        <v>20</v>
      </c>
      <c r="BJ1394" s="258">
        <f>BI1394+2</f>
        <v>22</v>
      </c>
      <c r="BK1394" s="258">
        <f t="shared" si="1096"/>
        <v>21</v>
      </c>
      <c r="BL1394" s="258">
        <f t="shared" si="1097"/>
        <v>21</v>
      </c>
      <c r="BM1394" s="258">
        <f t="shared" si="1078"/>
        <v>20</v>
      </c>
      <c r="BN1394" s="258">
        <f t="shared" si="1079"/>
        <v>20</v>
      </c>
      <c r="BO1394" s="32">
        <f t="shared" si="1080"/>
        <v>625</v>
      </c>
      <c r="BP1394" s="8">
        <f t="shared" si="1024"/>
        <v>209</v>
      </c>
      <c r="BQ1394" s="32">
        <f t="shared" si="1062"/>
        <v>396</v>
      </c>
    </row>
    <row r="1395" spans="1:69" ht="13.5" thickBot="1">
      <c r="A1395" s="390">
        <f t="shared" si="1069"/>
        <v>55</v>
      </c>
      <c r="B1395" s="391" t="str">
        <f>VLOOKUP(A1395,Sheet3!$A$2:$E$61,4,FALSE)</f>
        <v>wùwǔ (戊午)</v>
      </c>
      <c r="C1395" s="391" t="str">
        <f>VLOOKUP(A1395,Sheet3!$A$2:$E$61,5,FALSE)</f>
        <v>Earth Horse</v>
      </c>
      <c r="D1395" s="399">
        <f t="shared" si="1070"/>
        <v>2478</v>
      </c>
      <c r="E1395" s="399">
        <f t="shared" si="1071"/>
        <v>2417</v>
      </c>
      <c r="F1395" s="12">
        <f t="shared" si="1099"/>
        <v>18.285714285714285</v>
      </c>
      <c r="G1395" s="416">
        <f t="shared" si="1029"/>
        <v>3809</v>
      </c>
      <c r="H1395" s="187">
        <f t="shared" si="1088"/>
        <v>123</v>
      </c>
      <c r="I1395" s="1">
        <f t="shared" si="1089"/>
        <v>122</v>
      </c>
      <c r="J1395" s="187">
        <f t="shared" si="1100"/>
        <v>-122</v>
      </c>
      <c r="K1395" s="1">
        <f t="shared" si="1101"/>
        <v>-121</v>
      </c>
      <c r="L1395">
        <f t="shared" si="1090"/>
        <v>165</v>
      </c>
      <c r="M1395" s="3">
        <f t="shared" si="1083"/>
        <v>1</v>
      </c>
      <c r="N1395" s="245">
        <f t="shared" si="1083"/>
        <v>2</v>
      </c>
      <c r="O1395" s="2"/>
      <c r="P1395" s="2"/>
      <c r="R1395" s="8"/>
      <c r="S1395" s="8"/>
      <c r="V1395" s="206">
        <f t="shared" si="1105"/>
        <v>47</v>
      </c>
      <c r="W1395" s="206"/>
      <c r="AI1395" s="108">
        <f t="shared" si="1091"/>
        <v>351</v>
      </c>
      <c r="AL1395" s="133">
        <f t="shared" si="1092"/>
        <v>437</v>
      </c>
      <c r="AQ1395">
        <f t="shared" si="1093"/>
        <v>411</v>
      </c>
      <c r="AS1395">
        <f t="shared" si="1094"/>
        <v>398</v>
      </c>
      <c r="AV1395">
        <f t="shared" si="1095"/>
        <v>322</v>
      </c>
      <c r="AW1395">
        <f t="shared" si="1085"/>
        <v>397</v>
      </c>
      <c r="AZ1395" s="255">
        <f t="shared" si="1086"/>
        <v>20</v>
      </c>
      <c r="BA1395" s="255">
        <f t="shared" si="1087"/>
        <v>20</v>
      </c>
      <c r="BB1395" s="255">
        <f t="shared" si="1084"/>
        <v>19</v>
      </c>
      <c r="BC1395" s="255">
        <f t="shared" si="1082"/>
        <v>18</v>
      </c>
      <c r="BD1395" s="258">
        <f t="shared" si="1075"/>
        <v>23</v>
      </c>
      <c r="BE1395" s="258">
        <f t="shared" si="1076"/>
        <v>23</v>
      </c>
      <c r="BF1395" s="258">
        <f t="shared" si="1103"/>
        <v>22</v>
      </c>
      <c r="BG1395" s="258">
        <f t="shared" si="1104"/>
        <v>22</v>
      </c>
      <c r="BH1395" s="258">
        <f t="shared" si="1098"/>
        <v>21</v>
      </c>
      <c r="BI1395" s="258">
        <f t="shared" si="1102"/>
        <v>20</v>
      </c>
      <c r="BJ1395" s="258">
        <f>BI1395+2</f>
        <v>22</v>
      </c>
      <c r="BK1395" s="258">
        <f t="shared" si="1096"/>
        <v>21</v>
      </c>
      <c r="BL1395" s="258">
        <f t="shared" si="1097"/>
        <v>21</v>
      </c>
      <c r="BM1395" s="258">
        <f t="shared" si="1078"/>
        <v>20</v>
      </c>
      <c r="BN1395" s="258">
        <f t="shared" si="1079"/>
        <v>20</v>
      </c>
      <c r="BO1395" s="32">
        <f t="shared" si="1080"/>
        <v>626</v>
      </c>
      <c r="BP1395" s="8">
        <f t="shared" ref="BP1395:BP1458" si="1106">BP1394+1</f>
        <v>210</v>
      </c>
      <c r="BQ1395" s="32">
        <f t="shared" si="1062"/>
        <v>397</v>
      </c>
    </row>
    <row r="1396" spans="1:69" ht="13.5" thickBot="1">
      <c r="A1396" s="390">
        <f t="shared" si="1069"/>
        <v>56</v>
      </c>
      <c r="B1396" s="391" t="str">
        <f>VLOOKUP(A1396,Sheet3!$A$2:$E$61,4,FALSE)</f>
        <v>jǐwèi (己未)</v>
      </c>
      <c r="C1396" s="391" t="str">
        <f>VLOOKUP(A1396,Sheet3!$A$2:$E$61,5,FALSE)</f>
        <v>Earth Sheep</v>
      </c>
      <c r="D1396" s="399">
        <f t="shared" si="1070"/>
        <v>2479</v>
      </c>
      <c r="E1396" s="399">
        <f t="shared" si="1071"/>
        <v>2418</v>
      </c>
      <c r="F1396" s="12">
        <f t="shared" si="1099"/>
        <v>18.142857142857142</v>
      </c>
      <c r="G1396" s="416">
        <f t="shared" si="1029"/>
        <v>3810</v>
      </c>
      <c r="H1396" s="187">
        <f t="shared" si="1088"/>
        <v>122</v>
      </c>
      <c r="I1396" s="1">
        <f t="shared" si="1089"/>
        <v>121</v>
      </c>
      <c r="J1396" s="187">
        <f t="shared" si="1100"/>
        <v>-121</v>
      </c>
      <c r="K1396" s="1">
        <f t="shared" si="1101"/>
        <v>-120</v>
      </c>
      <c r="L1396">
        <f t="shared" si="1090"/>
        <v>165</v>
      </c>
      <c r="M1396" s="3">
        <f t="shared" si="1083"/>
        <v>2</v>
      </c>
      <c r="N1396" s="245">
        <f t="shared" si="1083"/>
        <v>3</v>
      </c>
      <c r="O1396" s="2"/>
      <c r="P1396" s="2"/>
      <c r="R1396" s="8"/>
      <c r="S1396" s="8"/>
      <c r="V1396" s="206">
        <f t="shared" si="1105"/>
        <v>48</v>
      </c>
      <c r="W1396" s="206"/>
      <c r="AI1396" s="108">
        <f t="shared" si="1091"/>
        <v>352</v>
      </c>
      <c r="AL1396" s="133">
        <f t="shared" si="1092"/>
        <v>438</v>
      </c>
      <c r="AQ1396">
        <f t="shared" si="1093"/>
        <v>412</v>
      </c>
      <c r="AS1396">
        <f t="shared" si="1094"/>
        <v>399</v>
      </c>
      <c r="AT1396">
        <f>AT1389+1</f>
        <v>57</v>
      </c>
      <c r="AU1396">
        <f>AU1389-1</f>
        <v>13</v>
      </c>
      <c r="AV1396">
        <f t="shared" si="1095"/>
        <v>323</v>
      </c>
      <c r="AW1396">
        <f t="shared" si="1085"/>
        <v>398</v>
      </c>
      <c r="AZ1396" s="255">
        <f t="shared" si="1086"/>
        <v>20</v>
      </c>
      <c r="BA1396" s="255">
        <f t="shared" si="1087"/>
        <v>20</v>
      </c>
      <c r="BB1396" s="255">
        <f t="shared" si="1084"/>
        <v>19</v>
      </c>
      <c r="BC1396" s="255">
        <f t="shared" si="1082"/>
        <v>18</v>
      </c>
      <c r="BD1396" s="258">
        <f t="shared" si="1075"/>
        <v>23</v>
      </c>
      <c r="BE1396" s="258">
        <f t="shared" si="1076"/>
        <v>23</v>
      </c>
      <c r="BF1396" s="258">
        <f t="shared" si="1103"/>
        <v>22</v>
      </c>
      <c r="BG1396" s="258">
        <f t="shared" si="1104"/>
        <v>22</v>
      </c>
      <c r="BH1396" s="258">
        <f t="shared" si="1098"/>
        <v>21</v>
      </c>
      <c r="BI1396" s="258">
        <f t="shared" si="1102"/>
        <v>20</v>
      </c>
      <c r="BJ1396" s="258">
        <f>BI1396+1</f>
        <v>21</v>
      </c>
      <c r="BK1396" s="258">
        <f t="shared" si="1096"/>
        <v>20</v>
      </c>
      <c r="BL1396" s="258">
        <f t="shared" si="1097"/>
        <v>20</v>
      </c>
      <c r="BM1396" s="258">
        <f t="shared" si="1078"/>
        <v>19</v>
      </c>
      <c r="BN1396" s="258">
        <f t="shared" si="1079"/>
        <v>19</v>
      </c>
      <c r="BO1396" s="32">
        <f t="shared" si="1080"/>
        <v>627</v>
      </c>
      <c r="BP1396" s="8">
        <f t="shared" si="1106"/>
        <v>211</v>
      </c>
      <c r="BQ1396" s="32">
        <f t="shared" si="1062"/>
        <v>398</v>
      </c>
    </row>
    <row r="1397" spans="1:69" ht="23.25" thickBot="1">
      <c r="A1397" s="390">
        <f t="shared" si="1069"/>
        <v>57</v>
      </c>
      <c r="B1397" s="391" t="str">
        <f>VLOOKUP(A1397,Sheet3!$A$2:$E$61,4,FALSE)</f>
        <v>gēngshēn (庚申)</v>
      </c>
      <c r="C1397" s="391" t="str">
        <f>VLOOKUP(A1397,Sheet3!$A$2:$E$61,5,FALSE)</f>
        <v>Metal Monkey</v>
      </c>
      <c r="D1397" s="399">
        <f t="shared" si="1070"/>
        <v>2480</v>
      </c>
      <c r="E1397" s="399">
        <f t="shared" si="1071"/>
        <v>2419</v>
      </c>
      <c r="F1397" s="149">
        <f t="shared" ref="F1397:F1442" si="1107">(5+H1397)/7</f>
        <v>18</v>
      </c>
      <c r="G1397" s="417">
        <f t="shared" si="1029"/>
        <v>3811</v>
      </c>
      <c r="H1397" s="270">
        <f t="shared" ref="H1397:H1442" si="1108">H1396-1</f>
        <v>121</v>
      </c>
      <c r="I1397" s="16">
        <f t="shared" si="1089"/>
        <v>120</v>
      </c>
      <c r="J1397" s="270">
        <f t="shared" ref="J1397:J1442" si="1109">-H1397+1</f>
        <v>-120</v>
      </c>
      <c r="K1397" s="16">
        <f t="shared" ref="K1397:K1442" si="1110">-I1397+1</f>
        <v>-119</v>
      </c>
      <c r="L1397" s="20">
        <f t="shared" si="1090"/>
        <v>165</v>
      </c>
      <c r="M1397" s="15">
        <f t="shared" si="1083"/>
        <v>3</v>
      </c>
      <c r="N1397" s="271">
        <f t="shared" si="1083"/>
        <v>4</v>
      </c>
      <c r="O1397" s="17"/>
      <c r="P1397" s="17"/>
      <c r="Q1397" s="30"/>
      <c r="R1397" s="19"/>
      <c r="S1397" s="19"/>
      <c r="T1397" s="17"/>
      <c r="U1397" s="17"/>
      <c r="V1397" s="205">
        <f t="shared" si="1105"/>
        <v>49</v>
      </c>
      <c r="W1397" s="205"/>
      <c r="X1397" s="20"/>
      <c r="Y1397" s="20"/>
      <c r="Z1397" s="20"/>
      <c r="AA1397" s="20"/>
      <c r="AB1397" s="20"/>
      <c r="AC1397" s="20"/>
      <c r="AD1397" s="20"/>
      <c r="AE1397" s="20"/>
      <c r="AF1397" s="20"/>
      <c r="AG1397" s="20"/>
      <c r="AH1397" s="17"/>
      <c r="AI1397" s="108">
        <f t="shared" si="1091"/>
        <v>353</v>
      </c>
      <c r="AK1397" s="1">
        <f>(H$942-H1397)/7</f>
        <v>65</v>
      </c>
      <c r="AL1397" s="133">
        <f t="shared" si="1092"/>
        <v>439</v>
      </c>
      <c r="AM1397" s="1">
        <f>70-(H1397-H$1453)/7</f>
        <v>62</v>
      </c>
      <c r="AN1397" s="3">
        <f>-(H1397-H$984)/7</f>
        <v>59</v>
      </c>
      <c r="AO1397" s="3">
        <f>-(H1397-H$998)/7</f>
        <v>57</v>
      </c>
      <c r="AP1397" s="3">
        <f>-(H1397-H$1061)/7</f>
        <v>48</v>
      </c>
      <c r="AQ1397">
        <f t="shared" si="1093"/>
        <v>413</v>
      </c>
      <c r="AR1397" s="3">
        <f>AR1390+1</f>
        <v>59</v>
      </c>
      <c r="AS1397">
        <f t="shared" si="1094"/>
        <v>400</v>
      </c>
      <c r="AV1397">
        <f t="shared" si="1095"/>
        <v>324</v>
      </c>
      <c r="AW1397">
        <f t="shared" si="1085"/>
        <v>399</v>
      </c>
      <c r="AZ1397" s="255">
        <f t="shared" si="1086"/>
        <v>19</v>
      </c>
      <c r="BA1397" s="255">
        <f t="shared" si="1087"/>
        <v>19</v>
      </c>
      <c r="BB1397" s="255">
        <f t="shared" si="1084"/>
        <v>18</v>
      </c>
      <c r="BC1397" s="255">
        <f t="shared" si="1082"/>
        <v>17</v>
      </c>
      <c r="BD1397" s="258">
        <f t="shared" ref="BD1397:BD1428" si="1111">BC1397+5</f>
        <v>22</v>
      </c>
      <c r="BE1397" s="258">
        <f t="shared" ref="BE1397:BE1428" si="1112">BD1397</f>
        <v>22</v>
      </c>
      <c r="BF1397" s="258">
        <f t="shared" si="1103"/>
        <v>21</v>
      </c>
      <c r="BG1397" s="258">
        <f t="shared" si="1104"/>
        <v>21</v>
      </c>
      <c r="BH1397" s="258">
        <f t="shared" si="1098"/>
        <v>20</v>
      </c>
      <c r="BI1397" s="258">
        <f t="shared" si="1102"/>
        <v>19</v>
      </c>
      <c r="BJ1397" s="258">
        <f>BI1397+2</f>
        <v>21</v>
      </c>
      <c r="BK1397" s="258">
        <f t="shared" si="1096"/>
        <v>20</v>
      </c>
      <c r="BL1397" s="258">
        <f t="shared" si="1097"/>
        <v>20</v>
      </c>
      <c r="BM1397" s="258">
        <f t="shared" si="1078"/>
        <v>19</v>
      </c>
      <c r="BN1397" s="258">
        <f t="shared" si="1079"/>
        <v>19</v>
      </c>
      <c r="BO1397" s="32">
        <f t="shared" si="1080"/>
        <v>628</v>
      </c>
      <c r="BP1397" s="8">
        <f t="shared" si="1106"/>
        <v>212</v>
      </c>
      <c r="BQ1397" s="32">
        <f t="shared" si="1062"/>
        <v>399</v>
      </c>
    </row>
    <row r="1398" spans="1:69" ht="13.5" thickBot="1">
      <c r="A1398" s="390">
        <f t="shared" si="1069"/>
        <v>58</v>
      </c>
      <c r="B1398" s="391" t="str">
        <f>VLOOKUP(A1398,Sheet3!$A$2:$E$61,4,FALSE)</f>
        <v>xīnyǒu (辛酉)</v>
      </c>
      <c r="C1398" s="391" t="str">
        <f>VLOOKUP(A1398,Sheet3!$A$2:$E$61,5,FALSE)</f>
        <v>Metal Rooster</v>
      </c>
      <c r="D1398" s="399">
        <f t="shared" si="1070"/>
        <v>2481</v>
      </c>
      <c r="E1398" s="399">
        <f t="shared" si="1071"/>
        <v>2420</v>
      </c>
      <c r="F1398" s="12">
        <f t="shared" si="1107"/>
        <v>17.857142857142858</v>
      </c>
      <c r="G1398" s="416">
        <f t="shared" si="1029"/>
        <v>3812</v>
      </c>
      <c r="H1398" s="187">
        <f t="shared" si="1108"/>
        <v>120</v>
      </c>
      <c r="I1398" s="1">
        <f t="shared" si="1089"/>
        <v>119</v>
      </c>
      <c r="J1398" s="187">
        <f t="shared" si="1109"/>
        <v>-119</v>
      </c>
      <c r="K1398" s="1">
        <f t="shared" si="1110"/>
        <v>-118</v>
      </c>
      <c r="L1398">
        <f t="shared" si="1090"/>
        <v>165</v>
      </c>
      <c r="M1398" s="3">
        <f t="shared" ref="M1398:N1417" si="1113">M1402</f>
        <v>4</v>
      </c>
      <c r="N1398" s="245">
        <f t="shared" si="1113"/>
        <v>1</v>
      </c>
      <c r="O1398" s="2"/>
      <c r="P1398" s="2"/>
      <c r="R1398" s="8"/>
      <c r="S1398" s="8"/>
      <c r="V1398" s="206">
        <f t="shared" si="1105"/>
        <v>50</v>
      </c>
      <c r="W1398" s="206"/>
      <c r="AI1398" s="108">
        <f t="shared" si="1091"/>
        <v>354</v>
      </c>
      <c r="AL1398" s="133">
        <f t="shared" si="1092"/>
        <v>440</v>
      </c>
      <c r="AQ1398">
        <f t="shared" si="1093"/>
        <v>414</v>
      </c>
      <c r="AS1398">
        <f t="shared" si="1094"/>
        <v>401</v>
      </c>
      <c r="AV1398">
        <f t="shared" si="1095"/>
        <v>325</v>
      </c>
      <c r="AW1398">
        <f t="shared" si="1085"/>
        <v>400</v>
      </c>
      <c r="AZ1398" s="255">
        <f t="shared" si="1086"/>
        <v>19</v>
      </c>
      <c r="BA1398" s="255">
        <f t="shared" si="1087"/>
        <v>19</v>
      </c>
      <c r="BB1398" s="255">
        <f t="shared" si="1084"/>
        <v>18</v>
      </c>
      <c r="BC1398" s="255">
        <f t="shared" si="1082"/>
        <v>17</v>
      </c>
      <c r="BD1398" s="258">
        <f t="shared" si="1111"/>
        <v>22</v>
      </c>
      <c r="BE1398" s="258">
        <f t="shared" si="1112"/>
        <v>22</v>
      </c>
      <c r="BF1398" s="258">
        <f t="shared" si="1103"/>
        <v>21</v>
      </c>
      <c r="BG1398" s="258">
        <f t="shared" si="1104"/>
        <v>21</v>
      </c>
      <c r="BH1398" s="258">
        <f t="shared" si="1098"/>
        <v>20</v>
      </c>
      <c r="BI1398" s="258">
        <f t="shared" si="1102"/>
        <v>19</v>
      </c>
      <c r="BJ1398" s="258">
        <f>BI1398+2</f>
        <v>21</v>
      </c>
      <c r="BK1398" s="258">
        <f t="shared" si="1096"/>
        <v>20</v>
      </c>
      <c r="BL1398" s="258">
        <f t="shared" si="1097"/>
        <v>20</v>
      </c>
      <c r="BM1398" s="258">
        <f t="shared" si="1078"/>
        <v>19</v>
      </c>
      <c r="BN1398" s="258">
        <f t="shared" si="1079"/>
        <v>19</v>
      </c>
      <c r="BO1398" s="32">
        <f t="shared" si="1080"/>
        <v>629</v>
      </c>
      <c r="BP1398" s="8">
        <f t="shared" si="1106"/>
        <v>213</v>
      </c>
      <c r="BQ1398" s="32">
        <f t="shared" si="1062"/>
        <v>400</v>
      </c>
    </row>
    <row r="1399" spans="1:69" ht="13.5" thickBot="1">
      <c r="A1399" s="390">
        <f t="shared" si="1069"/>
        <v>59</v>
      </c>
      <c r="B1399" s="391" t="str">
        <f>VLOOKUP(A1399,Sheet3!$A$2:$E$61,4,FALSE)</f>
        <v>rénxū (壬戌)</v>
      </c>
      <c r="C1399" s="391" t="str">
        <f>VLOOKUP(A1399,Sheet3!$A$2:$E$61,5,FALSE)</f>
        <v>Water Dog</v>
      </c>
      <c r="D1399" s="399">
        <f t="shared" si="1070"/>
        <v>2482</v>
      </c>
      <c r="E1399" s="399">
        <f t="shared" si="1071"/>
        <v>2421</v>
      </c>
      <c r="F1399" s="12">
        <f t="shared" si="1107"/>
        <v>17.714285714285715</v>
      </c>
      <c r="G1399" s="416">
        <f t="shared" ref="G1399:G1462" si="1114">G1398+1</f>
        <v>3813</v>
      </c>
      <c r="H1399" s="187">
        <f t="shared" si="1108"/>
        <v>119</v>
      </c>
      <c r="I1399" s="1">
        <f t="shared" si="1089"/>
        <v>118</v>
      </c>
      <c r="J1399" s="187">
        <f t="shared" si="1109"/>
        <v>-118</v>
      </c>
      <c r="K1399" s="1">
        <f t="shared" si="1110"/>
        <v>-117</v>
      </c>
      <c r="L1399">
        <f t="shared" si="1090"/>
        <v>166</v>
      </c>
      <c r="M1399" s="3">
        <f t="shared" si="1113"/>
        <v>1</v>
      </c>
      <c r="N1399" s="245">
        <f t="shared" si="1113"/>
        <v>2</v>
      </c>
      <c r="O1399" s="2"/>
      <c r="P1399" s="2"/>
      <c r="R1399" s="8"/>
      <c r="S1399" s="8"/>
      <c r="V1399" s="206">
        <f t="shared" si="1105"/>
        <v>51</v>
      </c>
      <c r="W1399" s="206"/>
      <c r="AI1399" s="108">
        <f t="shared" si="1091"/>
        <v>355</v>
      </c>
      <c r="AL1399" s="133">
        <f t="shared" si="1092"/>
        <v>441</v>
      </c>
      <c r="AQ1399">
        <f t="shared" si="1093"/>
        <v>415</v>
      </c>
      <c r="AS1399">
        <f t="shared" si="1094"/>
        <v>402</v>
      </c>
      <c r="AV1399">
        <f t="shared" si="1095"/>
        <v>326</v>
      </c>
      <c r="AW1399">
        <f t="shared" si="1085"/>
        <v>401</v>
      </c>
      <c r="AZ1399" s="255">
        <f t="shared" si="1086"/>
        <v>19</v>
      </c>
      <c r="BA1399" s="255">
        <f t="shared" si="1087"/>
        <v>19</v>
      </c>
      <c r="BB1399" s="255">
        <f t="shared" si="1084"/>
        <v>18</v>
      </c>
      <c r="BC1399" s="255">
        <f t="shared" si="1082"/>
        <v>17</v>
      </c>
      <c r="BD1399" s="258">
        <f t="shared" si="1111"/>
        <v>22</v>
      </c>
      <c r="BE1399" s="258">
        <f t="shared" si="1112"/>
        <v>22</v>
      </c>
      <c r="BF1399" s="258">
        <f t="shared" si="1103"/>
        <v>21</v>
      </c>
      <c r="BG1399" s="258">
        <f t="shared" si="1104"/>
        <v>21</v>
      </c>
      <c r="BH1399" s="258">
        <f t="shared" si="1098"/>
        <v>20</v>
      </c>
      <c r="BI1399" s="258">
        <f t="shared" si="1102"/>
        <v>19</v>
      </c>
      <c r="BJ1399" s="258">
        <f>BI1399+2</f>
        <v>21</v>
      </c>
      <c r="BK1399" s="258">
        <f t="shared" si="1096"/>
        <v>20</v>
      </c>
      <c r="BL1399" s="258">
        <f t="shared" si="1097"/>
        <v>20</v>
      </c>
      <c r="BM1399" s="258">
        <f t="shared" si="1078"/>
        <v>19</v>
      </c>
      <c r="BN1399" s="258">
        <f t="shared" si="1079"/>
        <v>19</v>
      </c>
      <c r="BO1399" s="32">
        <f t="shared" si="1080"/>
        <v>630</v>
      </c>
      <c r="BP1399" s="8">
        <f t="shared" si="1106"/>
        <v>214</v>
      </c>
      <c r="BQ1399" s="32">
        <f t="shared" si="1062"/>
        <v>401</v>
      </c>
    </row>
    <row r="1400" spans="1:69" ht="13.5" thickBot="1">
      <c r="A1400" s="390">
        <f t="shared" si="1069"/>
        <v>60</v>
      </c>
      <c r="B1400" s="391" t="str">
        <f>VLOOKUP(A1400,Sheet3!$A$2:$E$61,4,FALSE)</f>
        <v>guǐhài (癸亥)</v>
      </c>
      <c r="C1400" s="391" t="str">
        <f>VLOOKUP(A1400,Sheet3!$A$2:$E$61,5,FALSE)</f>
        <v>Water Pig</v>
      </c>
      <c r="D1400" s="399">
        <f t="shared" si="1070"/>
        <v>2483</v>
      </c>
      <c r="E1400" s="399">
        <f t="shared" si="1071"/>
        <v>2422</v>
      </c>
      <c r="F1400" s="12">
        <f t="shared" si="1107"/>
        <v>17.571428571428573</v>
      </c>
      <c r="G1400" s="416">
        <f t="shared" si="1114"/>
        <v>3814</v>
      </c>
      <c r="H1400" s="187">
        <f t="shared" si="1108"/>
        <v>118</v>
      </c>
      <c r="I1400" s="1">
        <f t="shared" si="1089"/>
        <v>117</v>
      </c>
      <c r="J1400" s="187">
        <f t="shared" si="1109"/>
        <v>-117</v>
      </c>
      <c r="K1400" s="1">
        <f t="shared" si="1110"/>
        <v>-116</v>
      </c>
      <c r="L1400">
        <f t="shared" si="1090"/>
        <v>166</v>
      </c>
      <c r="M1400" s="3">
        <f t="shared" si="1113"/>
        <v>2</v>
      </c>
      <c r="N1400" s="245">
        <f t="shared" si="1113"/>
        <v>3</v>
      </c>
      <c r="O1400" s="2"/>
      <c r="P1400" s="2"/>
      <c r="R1400" s="8"/>
      <c r="S1400" s="8"/>
      <c r="V1400" s="206">
        <f t="shared" si="1105"/>
        <v>52</v>
      </c>
      <c r="W1400" s="206"/>
      <c r="AI1400" s="108">
        <f t="shared" si="1091"/>
        <v>356</v>
      </c>
      <c r="AJ1400" s="129"/>
      <c r="AL1400" s="133">
        <f t="shared" si="1092"/>
        <v>442</v>
      </c>
      <c r="AQ1400">
        <f t="shared" si="1093"/>
        <v>416</v>
      </c>
      <c r="AS1400">
        <f t="shared" si="1094"/>
        <v>403</v>
      </c>
      <c r="AV1400">
        <f t="shared" si="1095"/>
        <v>327</v>
      </c>
      <c r="AW1400">
        <f t="shared" si="1085"/>
        <v>402</v>
      </c>
      <c r="AZ1400" s="255">
        <f t="shared" si="1086"/>
        <v>19</v>
      </c>
      <c r="BA1400" s="255">
        <f t="shared" si="1087"/>
        <v>19</v>
      </c>
      <c r="BB1400" s="255">
        <f t="shared" si="1084"/>
        <v>18</v>
      </c>
      <c r="BC1400" s="255">
        <f t="shared" si="1082"/>
        <v>17</v>
      </c>
      <c r="BD1400" s="258">
        <f t="shared" si="1111"/>
        <v>22</v>
      </c>
      <c r="BE1400" s="258">
        <f t="shared" si="1112"/>
        <v>22</v>
      </c>
      <c r="BF1400" s="258">
        <f t="shared" si="1103"/>
        <v>21</v>
      </c>
      <c r="BG1400" s="258">
        <f t="shared" si="1104"/>
        <v>21</v>
      </c>
      <c r="BH1400" s="258">
        <f t="shared" si="1098"/>
        <v>20</v>
      </c>
      <c r="BI1400" s="258">
        <f t="shared" si="1102"/>
        <v>19</v>
      </c>
      <c r="BJ1400" s="258">
        <f>BI1400+1</f>
        <v>20</v>
      </c>
      <c r="BK1400" s="258">
        <f t="shared" si="1096"/>
        <v>19</v>
      </c>
      <c r="BL1400" s="258">
        <f t="shared" si="1097"/>
        <v>19</v>
      </c>
      <c r="BM1400" s="258">
        <f t="shared" si="1078"/>
        <v>18</v>
      </c>
      <c r="BN1400" s="258">
        <f t="shared" si="1079"/>
        <v>18</v>
      </c>
      <c r="BO1400" s="32">
        <f t="shared" si="1080"/>
        <v>631</v>
      </c>
      <c r="BP1400" s="8">
        <f t="shared" si="1106"/>
        <v>215</v>
      </c>
      <c r="BQ1400" s="32">
        <f t="shared" si="1062"/>
        <v>402</v>
      </c>
    </row>
    <row r="1401" spans="1:69" ht="13.5" thickBot="1">
      <c r="A1401" s="390">
        <f t="shared" si="1069"/>
        <v>1</v>
      </c>
      <c r="B1401" s="391" t="str">
        <f>VLOOKUP(A1401,Sheet3!$A$2:$E$61,4,FALSE)</f>
        <v>jiǎzǐ (甲子)</v>
      </c>
      <c r="C1401" s="391" t="str">
        <f>VLOOKUP(A1401,Sheet3!$A$2:$E$61,5,FALSE)</f>
        <v>Wood Rat</v>
      </c>
      <c r="D1401" s="399">
        <f t="shared" si="1070"/>
        <v>2484</v>
      </c>
      <c r="E1401" s="399">
        <f t="shared" si="1071"/>
        <v>2423</v>
      </c>
      <c r="F1401" s="12">
        <f t="shared" si="1107"/>
        <v>17.428571428571427</v>
      </c>
      <c r="G1401" s="416">
        <f t="shared" si="1114"/>
        <v>3815</v>
      </c>
      <c r="H1401" s="187">
        <f t="shared" si="1108"/>
        <v>117</v>
      </c>
      <c r="I1401" s="1">
        <f t="shared" si="1089"/>
        <v>116</v>
      </c>
      <c r="J1401" s="187">
        <f t="shared" si="1109"/>
        <v>-116</v>
      </c>
      <c r="K1401" s="1">
        <f t="shared" si="1110"/>
        <v>-115</v>
      </c>
      <c r="L1401">
        <f t="shared" si="1090"/>
        <v>166</v>
      </c>
      <c r="M1401" s="3">
        <f t="shared" si="1113"/>
        <v>3</v>
      </c>
      <c r="N1401" s="245">
        <f t="shared" si="1113"/>
        <v>4</v>
      </c>
      <c r="O1401" s="2"/>
      <c r="P1401" s="2"/>
      <c r="R1401" s="8"/>
      <c r="S1401" s="8"/>
      <c r="V1401" s="206">
        <f t="shared" si="1105"/>
        <v>53</v>
      </c>
      <c r="W1401" s="206"/>
      <c r="AI1401" s="108">
        <f t="shared" si="1091"/>
        <v>357</v>
      </c>
      <c r="AJ1401" s="1">
        <f>AJ1394+1</f>
        <v>51</v>
      </c>
      <c r="AL1401" s="133">
        <f t="shared" si="1092"/>
        <v>443</v>
      </c>
      <c r="AQ1401">
        <f t="shared" si="1093"/>
        <v>417</v>
      </c>
      <c r="AR1401" s="3"/>
      <c r="AS1401">
        <f t="shared" si="1094"/>
        <v>404</v>
      </c>
      <c r="AV1401">
        <f t="shared" si="1095"/>
        <v>328</v>
      </c>
      <c r="AW1401">
        <f t="shared" si="1085"/>
        <v>403</v>
      </c>
      <c r="AZ1401" s="255">
        <f t="shared" si="1086"/>
        <v>18</v>
      </c>
      <c r="BA1401" s="255">
        <f t="shared" si="1087"/>
        <v>18</v>
      </c>
      <c r="BB1401" s="255">
        <f t="shared" si="1084"/>
        <v>17</v>
      </c>
      <c r="BC1401" s="255">
        <f t="shared" si="1082"/>
        <v>16</v>
      </c>
      <c r="BD1401" s="258">
        <f t="shared" si="1111"/>
        <v>21</v>
      </c>
      <c r="BE1401" s="258">
        <f t="shared" si="1112"/>
        <v>21</v>
      </c>
      <c r="BF1401" s="258">
        <f t="shared" si="1103"/>
        <v>20</v>
      </c>
      <c r="BG1401" s="258">
        <f t="shared" si="1104"/>
        <v>20</v>
      </c>
      <c r="BH1401" s="258">
        <f t="shared" si="1098"/>
        <v>19</v>
      </c>
      <c r="BI1401" s="258">
        <f t="shared" si="1102"/>
        <v>18</v>
      </c>
      <c r="BJ1401" s="258">
        <f>BI1401+2</f>
        <v>20</v>
      </c>
      <c r="BK1401" s="258">
        <f t="shared" si="1096"/>
        <v>19</v>
      </c>
      <c r="BL1401" s="258">
        <f t="shared" si="1097"/>
        <v>19</v>
      </c>
      <c r="BM1401" s="258">
        <f t="shared" si="1078"/>
        <v>18</v>
      </c>
      <c r="BN1401" s="258">
        <f t="shared" si="1079"/>
        <v>18</v>
      </c>
      <c r="BO1401" s="32">
        <f t="shared" si="1080"/>
        <v>632</v>
      </c>
      <c r="BP1401" s="8">
        <f t="shared" si="1106"/>
        <v>216</v>
      </c>
      <c r="BQ1401" s="32">
        <f t="shared" si="1062"/>
        <v>403</v>
      </c>
    </row>
    <row r="1402" spans="1:69" ht="13.5" thickBot="1">
      <c r="A1402" s="390">
        <f t="shared" si="1069"/>
        <v>2</v>
      </c>
      <c r="B1402" s="391" t="str">
        <f>VLOOKUP(A1402,Sheet3!$A$2:$E$61,4,FALSE)</f>
        <v>yǐchǒu (乙丑)</v>
      </c>
      <c r="C1402" s="391" t="str">
        <f>VLOOKUP(A1402,Sheet3!$A$2:$E$61,5,FALSE)</f>
        <v>Wood Ox</v>
      </c>
      <c r="D1402" s="399">
        <f t="shared" si="1070"/>
        <v>2485</v>
      </c>
      <c r="E1402" s="399">
        <f t="shared" si="1071"/>
        <v>2424</v>
      </c>
      <c r="F1402" s="12">
        <f t="shared" si="1107"/>
        <v>17.285714285714285</v>
      </c>
      <c r="G1402" s="416">
        <f t="shared" si="1114"/>
        <v>3816</v>
      </c>
      <c r="H1402" s="187">
        <f t="shared" si="1108"/>
        <v>116</v>
      </c>
      <c r="I1402" s="1">
        <f t="shared" si="1089"/>
        <v>115</v>
      </c>
      <c r="J1402" s="187">
        <f t="shared" si="1109"/>
        <v>-115</v>
      </c>
      <c r="K1402" s="1">
        <f t="shared" si="1110"/>
        <v>-114</v>
      </c>
      <c r="L1402">
        <f t="shared" si="1090"/>
        <v>166</v>
      </c>
      <c r="M1402" s="3">
        <f t="shared" si="1113"/>
        <v>4</v>
      </c>
      <c r="N1402" s="245">
        <f t="shared" si="1113"/>
        <v>1</v>
      </c>
      <c r="O1402" s="2"/>
      <c r="P1402" s="2"/>
      <c r="R1402" s="8"/>
      <c r="S1402" s="8"/>
      <c r="V1402" s="206">
        <f t="shared" si="1105"/>
        <v>54</v>
      </c>
      <c r="W1402" s="206"/>
      <c r="AI1402" s="108">
        <f t="shared" si="1091"/>
        <v>358</v>
      </c>
      <c r="AL1402" s="133">
        <f t="shared" si="1092"/>
        <v>444</v>
      </c>
      <c r="AQ1402">
        <f t="shared" si="1093"/>
        <v>418</v>
      </c>
      <c r="AS1402">
        <f t="shared" si="1094"/>
        <v>405</v>
      </c>
      <c r="AV1402">
        <f t="shared" si="1095"/>
        <v>329</v>
      </c>
      <c r="AW1402">
        <f t="shared" si="1085"/>
        <v>404</v>
      </c>
      <c r="AZ1402" s="255">
        <f t="shared" si="1086"/>
        <v>18</v>
      </c>
      <c r="BA1402" s="255">
        <f t="shared" si="1087"/>
        <v>18</v>
      </c>
      <c r="BB1402" s="255">
        <f t="shared" si="1084"/>
        <v>17</v>
      </c>
      <c r="BC1402" s="255">
        <f t="shared" si="1082"/>
        <v>16</v>
      </c>
      <c r="BD1402" s="258">
        <f t="shared" si="1111"/>
        <v>21</v>
      </c>
      <c r="BE1402" s="258">
        <f t="shared" si="1112"/>
        <v>21</v>
      </c>
      <c r="BF1402" s="258">
        <f t="shared" si="1103"/>
        <v>20</v>
      </c>
      <c r="BG1402" s="258">
        <f t="shared" si="1104"/>
        <v>20</v>
      </c>
      <c r="BH1402" s="258">
        <f t="shared" si="1098"/>
        <v>19</v>
      </c>
      <c r="BI1402" s="258">
        <f t="shared" si="1102"/>
        <v>18</v>
      </c>
      <c r="BJ1402" s="258">
        <f>BI1402+2</f>
        <v>20</v>
      </c>
      <c r="BK1402" s="258">
        <f t="shared" si="1096"/>
        <v>19</v>
      </c>
      <c r="BL1402" s="258">
        <f t="shared" si="1097"/>
        <v>19</v>
      </c>
      <c r="BM1402" s="258">
        <f t="shared" si="1078"/>
        <v>18</v>
      </c>
      <c r="BN1402" s="258">
        <f t="shared" si="1079"/>
        <v>18</v>
      </c>
      <c r="BO1402" s="32">
        <f t="shared" si="1080"/>
        <v>633</v>
      </c>
      <c r="BP1402" s="8">
        <f t="shared" si="1106"/>
        <v>217</v>
      </c>
      <c r="BQ1402" s="32">
        <f t="shared" si="1062"/>
        <v>404</v>
      </c>
    </row>
    <row r="1403" spans="1:69" ht="13.5" thickBot="1">
      <c r="A1403" s="390">
        <f t="shared" si="1069"/>
        <v>3</v>
      </c>
      <c r="B1403" s="391" t="str">
        <f>VLOOKUP(A1403,Sheet3!$A$2:$E$61,4,FALSE)</f>
        <v>bǐngyín (丙寅)</v>
      </c>
      <c r="C1403" s="391" t="str">
        <f>VLOOKUP(A1403,Sheet3!$A$2:$E$61,5,FALSE)</f>
        <v>Fire Tiger</v>
      </c>
      <c r="D1403" s="399">
        <f t="shared" si="1070"/>
        <v>2486</v>
      </c>
      <c r="E1403" s="399">
        <f t="shared" si="1071"/>
        <v>2425</v>
      </c>
      <c r="F1403" s="12">
        <f t="shared" si="1107"/>
        <v>17.142857142857142</v>
      </c>
      <c r="G1403" s="416">
        <f t="shared" si="1114"/>
        <v>3817</v>
      </c>
      <c r="H1403" s="187">
        <f t="shared" si="1108"/>
        <v>115</v>
      </c>
      <c r="I1403" s="1">
        <f t="shared" si="1089"/>
        <v>114</v>
      </c>
      <c r="J1403" s="187">
        <f t="shared" si="1109"/>
        <v>-114</v>
      </c>
      <c r="K1403" s="1">
        <f t="shared" si="1110"/>
        <v>-113</v>
      </c>
      <c r="L1403">
        <f t="shared" si="1090"/>
        <v>167</v>
      </c>
      <c r="M1403" s="3">
        <f t="shared" si="1113"/>
        <v>1</v>
      </c>
      <c r="N1403" s="245">
        <f t="shared" si="1113"/>
        <v>2</v>
      </c>
      <c r="O1403" s="2"/>
      <c r="P1403" s="2"/>
      <c r="R1403" s="8"/>
      <c r="S1403" s="8"/>
      <c r="V1403" s="206">
        <f t="shared" si="1105"/>
        <v>55</v>
      </c>
      <c r="W1403" s="206"/>
      <c r="AI1403" s="108">
        <f t="shared" si="1091"/>
        <v>359</v>
      </c>
      <c r="AL1403" s="133">
        <f t="shared" si="1092"/>
        <v>445</v>
      </c>
      <c r="AQ1403">
        <f t="shared" si="1093"/>
        <v>419</v>
      </c>
      <c r="AS1403">
        <f t="shared" si="1094"/>
        <v>406</v>
      </c>
      <c r="AT1403">
        <f>AT1396+1</f>
        <v>58</v>
      </c>
      <c r="AU1403">
        <f>AU1396-1</f>
        <v>12</v>
      </c>
      <c r="AV1403">
        <f t="shared" si="1095"/>
        <v>330</v>
      </c>
      <c r="AW1403">
        <f t="shared" si="1085"/>
        <v>405</v>
      </c>
      <c r="AZ1403" s="255">
        <f t="shared" si="1086"/>
        <v>18</v>
      </c>
      <c r="BA1403" s="255">
        <f t="shared" si="1087"/>
        <v>18</v>
      </c>
      <c r="BB1403" s="255">
        <f t="shared" si="1084"/>
        <v>17</v>
      </c>
      <c r="BC1403" s="255">
        <f t="shared" si="1082"/>
        <v>16</v>
      </c>
      <c r="BD1403" s="258">
        <f t="shared" si="1111"/>
        <v>21</v>
      </c>
      <c r="BE1403" s="258">
        <f t="shared" si="1112"/>
        <v>21</v>
      </c>
      <c r="BF1403" s="258">
        <f t="shared" si="1103"/>
        <v>20</v>
      </c>
      <c r="BG1403" s="258">
        <f t="shared" si="1104"/>
        <v>20</v>
      </c>
      <c r="BH1403" s="258">
        <f t="shared" si="1098"/>
        <v>19</v>
      </c>
      <c r="BI1403" s="258">
        <f t="shared" si="1102"/>
        <v>18</v>
      </c>
      <c r="BJ1403" s="258">
        <f>BI1403+2</f>
        <v>20</v>
      </c>
      <c r="BK1403" s="258">
        <f t="shared" si="1096"/>
        <v>19</v>
      </c>
      <c r="BL1403" s="258">
        <f t="shared" si="1097"/>
        <v>19</v>
      </c>
      <c r="BM1403" s="258">
        <f t="shared" si="1078"/>
        <v>18</v>
      </c>
      <c r="BN1403" s="258">
        <f t="shared" si="1079"/>
        <v>18</v>
      </c>
      <c r="BO1403" s="32">
        <f t="shared" si="1080"/>
        <v>634</v>
      </c>
      <c r="BP1403" s="8">
        <f t="shared" si="1106"/>
        <v>218</v>
      </c>
      <c r="BQ1403" s="32">
        <f t="shared" si="1062"/>
        <v>405</v>
      </c>
    </row>
    <row r="1404" spans="1:69" ht="13.5" thickBot="1">
      <c r="A1404" s="390">
        <f t="shared" si="1069"/>
        <v>4</v>
      </c>
      <c r="B1404" s="391" t="str">
        <f>VLOOKUP(A1404,Sheet3!$A$2:$E$61,4,FALSE)</f>
        <v>dīngmǎo (丁卯)</v>
      </c>
      <c r="C1404" s="391" t="str">
        <f>VLOOKUP(A1404,Sheet3!$A$2:$E$61,5,FALSE)</f>
        <v>Fire Hare</v>
      </c>
      <c r="D1404" s="399">
        <f t="shared" si="1070"/>
        <v>2487</v>
      </c>
      <c r="E1404" s="399">
        <f t="shared" si="1071"/>
        <v>2426</v>
      </c>
      <c r="F1404" s="149">
        <f t="shared" si="1107"/>
        <v>17</v>
      </c>
      <c r="G1404" s="417">
        <f t="shared" si="1114"/>
        <v>3818</v>
      </c>
      <c r="H1404" s="270">
        <f t="shared" si="1108"/>
        <v>114</v>
      </c>
      <c r="I1404" s="16">
        <f t="shared" si="1089"/>
        <v>113</v>
      </c>
      <c r="J1404" s="270">
        <f t="shared" si="1109"/>
        <v>-113</v>
      </c>
      <c r="K1404" s="16">
        <f t="shared" si="1110"/>
        <v>-112</v>
      </c>
      <c r="L1404" s="20">
        <f t="shared" si="1090"/>
        <v>167</v>
      </c>
      <c r="M1404" s="15">
        <f t="shared" si="1113"/>
        <v>2</v>
      </c>
      <c r="N1404" s="271">
        <f t="shared" si="1113"/>
        <v>3</v>
      </c>
      <c r="O1404" s="17"/>
      <c r="P1404" s="17"/>
      <c r="Q1404" s="30"/>
      <c r="R1404" s="19"/>
      <c r="S1404" s="19"/>
      <c r="T1404" s="17"/>
      <c r="U1404" s="17"/>
      <c r="V1404" s="205">
        <f t="shared" si="1105"/>
        <v>56</v>
      </c>
      <c r="W1404" s="205"/>
      <c r="X1404" s="20"/>
      <c r="Y1404" s="20"/>
      <c r="Z1404" s="20"/>
      <c r="AA1404" s="20"/>
      <c r="AB1404" s="20"/>
      <c r="AC1404" s="20"/>
      <c r="AD1404" s="20"/>
      <c r="AE1404" s="20"/>
      <c r="AF1404" s="20"/>
      <c r="AG1404" s="20"/>
      <c r="AH1404" s="17"/>
      <c r="AI1404" s="108">
        <f t="shared" si="1091"/>
        <v>360</v>
      </c>
      <c r="AK1404" s="1">
        <f>(H$942-H1404)/7</f>
        <v>66</v>
      </c>
      <c r="AL1404" s="133">
        <f t="shared" si="1092"/>
        <v>446</v>
      </c>
      <c r="AM1404" s="1">
        <f>70-(H1404-H$1453)/7</f>
        <v>63</v>
      </c>
      <c r="AN1404" s="3">
        <f>-(H1404-H$984)/7</f>
        <v>60</v>
      </c>
      <c r="AO1404" s="3">
        <f>-(H1404-H$998)/7</f>
        <v>58</v>
      </c>
      <c r="AP1404" s="3">
        <f>-(H1404-H$1061)/7</f>
        <v>49</v>
      </c>
      <c r="AQ1404">
        <f t="shared" si="1093"/>
        <v>420</v>
      </c>
      <c r="AR1404" s="3">
        <f>AR1397+1</f>
        <v>60</v>
      </c>
      <c r="AS1404">
        <f t="shared" si="1094"/>
        <v>407</v>
      </c>
      <c r="AV1404">
        <f t="shared" si="1095"/>
        <v>331</v>
      </c>
      <c r="AW1404">
        <f t="shared" si="1085"/>
        <v>406</v>
      </c>
      <c r="AZ1404" s="255">
        <f t="shared" si="1086"/>
        <v>18</v>
      </c>
      <c r="BA1404" s="255">
        <f t="shared" si="1087"/>
        <v>18</v>
      </c>
      <c r="BB1404" s="255">
        <f t="shared" si="1084"/>
        <v>17</v>
      </c>
      <c r="BC1404" s="255">
        <f t="shared" si="1082"/>
        <v>16</v>
      </c>
      <c r="BD1404" s="258">
        <f t="shared" si="1111"/>
        <v>21</v>
      </c>
      <c r="BE1404" s="258">
        <f t="shared" si="1112"/>
        <v>21</v>
      </c>
      <c r="BF1404" s="258">
        <f t="shared" si="1103"/>
        <v>20</v>
      </c>
      <c r="BG1404" s="258">
        <f t="shared" si="1104"/>
        <v>20</v>
      </c>
      <c r="BH1404" s="258">
        <f t="shared" si="1098"/>
        <v>19</v>
      </c>
      <c r="BI1404" s="258">
        <f t="shared" si="1102"/>
        <v>18</v>
      </c>
      <c r="BJ1404" s="258">
        <f>BI1404+1</f>
        <v>19</v>
      </c>
      <c r="BK1404" s="258">
        <f t="shared" si="1096"/>
        <v>18</v>
      </c>
      <c r="BL1404" s="258">
        <f t="shared" si="1097"/>
        <v>18</v>
      </c>
      <c r="BM1404" s="258">
        <f t="shared" si="1078"/>
        <v>17</v>
      </c>
      <c r="BN1404" s="258">
        <f t="shared" si="1079"/>
        <v>17</v>
      </c>
      <c r="BO1404" s="32">
        <f t="shared" si="1080"/>
        <v>635</v>
      </c>
      <c r="BP1404" s="8">
        <f t="shared" si="1106"/>
        <v>219</v>
      </c>
      <c r="BQ1404" s="32">
        <f t="shared" si="1062"/>
        <v>406</v>
      </c>
    </row>
    <row r="1405" spans="1:69" ht="13.5" thickBot="1">
      <c r="A1405" s="390">
        <f t="shared" si="1069"/>
        <v>5</v>
      </c>
      <c r="B1405" s="391" t="str">
        <f>VLOOKUP(A1405,Sheet3!$A$2:$E$61,4,FALSE)</f>
        <v>wùchén (戊辰)</v>
      </c>
      <c r="C1405" s="391" t="str">
        <f>VLOOKUP(A1405,Sheet3!$A$2:$E$61,5,FALSE)</f>
        <v>Earth Dragon</v>
      </c>
      <c r="D1405" s="399">
        <f t="shared" si="1070"/>
        <v>2488</v>
      </c>
      <c r="E1405" s="399">
        <f t="shared" si="1071"/>
        <v>2427</v>
      </c>
      <c r="F1405" s="12">
        <f t="shared" si="1107"/>
        <v>16.857142857142858</v>
      </c>
      <c r="G1405" s="416">
        <f t="shared" si="1114"/>
        <v>3819</v>
      </c>
      <c r="H1405" s="187">
        <f t="shared" si="1108"/>
        <v>113</v>
      </c>
      <c r="I1405" s="1">
        <f t="shared" si="1089"/>
        <v>112</v>
      </c>
      <c r="J1405" s="187">
        <f t="shared" si="1109"/>
        <v>-112</v>
      </c>
      <c r="K1405" s="1">
        <f t="shared" si="1110"/>
        <v>-111</v>
      </c>
      <c r="L1405">
        <f t="shared" si="1090"/>
        <v>167</v>
      </c>
      <c r="M1405" s="3">
        <f t="shared" si="1113"/>
        <v>3</v>
      </c>
      <c r="N1405" s="245">
        <f t="shared" si="1113"/>
        <v>4</v>
      </c>
      <c r="O1405" s="2"/>
      <c r="P1405" s="2"/>
      <c r="R1405" s="8"/>
      <c r="S1405" s="8"/>
      <c r="V1405" s="206">
        <f t="shared" si="1105"/>
        <v>57</v>
      </c>
      <c r="W1405" s="206"/>
      <c r="AI1405" s="108">
        <f t="shared" si="1091"/>
        <v>361</v>
      </c>
      <c r="AL1405" s="133">
        <f t="shared" si="1092"/>
        <v>447</v>
      </c>
      <c r="AQ1405">
        <f t="shared" si="1093"/>
        <v>421</v>
      </c>
      <c r="AS1405">
        <f t="shared" si="1094"/>
        <v>408</v>
      </c>
      <c r="AV1405">
        <f t="shared" si="1095"/>
        <v>332</v>
      </c>
      <c r="AW1405">
        <f t="shared" si="1085"/>
        <v>407</v>
      </c>
      <c r="AZ1405" s="255">
        <f t="shared" si="1086"/>
        <v>17</v>
      </c>
      <c r="BA1405" s="255">
        <f t="shared" si="1087"/>
        <v>17</v>
      </c>
      <c r="BB1405" s="255">
        <f t="shared" si="1084"/>
        <v>16</v>
      </c>
      <c r="BC1405" s="255">
        <f t="shared" si="1082"/>
        <v>15</v>
      </c>
      <c r="BD1405" s="258">
        <f t="shared" si="1111"/>
        <v>20</v>
      </c>
      <c r="BE1405" s="258">
        <f t="shared" si="1112"/>
        <v>20</v>
      </c>
      <c r="BF1405" s="258">
        <f t="shared" si="1103"/>
        <v>19</v>
      </c>
      <c r="BG1405" s="258">
        <f t="shared" si="1104"/>
        <v>19</v>
      </c>
      <c r="BH1405" s="258">
        <f t="shared" si="1098"/>
        <v>18</v>
      </c>
      <c r="BI1405" s="258">
        <f t="shared" si="1102"/>
        <v>17</v>
      </c>
      <c r="BJ1405" s="258">
        <f>BI1405+2</f>
        <v>19</v>
      </c>
      <c r="BK1405" s="258">
        <f t="shared" si="1096"/>
        <v>18</v>
      </c>
      <c r="BL1405" s="258">
        <f t="shared" si="1097"/>
        <v>18</v>
      </c>
      <c r="BM1405" s="258">
        <f t="shared" si="1078"/>
        <v>17</v>
      </c>
      <c r="BN1405" s="258">
        <f t="shared" si="1079"/>
        <v>17</v>
      </c>
      <c r="BO1405" s="32">
        <f t="shared" si="1080"/>
        <v>636</v>
      </c>
      <c r="BP1405" s="8">
        <f t="shared" si="1106"/>
        <v>220</v>
      </c>
      <c r="BQ1405" s="32">
        <f t="shared" si="1062"/>
        <v>407</v>
      </c>
    </row>
    <row r="1406" spans="1:69" ht="13.5" thickBot="1">
      <c r="A1406" s="390">
        <f t="shared" si="1069"/>
        <v>6</v>
      </c>
      <c r="B1406" s="391" t="str">
        <f>VLOOKUP(A1406,Sheet3!$A$2:$E$61,4,FALSE)</f>
        <v>jǐsì (己巳)</v>
      </c>
      <c r="C1406" s="391" t="str">
        <f>VLOOKUP(A1406,Sheet3!$A$2:$E$61,5,FALSE)</f>
        <v>Earth Snake</v>
      </c>
      <c r="D1406" s="399">
        <f t="shared" si="1070"/>
        <v>2489</v>
      </c>
      <c r="E1406" s="399">
        <f t="shared" si="1071"/>
        <v>2428</v>
      </c>
      <c r="F1406" s="12">
        <f t="shared" si="1107"/>
        <v>16.714285714285715</v>
      </c>
      <c r="G1406" s="416">
        <f t="shared" si="1114"/>
        <v>3820</v>
      </c>
      <c r="H1406" s="187">
        <f t="shared" si="1108"/>
        <v>112</v>
      </c>
      <c r="I1406" s="1">
        <f t="shared" si="1089"/>
        <v>111</v>
      </c>
      <c r="J1406" s="187">
        <f t="shared" si="1109"/>
        <v>-111</v>
      </c>
      <c r="K1406" s="1">
        <f t="shared" si="1110"/>
        <v>-110</v>
      </c>
      <c r="L1406">
        <f t="shared" si="1090"/>
        <v>167</v>
      </c>
      <c r="M1406" s="3">
        <f t="shared" si="1113"/>
        <v>4</v>
      </c>
      <c r="N1406" s="245">
        <f t="shared" si="1113"/>
        <v>1</v>
      </c>
      <c r="O1406" s="2"/>
      <c r="P1406" s="2"/>
      <c r="R1406" s="8"/>
      <c r="S1406" s="8"/>
      <c r="V1406" s="206">
        <f t="shared" si="1105"/>
        <v>58</v>
      </c>
      <c r="W1406" s="206"/>
      <c r="AI1406" s="108">
        <f t="shared" si="1091"/>
        <v>362</v>
      </c>
      <c r="AL1406" s="133">
        <f t="shared" si="1092"/>
        <v>448</v>
      </c>
      <c r="AQ1406">
        <f t="shared" si="1093"/>
        <v>422</v>
      </c>
      <c r="AS1406">
        <f t="shared" si="1094"/>
        <v>409</v>
      </c>
      <c r="AV1406">
        <f t="shared" si="1095"/>
        <v>333</v>
      </c>
      <c r="AW1406">
        <f t="shared" si="1085"/>
        <v>408</v>
      </c>
      <c r="AZ1406" s="255">
        <f t="shared" si="1086"/>
        <v>17</v>
      </c>
      <c r="BA1406" s="255">
        <f t="shared" si="1087"/>
        <v>17</v>
      </c>
      <c r="BB1406" s="255">
        <f t="shared" si="1084"/>
        <v>16</v>
      </c>
      <c r="BC1406" s="255">
        <f t="shared" si="1082"/>
        <v>15</v>
      </c>
      <c r="BD1406" s="258">
        <f t="shared" si="1111"/>
        <v>20</v>
      </c>
      <c r="BE1406" s="258">
        <f t="shared" si="1112"/>
        <v>20</v>
      </c>
      <c r="BF1406" s="258">
        <f t="shared" si="1103"/>
        <v>19</v>
      </c>
      <c r="BG1406" s="258">
        <f t="shared" si="1104"/>
        <v>19</v>
      </c>
      <c r="BH1406" s="258">
        <f t="shared" si="1098"/>
        <v>18</v>
      </c>
      <c r="BI1406" s="258">
        <f t="shared" si="1102"/>
        <v>17</v>
      </c>
      <c r="BJ1406" s="258">
        <f>BI1406+2</f>
        <v>19</v>
      </c>
      <c r="BK1406" s="258">
        <f t="shared" si="1096"/>
        <v>18</v>
      </c>
      <c r="BL1406" s="258">
        <f t="shared" si="1097"/>
        <v>18</v>
      </c>
      <c r="BM1406" s="258">
        <f t="shared" si="1078"/>
        <v>17</v>
      </c>
      <c r="BN1406" s="258">
        <f t="shared" si="1079"/>
        <v>17</v>
      </c>
      <c r="BO1406" s="32">
        <f t="shared" si="1080"/>
        <v>637</v>
      </c>
      <c r="BP1406" s="8">
        <f t="shared" si="1106"/>
        <v>221</v>
      </c>
      <c r="BQ1406" s="32">
        <f t="shared" si="1062"/>
        <v>408</v>
      </c>
    </row>
    <row r="1407" spans="1:69" ht="13.5" thickBot="1">
      <c r="A1407" s="390">
        <f t="shared" si="1069"/>
        <v>7</v>
      </c>
      <c r="B1407" s="391" t="str">
        <f>VLOOKUP(A1407,Sheet3!$A$2:$E$61,4,FALSE)</f>
        <v>gēngwǔ (庚午)</v>
      </c>
      <c r="C1407" s="391" t="str">
        <f>VLOOKUP(A1407,Sheet3!$A$2:$E$61,5,FALSE)</f>
        <v>Metal Horse</v>
      </c>
      <c r="D1407" s="399">
        <f t="shared" si="1070"/>
        <v>2490</v>
      </c>
      <c r="E1407" s="399">
        <f t="shared" si="1071"/>
        <v>2429</v>
      </c>
      <c r="F1407" s="12">
        <f t="shared" si="1107"/>
        <v>16.571428571428573</v>
      </c>
      <c r="G1407" s="416">
        <f t="shared" si="1114"/>
        <v>3821</v>
      </c>
      <c r="H1407" s="187">
        <f t="shared" si="1108"/>
        <v>111</v>
      </c>
      <c r="I1407" s="1">
        <f t="shared" si="1089"/>
        <v>110</v>
      </c>
      <c r="J1407" s="187">
        <f t="shared" si="1109"/>
        <v>-110</v>
      </c>
      <c r="K1407" s="1">
        <f t="shared" si="1110"/>
        <v>-109</v>
      </c>
      <c r="L1407">
        <f t="shared" si="1090"/>
        <v>168</v>
      </c>
      <c r="M1407" s="3">
        <f t="shared" si="1113"/>
        <v>1</v>
      </c>
      <c r="N1407" s="245">
        <f t="shared" si="1113"/>
        <v>2</v>
      </c>
      <c r="O1407" s="2"/>
      <c r="P1407" s="2"/>
      <c r="R1407" s="8"/>
      <c r="S1407" s="8"/>
      <c r="V1407" s="206">
        <f t="shared" si="1105"/>
        <v>59</v>
      </c>
      <c r="W1407" s="206"/>
      <c r="AI1407" s="108">
        <f t="shared" si="1091"/>
        <v>363</v>
      </c>
      <c r="AJ1407" s="129"/>
      <c r="AL1407" s="133">
        <f t="shared" si="1092"/>
        <v>449</v>
      </c>
      <c r="AQ1407">
        <f t="shared" si="1093"/>
        <v>423</v>
      </c>
      <c r="AS1407">
        <f t="shared" si="1094"/>
        <v>410</v>
      </c>
      <c r="AV1407">
        <f t="shared" si="1095"/>
        <v>334</v>
      </c>
      <c r="AW1407">
        <f t="shared" si="1085"/>
        <v>409</v>
      </c>
      <c r="AZ1407" s="255">
        <f t="shared" si="1086"/>
        <v>17</v>
      </c>
      <c r="BA1407" s="255">
        <f t="shared" si="1087"/>
        <v>17</v>
      </c>
      <c r="BB1407" s="255">
        <f t="shared" si="1084"/>
        <v>16</v>
      </c>
      <c r="BC1407" s="255">
        <f t="shared" si="1082"/>
        <v>15</v>
      </c>
      <c r="BD1407" s="258">
        <f t="shared" si="1111"/>
        <v>20</v>
      </c>
      <c r="BE1407" s="258">
        <f t="shared" si="1112"/>
        <v>20</v>
      </c>
      <c r="BF1407" s="258">
        <f t="shared" si="1103"/>
        <v>19</v>
      </c>
      <c r="BG1407" s="258">
        <f t="shared" si="1104"/>
        <v>19</v>
      </c>
      <c r="BH1407" s="258">
        <f t="shared" si="1098"/>
        <v>18</v>
      </c>
      <c r="BI1407" s="258">
        <f t="shared" si="1102"/>
        <v>17</v>
      </c>
      <c r="BJ1407" s="258">
        <f>BI1407+2</f>
        <v>19</v>
      </c>
      <c r="BK1407" s="258">
        <f t="shared" si="1096"/>
        <v>18</v>
      </c>
      <c r="BL1407" s="258">
        <f t="shared" si="1097"/>
        <v>18</v>
      </c>
      <c r="BM1407" s="258">
        <f t="shared" si="1078"/>
        <v>17</v>
      </c>
      <c r="BN1407" s="258">
        <f t="shared" si="1079"/>
        <v>17</v>
      </c>
      <c r="BO1407" s="32">
        <f t="shared" si="1080"/>
        <v>638</v>
      </c>
      <c r="BP1407" s="8">
        <f t="shared" si="1106"/>
        <v>222</v>
      </c>
      <c r="BQ1407" s="32">
        <f t="shared" si="1062"/>
        <v>409</v>
      </c>
    </row>
    <row r="1408" spans="1:69" ht="13.5" thickBot="1">
      <c r="A1408" s="390">
        <f t="shared" si="1069"/>
        <v>8</v>
      </c>
      <c r="B1408" s="391" t="str">
        <f>VLOOKUP(A1408,Sheet3!$A$2:$E$61,4,FALSE)</f>
        <v>xīnwèi (辛未)</v>
      </c>
      <c r="C1408" s="391" t="str">
        <f>VLOOKUP(A1408,Sheet3!$A$2:$E$61,5,FALSE)</f>
        <v>Metal Sheep</v>
      </c>
      <c r="D1408" s="399">
        <f t="shared" si="1070"/>
        <v>2491</v>
      </c>
      <c r="E1408" s="399">
        <f t="shared" si="1071"/>
        <v>2430</v>
      </c>
      <c r="F1408" s="12">
        <f t="shared" si="1107"/>
        <v>16.428571428571427</v>
      </c>
      <c r="G1408" s="416">
        <f t="shared" si="1114"/>
        <v>3822</v>
      </c>
      <c r="H1408" s="187">
        <f t="shared" si="1108"/>
        <v>110</v>
      </c>
      <c r="I1408" s="1">
        <f t="shared" si="1089"/>
        <v>109</v>
      </c>
      <c r="J1408" s="187">
        <f t="shared" si="1109"/>
        <v>-109</v>
      </c>
      <c r="K1408" s="1">
        <f t="shared" si="1110"/>
        <v>-108</v>
      </c>
      <c r="L1408">
        <f t="shared" si="1090"/>
        <v>168</v>
      </c>
      <c r="M1408" s="3">
        <f t="shared" si="1113"/>
        <v>2</v>
      </c>
      <c r="N1408" s="245">
        <f t="shared" si="1113"/>
        <v>3</v>
      </c>
      <c r="O1408" s="2"/>
      <c r="P1408" s="2"/>
      <c r="R1408" s="8"/>
      <c r="S1408" s="8"/>
      <c r="V1408" s="206">
        <f t="shared" si="1105"/>
        <v>60</v>
      </c>
      <c r="W1408" s="206"/>
      <c r="AI1408" s="108">
        <f t="shared" si="1091"/>
        <v>364</v>
      </c>
      <c r="AJ1408" s="1">
        <f>AJ1401+1</f>
        <v>52</v>
      </c>
      <c r="AL1408" s="133">
        <f t="shared" si="1092"/>
        <v>450</v>
      </c>
      <c r="AQ1408">
        <f t="shared" si="1093"/>
        <v>424</v>
      </c>
      <c r="AR1408" s="3"/>
      <c r="AS1408">
        <f t="shared" si="1094"/>
        <v>411</v>
      </c>
      <c r="AV1408">
        <f t="shared" si="1095"/>
        <v>335</v>
      </c>
      <c r="AW1408">
        <f t="shared" si="1085"/>
        <v>410</v>
      </c>
      <c r="AZ1408" s="255">
        <f t="shared" si="1086"/>
        <v>17</v>
      </c>
      <c r="BA1408" s="255">
        <f t="shared" si="1087"/>
        <v>17</v>
      </c>
      <c r="BB1408" s="255">
        <f t="shared" si="1084"/>
        <v>16</v>
      </c>
      <c r="BC1408" s="255">
        <f t="shared" si="1082"/>
        <v>15</v>
      </c>
      <c r="BD1408" s="258">
        <f t="shared" si="1111"/>
        <v>20</v>
      </c>
      <c r="BE1408" s="258">
        <f t="shared" si="1112"/>
        <v>20</v>
      </c>
      <c r="BF1408" s="258">
        <f t="shared" si="1103"/>
        <v>19</v>
      </c>
      <c r="BG1408" s="258">
        <f t="shared" si="1104"/>
        <v>19</v>
      </c>
      <c r="BH1408" s="258">
        <f t="shared" si="1098"/>
        <v>18</v>
      </c>
      <c r="BI1408" s="258">
        <f t="shared" si="1102"/>
        <v>17</v>
      </c>
      <c r="BJ1408" s="258">
        <f>BI1408+1</f>
        <v>18</v>
      </c>
      <c r="BK1408" s="258">
        <f t="shared" si="1096"/>
        <v>17</v>
      </c>
      <c r="BL1408" s="258">
        <f t="shared" si="1097"/>
        <v>17</v>
      </c>
      <c r="BM1408" s="258">
        <f t="shared" si="1078"/>
        <v>16</v>
      </c>
      <c r="BN1408" s="258">
        <f t="shared" si="1079"/>
        <v>16</v>
      </c>
      <c r="BO1408" s="32">
        <f t="shared" si="1080"/>
        <v>639</v>
      </c>
      <c r="BP1408" s="8">
        <f t="shared" si="1106"/>
        <v>223</v>
      </c>
      <c r="BQ1408" s="32">
        <f t="shared" si="1062"/>
        <v>410</v>
      </c>
    </row>
    <row r="1409" spans="1:69" ht="23.25" thickBot="1">
      <c r="A1409" s="390">
        <f t="shared" si="1069"/>
        <v>9</v>
      </c>
      <c r="B1409" s="391" t="str">
        <f>VLOOKUP(A1409,Sheet3!$A$2:$E$61,4,FALSE)</f>
        <v>rénshēn (壬申)</v>
      </c>
      <c r="C1409" s="391" t="str">
        <f>VLOOKUP(A1409,Sheet3!$A$2:$E$61,5,FALSE)</f>
        <v>Water Monkey</v>
      </c>
      <c r="D1409" s="399">
        <f t="shared" si="1070"/>
        <v>2492</v>
      </c>
      <c r="E1409" s="399">
        <f t="shared" si="1071"/>
        <v>2431</v>
      </c>
      <c r="F1409" s="12">
        <f t="shared" si="1107"/>
        <v>16.285714285714285</v>
      </c>
      <c r="G1409" s="416">
        <f t="shared" si="1114"/>
        <v>3823</v>
      </c>
      <c r="H1409" s="187">
        <f t="shared" si="1108"/>
        <v>109</v>
      </c>
      <c r="I1409" s="1">
        <f t="shared" si="1089"/>
        <v>108</v>
      </c>
      <c r="J1409" s="187">
        <f t="shared" si="1109"/>
        <v>-108</v>
      </c>
      <c r="K1409" s="1">
        <f t="shared" si="1110"/>
        <v>-107</v>
      </c>
      <c r="L1409">
        <f t="shared" si="1090"/>
        <v>168</v>
      </c>
      <c r="M1409" s="3">
        <f t="shared" si="1113"/>
        <v>3</v>
      </c>
      <c r="N1409" s="245">
        <f t="shared" si="1113"/>
        <v>4</v>
      </c>
      <c r="O1409" s="2"/>
      <c r="P1409" s="2"/>
      <c r="R1409" s="8"/>
      <c r="S1409" s="8"/>
      <c r="V1409" s="206">
        <f t="shared" si="1105"/>
        <v>61</v>
      </c>
      <c r="W1409" s="206"/>
      <c r="AI1409" s="108">
        <f t="shared" si="1091"/>
        <v>365</v>
      </c>
      <c r="AL1409" s="133">
        <f t="shared" si="1092"/>
        <v>451</v>
      </c>
      <c r="AQ1409">
        <f t="shared" si="1093"/>
        <v>425</v>
      </c>
      <c r="AS1409">
        <f t="shared" si="1094"/>
        <v>412</v>
      </c>
      <c r="AV1409">
        <f t="shared" si="1095"/>
        <v>336</v>
      </c>
      <c r="AW1409">
        <f t="shared" si="1085"/>
        <v>411</v>
      </c>
      <c r="AZ1409" s="255">
        <f t="shared" si="1086"/>
        <v>16</v>
      </c>
      <c r="BA1409" s="255">
        <f t="shared" si="1087"/>
        <v>16</v>
      </c>
      <c r="BB1409" s="255">
        <f t="shared" si="1084"/>
        <v>15</v>
      </c>
      <c r="BC1409" s="255">
        <f t="shared" ref="BC1409:BC1440" si="1115">BB1409-1</f>
        <v>14</v>
      </c>
      <c r="BD1409" s="258">
        <f t="shared" si="1111"/>
        <v>19</v>
      </c>
      <c r="BE1409" s="258">
        <f t="shared" si="1112"/>
        <v>19</v>
      </c>
      <c r="BF1409" s="258">
        <f t="shared" si="1103"/>
        <v>18</v>
      </c>
      <c r="BG1409" s="258">
        <f t="shared" si="1104"/>
        <v>18</v>
      </c>
      <c r="BH1409" s="258">
        <f t="shared" si="1098"/>
        <v>17</v>
      </c>
      <c r="BI1409" s="258">
        <f t="shared" si="1102"/>
        <v>16</v>
      </c>
      <c r="BJ1409" s="258">
        <f>BI1409+2</f>
        <v>18</v>
      </c>
      <c r="BK1409" s="258">
        <f t="shared" si="1096"/>
        <v>17</v>
      </c>
      <c r="BL1409" s="258">
        <f t="shared" si="1097"/>
        <v>17</v>
      </c>
      <c r="BM1409" s="258">
        <f t="shared" si="1078"/>
        <v>16</v>
      </c>
      <c r="BN1409" s="258">
        <f t="shared" si="1079"/>
        <v>16</v>
      </c>
      <c r="BO1409" s="32">
        <f t="shared" si="1080"/>
        <v>640</v>
      </c>
      <c r="BP1409" s="8">
        <f t="shared" si="1106"/>
        <v>224</v>
      </c>
      <c r="BQ1409" s="32">
        <f t="shared" si="1062"/>
        <v>411</v>
      </c>
    </row>
    <row r="1410" spans="1:69" ht="23.25" thickBot="1">
      <c r="A1410" s="390">
        <f t="shared" si="1069"/>
        <v>10</v>
      </c>
      <c r="B1410" s="391" t="str">
        <f>VLOOKUP(A1410,Sheet3!$A$2:$E$61,4,FALSE)</f>
        <v>guǐyǒu (癸酉)</v>
      </c>
      <c r="C1410" s="391" t="str">
        <f>VLOOKUP(A1410,Sheet3!$A$2:$E$61,5,FALSE)</f>
        <v>Water Rooster</v>
      </c>
      <c r="D1410" s="399">
        <f t="shared" si="1070"/>
        <v>2493</v>
      </c>
      <c r="E1410" s="399">
        <f t="shared" si="1071"/>
        <v>2432</v>
      </c>
      <c r="F1410" s="12">
        <f t="shared" si="1107"/>
        <v>16.142857142857142</v>
      </c>
      <c r="G1410" s="416">
        <f t="shared" si="1114"/>
        <v>3824</v>
      </c>
      <c r="H1410" s="187">
        <f t="shared" si="1108"/>
        <v>108</v>
      </c>
      <c r="I1410" s="1">
        <f t="shared" si="1089"/>
        <v>107</v>
      </c>
      <c r="J1410" s="187">
        <f t="shared" si="1109"/>
        <v>-107</v>
      </c>
      <c r="K1410" s="1">
        <f t="shared" si="1110"/>
        <v>-106</v>
      </c>
      <c r="L1410">
        <f t="shared" si="1090"/>
        <v>168</v>
      </c>
      <c r="M1410" s="3">
        <f t="shared" si="1113"/>
        <v>4</v>
      </c>
      <c r="N1410" s="245">
        <f t="shared" si="1113"/>
        <v>1</v>
      </c>
      <c r="O1410" s="2"/>
      <c r="P1410" s="2"/>
      <c r="R1410" s="8"/>
      <c r="S1410" s="8"/>
      <c r="V1410" s="206">
        <f t="shared" si="1105"/>
        <v>62</v>
      </c>
      <c r="W1410" s="206"/>
      <c r="AI1410" s="108">
        <f t="shared" si="1091"/>
        <v>366</v>
      </c>
      <c r="AL1410" s="133">
        <f t="shared" si="1092"/>
        <v>452</v>
      </c>
      <c r="AQ1410">
        <f t="shared" si="1093"/>
        <v>426</v>
      </c>
      <c r="AS1410">
        <f t="shared" si="1094"/>
        <v>413</v>
      </c>
      <c r="AT1410">
        <f>AT1403+1</f>
        <v>59</v>
      </c>
      <c r="AU1410">
        <f>AU1403-1</f>
        <v>11</v>
      </c>
      <c r="AV1410">
        <f t="shared" si="1095"/>
        <v>337</v>
      </c>
      <c r="AW1410">
        <f t="shared" si="1085"/>
        <v>412</v>
      </c>
      <c r="AZ1410" s="255">
        <f t="shared" si="1086"/>
        <v>16</v>
      </c>
      <c r="BA1410" s="255">
        <f t="shared" si="1087"/>
        <v>16</v>
      </c>
      <c r="BB1410" s="255">
        <f t="shared" si="1084"/>
        <v>15</v>
      </c>
      <c r="BC1410" s="255">
        <f t="shared" si="1115"/>
        <v>14</v>
      </c>
      <c r="BD1410" s="258">
        <f t="shared" si="1111"/>
        <v>19</v>
      </c>
      <c r="BE1410" s="258">
        <f t="shared" si="1112"/>
        <v>19</v>
      </c>
      <c r="BF1410" s="258">
        <f t="shared" si="1103"/>
        <v>18</v>
      </c>
      <c r="BG1410" s="258">
        <f t="shared" si="1104"/>
        <v>18</v>
      </c>
      <c r="BH1410" s="258">
        <f t="shared" si="1098"/>
        <v>17</v>
      </c>
      <c r="BI1410" s="258">
        <f t="shared" si="1102"/>
        <v>16</v>
      </c>
      <c r="BJ1410" s="258">
        <f>BI1410+2</f>
        <v>18</v>
      </c>
      <c r="BK1410" s="258">
        <f t="shared" si="1096"/>
        <v>17</v>
      </c>
      <c r="BL1410" s="258">
        <f t="shared" si="1097"/>
        <v>17</v>
      </c>
      <c r="BM1410" s="258">
        <f t="shared" si="1078"/>
        <v>16</v>
      </c>
      <c r="BN1410" s="258">
        <f t="shared" si="1079"/>
        <v>16</v>
      </c>
      <c r="BO1410" s="32">
        <f t="shared" si="1080"/>
        <v>641</v>
      </c>
      <c r="BP1410" s="8">
        <f t="shared" si="1106"/>
        <v>225</v>
      </c>
      <c r="BQ1410" s="32">
        <f t="shared" si="1062"/>
        <v>412</v>
      </c>
    </row>
    <row r="1411" spans="1:69" ht="13.5" thickBot="1">
      <c r="A1411" s="390">
        <f t="shared" si="1069"/>
        <v>11</v>
      </c>
      <c r="B1411" s="391" t="str">
        <f>VLOOKUP(A1411,Sheet3!$A$2:$E$61,4,FALSE)</f>
        <v>jiǎxū (甲戌)</v>
      </c>
      <c r="C1411" s="391" t="str">
        <f>VLOOKUP(A1411,Sheet3!$A$2:$E$61,5,FALSE)</f>
        <v>Wood Dog</v>
      </c>
      <c r="D1411" s="399">
        <f t="shared" si="1070"/>
        <v>2494</v>
      </c>
      <c r="E1411" s="399">
        <f t="shared" si="1071"/>
        <v>2433</v>
      </c>
      <c r="F1411" s="149">
        <f t="shared" si="1107"/>
        <v>16</v>
      </c>
      <c r="G1411" s="417">
        <f t="shared" si="1114"/>
        <v>3825</v>
      </c>
      <c r="H1411" s="270">
        <f t="shared" si="1108"/>
        <v>107</v>
      </c>
      <c r="I1411" s="16">
        <f t="shared" si="1089"/>
        <v>106</v>
      </c>
      <c r="J1411" s="270">
        <f t="shared" si="1109"/>
        <v>-106</v>
      </c>
      <c r="K1411" s="16">
        <f t="shared" si="1110"/>
        <v>-105</v>
      </c>
      <c r="L1411" s="20">
        <f t="shared" si="1090"/>
        <v>169</v>
      </c>
      <c r="M1411" s="15">
        <f t="shared" si="1113"/>
        <v>1</v>
      </c>
      <c r="N1411" s="271">
        <f t="shared" si="1113"/>
        <v>2</v>
      </c>
      <c r="O1411" s="17"/>
      <c r="P1411" s="17"/>
      <c r="Q1411" s="30"/>
      <c r="R1411" s="19"/>
      <c r="S1411" s="19"/>
      <c r="T1411" s="17"/>
      <c r="U1411" s="17"/>
      <c r="V1411" s="205">
        <f t="shared" si="1105"/>
        <v>63</v>
      </c>
      <c r="W1411" s="205"/>
      <c r="X1411" s="20"/>
      <c r="Y1411" s="20"/>
      <c r="Z1411" s="20"/>
      <c r="AA1411" s="20"/>
      <c r="AB1411" s="20"/>
      <c r="AC1411" s="20"/>
      <c r="AD1411" s="20"/>
      <c r="AE1411" s="20"/>
      <c r="AF1411" s="20"/>
      <c r="AG1411" s="20"/>
      <c r="AH1411" s="17"/>
      <c r="AI1411" s="108">
        <f t="shared" si="1091"/>
        <v>367</v>
      </c>
      <c r="AK1411" s="1">
        <f>(H$942-H1411)/7</f>
        <v>67</v>
      </c>
      <c r="AL1411" s="133">
        <f t="shared" si="1092"/>
        <v>453</v>
      </c>
      <c r="AM1411" s="1">
        <f>70-(H1411-H$1453)/7</f>
        <v>64</v>
      </c>
      <c r="AN1411" s="3">
        <f>-(H1411-H$984)/7</f>
        <v>61</v>
      </c>
      <c r="AO1411" s="3">
        <f>-(H1411-H$998)/7</f>
        <v>59</v>
      </c>
      <c r="AP1411" s="3">
        <f>-(H1411-H$1061)/7</f>
        <v>50</v>
      </c>
      <c r="AQ1411">
        <f t="shared" si="1093"/>
        <v>427</v>
      </c>
      <c r="AR1411" s="3">
        <f>AR1404+1</f>
        <v>61</v>
      </c>
      <c r="AS1411">
        <f t="shared" si="1094"/>
        <v>414</v>
      </c>
      <c r="AV1411">
        <f t="shared" si="1095"/>
        <v>338</v>
      </c>
      <c r="AW1411">
        <f t="shared" si="1085"/>
        <v>413</v>
      </c>
      <c r="AZ1411" s="255">
        <f t="shared" si="1086"/>
        <v>16</v>
      </c>
      <c r="BA1411" s="255">
        <f t="shared" si="1087"/>
        <v>16</v>
      </c>
      <c r="BB1411" s="255">
        <f t="shared" si="1084"/>
        <v>15</v>
      </c>
      <c r="BC1411" s="255">
        <f t="shared" si="1115"/>
        <v>14</v>
      </c>
      <c r="BD1411" s="258">
        <f t="shared" si="1111"/>
        <v>19</v>
      </c>
      <c r="BE1411" s="258">
        <f t="shared" si="1112"/>
        <v>19</v>
      </c>
      <c r="BF1411" s="258">
        <f t="shared" si="1103"/>
        <v>18</v>
      </c>
      <c r="BG1411" s="258">
        <f t="shared" si="1104"/>
        <v>18</v>
      </c>
      <c r="BH1411" s="258">
        <f t="shared" si="1098"/>
        <v>17</v>
      </c>
      <c r="BI1411" s="258">
        <f t="shared" si="1102"/>
        <v>16</v>
      </c>
      <c r="BJ1411" s="258">
        <f>BI1411+2</f>
        <v>18</v>
      </c>
      <c r="BK1411" s="258">
        <f t="shared" si="1096"/>
        <v>17</v>
      </c>
      <c r="BL1411" s="258">
        <f t="shared" si="1097"/>
        <v>17</v>
      </c>
      <c r="BM1411" s="258">
        <f t="shared" si="1078"/>
        <v>16</v>
      </c>
      <c r="BN1411" s="258">
        <f t="shared" si="1079"/>
        <v>16</v>
      </c>
      <c r="BO1411" s="32">
        <f t="shared" si="1080"/>
        <v>642</v>
      </c>
      <c r="BP1411" s="8">
        <f t="shared" si="1106"/>
        <v>226</v>
      </c>
      <c r="BQ1411" s="32">
        <f t="shared" si="1062"/>
        <v>413</v>
      </c>
    </row>
    <row r="1412" spans="1:69" ht="13.5" thickBot="1">
      <c r="A1412" s="390">
        <f t="shared" si="1069"/>
        <v>12</v>
      </c>
      <c r="B1412" s="391" t="str">
        <f>VLOOKUP(A1412,Sheet3!$A$2:$E$61,4,FALSE)</f>
        <v>yǐhài (乙亥)</v>
      </c>
      <c r="C1412" s="391" t="str">
        <f>VLOOKUP(A1412,Sheet3!$A$2:$E$61,5,FALSE)</f>
        <v>Wood Pig</v>
      </c>
      <c r="D1412" s="399">
        <f t="shared" si="1070"/>
        <v>2495</v>
      </c>
      <c r="E1412" s="399">
        <f t="shared" si="1071"/>
        <v>2434</v>
      </c>
      <c r="F1412" s="12">
        <f t="shared" si="1107"/>
        <v>15.857142857142858</v>
      </c>
      <c r="G1412" s="416">
        <f t="shared" si="1114"/>
        <v>3826</v>
      </c>
      <c r="H1412" s="187">
        <f t="shared" si="1108"/>
        <v>106</v>
      </c>
      <c r="I1412" s="1">
        <f t="shared" si="1089"/>
        <v>105</v>
      </c>
      <c r="J1412" s="187">
        <f t="shared" si="1109"/>
        <v>-105</v>
      </c>
      <c r="K1412" s="1">
        <f t="shared" si="1110"/>
        <v>-104</v>
      </c>
      <c r="L1412">
        <f t="shared" si="1090"/>
        <v>169</v>
      </c>
      <c r="M1412" s="3">
        <f t="shared" si="1113"/>
        <v>2</v>
      </c>
      <c r="N1412" s="245">
        <f t="shared" si="1113"/>
        <v>3</v>
      </c>
      <c r="O1412" s="2"/>
      <c r="P1412" s="2"/>
      <c r="R1412" s="8"/>
      <c r="S1412" s="8"/>
      <c r="V1412" s="206">
        <f t="shared" si="1105"/>
        <v>64</v>
      </c>
      <c r="W1412" s="206"/>
      <c r="AI1412" s="108">
        <f t="shared" si="1091"/>
        <v>368</v>
      </c>
      <c r="AL1412" s="133">
        <f t="shared" si="1092"/>
        <v>454</v>
      </c>
      <c r="AQ1412">
        <f t="shared" si="1093"/>
        <v>428</v>
      </c>
      <c r="AS1412">
        <f t="shared" si="1094"/>
        <v>415</v>
      </c>
      <c r="AV1412">
        <f t="shared" si="1095"/>
        <v>339</v>
      </c>
      <c r="AW1412">
        <f t="shared" si="1085"/>
        <v>414</v>
      </c>
      <c r="AZ1412" s="255">
        <f t="shared" si="1086"/>
        <v>16</v>
      </c>
      <c r="BA1412" s="255">
        <f t="shared" si="1087"/>
        <v>16</v>
      </c>
      <c r="BB1412" s="255">
        <f t="shared" si="1084"/>
        <v>15</v>
      </c>
      <c r="BC1412" s="255">
        <f t="shared" si="1115"/>
        <v>14</v>
      </c>
      <c r="BD1412" s="258">
        <f t="shared" si="1111"/>
        <v>19</v>
      </c>
      <c r="BE1412" s="258">
        <f t="shared" si="1112"/>
        <v>19</v>
      </c>
      <c r="BF1412" s="258">
        <f t="shared" si="1103"/>
        <v>18</v>
      </c>
      <c r="BG1412" s="258">
        <f t="shared" si="1104"/>
        <v>18</v>
      </c>
      <c r="BH1412" s="258">
        <f t="shared" si="1098"/>
        <v>17</v>
      </c>
      <c r="BI1412" s="258">
        <f t="shared" si="1102"/>
        <v>16</v>
      </c>
      <c r="BJ1412" s="258">
        <f>BI1412+1</f>
        <v>17</v>
      </c>
      <c r="BK1412" s="258">
        <f t="shared" si="1096"/>
        <v>16</v>
      </c>
      <c r="BL1412" s="258">
        <f t="shared" si="1097"/>
        <v>16</v>
      </c>
      <c r="BM1412" s="258">
        <f t="shared" si="1078"/>
        <v>15</v>
      </c>
      <c r="BN1412" s="258">
        <f t="shared" si="1079"/>
        <v>15</v>
      </c>
      <c r="BO1412" s="32">
        <f t="shared" si="1080"/>
        <v>643</v>
      </c>
      <c r="BP1412" s="8">
        <f t="shared" si="1106"/>
        <v>227</v>
      </c>
      <c r="BQ1412" s="32">
        <f t="shared" si="1062"/>
        <v>414</v>
      </c>
    </row>
    <row r="1413" spans="1:69" ht="12.75" customHeight="1" thickBot="1">
      <c r="A1413" s="390">
        <f t="shared" si="1069"/>
        <v>13</v>
      </c>
      <c r="B1413" s="391" t="str">
        <f>VLOOKUP(A1413,Sheet3!$A$2:$E$61,4,FALSE)</f>
        <v>bǐngzǐ (丙子)</v>
      </c>
      <c r="C1413" s="391" t="str">
        <f>VLOOKUP(A1413,Sheet3!$A$2:$E$61,5,FALSE)</f>
        <v>Fire Rat</v>
      </c>
      <c r="D1413" s="399">
        <f t="shared" si="1070"/>
        <v>2496</v>
      </c>
      <c r="E1413" s="399">
        <f t="shared" si="1071"/>
        <v>2435</v>
      </c>
      <c r="F1413" s="12">
        <f t="shared" si="1107"/>
        <v>15.714285714285714</v>
      </c>
      <c r="G1413" s="416">
        <f t="shared" si="1114"/>
        <v>3827</v>
      </c>
      <c r="H1413" s="187">
        <f t="shared" si="1108"/>
        <v>105</v>
      </c>
      <c r="I1413" s="1">
        <f t="shared" si="1089"/>
        <v>104</v>
      </c>
      <c r="J1413" s="187">
        <f t="shared" si="1109"/>
        <v>-104</v>
      </c>
      <c r="K1413" s="1">
        <f t="shared" si="1110"/>
        <v>-103</v>
      </c>
      <c r="L1413">
        <f t="shared" si="1090"/>
        <v>169</v>
      </c>
      <c r="M1413" s="3">
        <f t="shared" si="1113"/>
        <v>3</v>
      </c>
      <c r="N1413" s="245">
        <f t="shared" si="1113"/>
        <v>4</v>
      </c>
      <c r="O1413" s="2"/>
      <c r="P1413" s="2"/>
      <c r="R1413" s="8"/>
      <c r="S1413" s="8"/>
      <c r="V1413" s="206">
        <f t="shared" si="1105"/>
        <v>65</v>
      </c>
      <c r="W1413" s="206"/>
      <c r="AI1413" s="108">
        <f t="shared" si="1091"/>
        <v>369</v>
      </c>
      <c r="AL1413" s="133">
        <f t="shared" si="1092"/>
        <v>455</v>
      </c>
      <c r="AQ1413">
        <f t="shared" si="1093"/>
        <v>429</v>
      </c>
      <c r="AS1413">
        <f t="shared" si="1094"/>
        <v>416</v>
      </c>
      <c r="AV1413">
        <f t="shared" si="1095"/>
        <v>340</v>
      </c>
      <c r="AW1413">
        <f t="shared" si="1085"/>
        <v>415</v>
      </c>
      <c r="AZ1413" s="255">
        <f t="shared" si="1086"/>
        <v>15</v>
      </c>
      <c r="BA1413" s="255">
        <f t="shared" si="1087"/>
        <v>15</v>
      </c>
      <c r="BB1413" s="255">
        <f t="shared" ref="BB1413:BB1444" si="1116">BA1413-1</f>
        <v>14</v>
      </c>
      <c r="BC1413" s="255">
        <f t="shared" si="1115"/>
        <v>13</v>
      </c>
      <c r="BD1413" s="258">
        <f t="shared" si="1111"/>
        <v>18</v>
      </c>
      <c r="BE1413" s="258">
        <f t="shared" si="1112"/>
        <v>18</v>
      </c>
      <c r="BF1413" s="258">
        <f t="shared" si="1103"/>
        <v>17</v>
      </c>
      <c r="BG1413" s="258">
        <f t="shared" si="1104"/>
        <v>17</v>
      </c>
      <c r="BH1413" s="258">
        <f t="shared" si="1098"/>
        <v>16</v>
      </c>
      <c r="BI1413" s="258">
        <f t="shared" si="1102"/>
        <v>15</v>
      </c>
      <c r="BJ1413" s="258">
        <f>BI1413+2</f>
        <v>17</v>
      </c>
      <c r="BK1413" s="258">
        <f t="shared" si="1096"/>
        <v>16</v>
      </c>
      <c r="BL1413" s="258">
        <f t="shared" si="1097"/>
        <v>16</v>
      </c>
      <c r="BM1413" s="258">
        <f t="shared" si="1078"/>
        <v>15</v>
      </c>
      <c r="BN1413" s="258">
        <f t="shared" si="1079"/>
        <v>15</v>
      </c>
      <c r="BO1413" s="32">
        <f t="shared" si="1080"/>
        <v>644</v>
      </c>
      <c r="BP1413" s="8">
        <f t="shared" si="1106"/>
        <v>228</v>
      </c>
      <c r="BQ1413" s="32">
        <f t="shared" si="1062"/>
        <v>415</v>
      </c>
    </row>
    <row r="1414" spans="1:69" ht="13.5" thickBot="1">
      <c r="A1414" s="390">
        <f t="shared" si="1069"/>
        <v>14</v>
      </c>
      <c r="B1414" s="391" t="str">
        <f>VLOOKUP(A1414,Sheet3!$A$2:$E$61,4,FALSE)</f>
        <v>dīngchǒu (丁丑)</v>
      </c>
      <c r="C1414" s="391" t="str">
        <f>VLOOKUP(A1414,Sheet3!$A$2:$E$61,5,FALSE)</f>
        <v>Fire Ox</v>
      </c>
      <c r="D1414" s="399">
        <f t="shared" si="1070"/>
        <v>2497</v>
      </c>
      <c r="E1414" s="399">
        <f t="shared" si="1071"/>
        <v>2436</v>
      </c>
      <c r="F1414" s="12">
        <f t="shared" si="1107"/>
        <v>15.571428571428571</v>
      </c>
      <c r="G1414" s="416">
        <f t="shared" si="1114"/>
        <v>3828</v>
      </c>
      <c r="H1414" s="187">
        <f t="shared" si="1108"/>
        <v>104</v>
      </c>
      <c r="I1414" s="1">
        <f t="shared" si="1089"/>
        <v>103</v>
      </c>
      <c r="J1414" s="187">
        <f t="shared" si="1109"/>
        <v>-103</v>
      </c>
      <c r="K1414" s="1">
        <f t="shared" si="1110"/>
        <v>-102</v>
      </c>
      <c r="L1414">
        <f t="shared" si="1090"/>
        <v>169</v>
      </c>
      <c r="M1414" s="3">
        <f t="shared" si="1113"/>
        <v>4</v>
      </c>
      <c r="N1414" s="245">
        <f t="shared" si="1113"/>
        <v>1</v>
      </c>
      <c r="O1414" s="2"/>
      <c r="P1414" s="2"/>
      <c r="R1414" s="8"/>
      <c r="S1414" s="8"/>
      <c r="V1414" s="206">
        <f t="shared" si="1105"/>
        <v>66</v>
      </c>
      <c r="W1414" s="206"/>
      <c r="AI1414" s="108">
        <f t="shared" si="1091"/>
        <v>370</v>
      </c>
      <c r="AJ1414" s="129"/>
      <c r="AL1414" s="133">
        <f t="shared" si="1092"/>
        <v>456</v>
      </c>
      <c r="AQ1414">
        <f t="shared" si="1093"/>
        <v>430</v>
      </c>
      <c r="AS1414">
        <f t="shared" si="1094"/>
        <v>417</v>
      </c>
      <c r="AV1414">
        <f t="shared" si="1095"/>
        <v>341</v>
      </c>
      <c r="AW1414">
        <f t="shared" si="1085"/>
        <v>416</v>
      </c>
      <c r="AZ1414" s="255">
        <f t="shared" si="1086"/>
        <v>15</v>
      </c>
      <c r="BA1414" s="255">
        <f t="shared" si="1087"/>
        <v>15</v>
      </c>
      <c r="BB1414" s="255">
        <f t="shared" si="1116"/>
        <v>14</v>
      </c>
      <c r="BC1414" s="255">
        <f t="shared" si="1115"/>
        <v>13</v>
      </c>
      <c r="BD1414" s="258">
        <f t="shared" si="1111"/>
        <v>18</v>
      </c>
      <c r="BE1414" s="258">
        <f t="shared" si="1112"/>
        <v>18</v>
      </c>
      <c r="BF1414" s="258">
        <f t="shared" si="1103"/>
        <v>17</v>
      </c>
      <c r="BG1414" s="258">
        <f t="shared" si="1104"/>
        <v>17</v>
      </c>
      <c r="BH1414" s="258">
        <f t="shared" si="1098"/>
        <v>16</v>
      </c>
      <c r="BI1414" s="258">
        <f t="shared" si="1102"/>
        <v>15</v>
      </c>
      <c r="BJ1414" s="258">
        <f>BI1414+2</f>
        <v>17</v>
      </c>
      <c r="BK1414" s="258">
        <f t="shared" si="1096"/>
        <v>16</v>
      </c>
      <c r="BL1414" s="258">
        <f t="shared" si="1097"/>
        <v>16</v>
      </c>
      <c r="BM1414" s="258">
        <f t="shared" si="1078"/>
        <v>15</v>
      </c>
      <c r="BN1414" s="258">
        <f t="shared" si="1079"/>
        <v>15</v>
      </c>
      <c r="BO1414" s="32">
        <f t="shared" si="1080"/>
        <v>645</v>
      </c>
      <c r="BP1414" s="8">
        <f t="shared" si="1106"/>
        <v>229</v>
      </c>
      <c r="BQ1414" s="32">
        <f t="shared" si="1062"/>
        <v>416</v>
      </c>
    </row>
    <row r="1415" spans="1:69" ht="13.5" thickBot="1">
      <c r="A1415" s="390">
        <f t="shared" si="1069"/>
        <v>15</v>
      </c>
      <c r="B1415" s="391" t="str">
        <f>VLOOKUP(A1415,Sheet3!$A$2:$E$61,4,FALSE)</f>
        <v>wùyín (戊寅)</v>
      </c>
      <c r="C1415" s="391" t="str">
        <f>VLOOKUP(A1415,Sheet3!$A$2:$E$61,5,FALSE)</f>
        <v>Earth Tiger</v>
      </c>
      <c r="D1415" s="399">
        <f t="shared" si="1070"/>
        <v>2498</v>
      </c>
      <c r="E1415" s="399">
        <f t="shared" si="1071"/>
        <v>2437</v>
      </c>
      <c r="F1415" s="12">
        <f t="shared" si="1107"/>
        <v>15.428571428571429</v>
      </c>
      <c r="G1415" s="416">
        <f t="shared" si="1114"/>
        <v>3829</v>
      </c>
      <c r="H1415" s="187">
        <f t="shared" si="1108"/>
        <v>103</v>
      </c>
      <c r="I1415" s="1">
        <f t="shared" si="1089"/>
        <v>102</v>
      </c>
      <c r="J1415" s="187">
        <f t="shared" si="1109"/>
        <v>-102</v>
      </c>
      <c r="K1415" s="1">
        <f t="shared" si="1110"/>
        <v>-101</v>
      </c>
      <c r="L1415">
        <f t="shared" si="1090"/>
        <v>170</v>
      </c>
      <c r="M1415" s="3">
        <f t="shared" si="1113"/>
        <v>1</v>
      </c>
      <c r="N1415" s="245">
        <f t="shared" si="1113"/>
        <v>2</v>
      </c>
      <c r="O1415" s="2"/>
      <c r="P1415" s="2"/>
      <c r="R1415" s="8"/>
      <c r="S1415" s="8"/>
      <c r="V1415" s="206">
        <f t="shared" si="1105"/>
        <v>67</v>
      </c>
      <c r="W1415" s="206"/>
      <c r="AI1415" s="108">
        <f t="shared" si="1091"/>
        <v>371</v>
      </c>
      <c r="AJ1415" s="1">
        <f>AJ1408+1</f>
        <v>53</v>
      </c>
      <c r="AL1415" s="133">
        <f t="shared" si="1092"/>
        <v>457</v>
      </c>
      <c r="AQ1415">
        <f t="shared" si="1093"/>
        <v>431</v>
      </c>
      <c r="AR1415" s="3"/>
      <c r="AS1415">
        <f t="shared" si="1094"/>
        <v>418</v>
      </c>
      <c r="AV1415">
        <f t="shared" si="1095"/>
        <v>342</v>
      </c>
      <c r="AW1415">
        <f t="shared" si="1085"/>
        <v>417</v>
      </c>
      <c r="AZ1415" s="255">
        <f t="shared" si="1086"/>
        <v>15</v>
      </c>
      <c r="BA1415" s="255">
        <f t="shared" si="1087"/>
        <v>15</v>
      </c>
      <c r="BB1415" s="255">
        <f t="shared" si="1116"/>
        <v>14</v>
      </c>
      <c r="BC1415" s="255">
        <f t="shared" si="1115"/>
        <v>13</v>
      </c>
      <c r="BD1415" s="258">
        <f t="shared" si="1111"/>
        <v>18</v>
      </c>
      <c r="BE1415" s="258">
        <f t="shared" si="1112"/>
        <v>18</v>
      </c>
      <c r="BF1415" s="258">
        <f t="shared" si="1103"/>
        <v>17</v>
      </c>
      <c r="BG1415" s="258">
        <f t="shared" si="1104"/>
        <v>17</v>
      </c>
      <c r="BH1415" s="258">
        <f t="shared" si="1098"/>
        <v>16</v>
      </c>
      <c r="BI1415" s="258">
        <f t="shared" si="1102"/>
        <v>15</v>
      </c>
      <c r="BJ1415" s="258">
        <f>BI1415+2</f>
        <v>17</v>
      </c>
      <c r="BK1415" s="258">
        <f t="shared" si="1096"/>
        <v>16</v>
      </c>
      <c r="BL1415" s="258">
        <f t="shared" si="1097"/>
        <v>16</v>
      </c>
      <c r="BM1415" s="258">
        <f t="shared" si="1078"/>
        <v>15</v>
      </c>
      <c r="BN1415" s="258">
        <f t="shared" si="1079"/>
        <v>15</v>
      </c>
      <c r="BO1415" s="32">
        <f t="shared" si="1080"/>
        <v>646</v>
      </c>
      <c r="BP1415" s="8">
        <f t="shared" si="1106"/>
        <v>230</v>
      </c>
      <c r="BQ1415" s="32">
        <f t="shared" si="1062"/>
        <v>417</v>
      </c>
    </row>
    <row r="1416" spans="1:69" ht="13.5" thickBot="1">
      <c r="A1416" s="390">
        <f t="shared" si="1069"/>
        <v>16</v>
      </c>
      <c r="B1416" s="391" t="str">
        <f>VLOOKUP(A1416,Sheet3!$A$2:$E$61,4,FALSE)</f>
        <v>jǐmǎo (己卯)</v>
      </c>
      <c r="C1416" s="391" t="str">
        <f>VLOOKUP(A1416,Sheet3!$A$2:$E$61,5,FALSE)</f>
        <v>Earth Hare</v>
      </c>
      <c r="D1416" s="399">
        <f t="shared" si="1070"/>
        <v>2499</v>
      </c>
      <c r="E1416" s="399">
        <f t="shared" si="1071"/>
        <v>2438</v>
      </c>
      <c r="F1416" s="12">
        <f t="shared" si="1107"/>
        <v>15.285714285714286</v>
      </c>
      <c r="G1416" s="416">
        <f t="shared" si="1114"/>
        <v>3830</v>
      </c>
      <c r="H1416" s="187">
        <f t="shared" si="1108"/>
        <v>102</v>
      </c>
      <c r="I1416" s="1">
        <f t="shared" si="1089"/>
        <v>101</v>
      </c>
      <c r="J1416" s="187">
        <f t="shared" si="1109"/>
        <v>-101</v>
      </c>
      <c r="K1416" s="1">
        <f t="shared" si="1110"/>
        <v>-100</v>
      </c>
      <c r="L1416">
        <f t="shared" si="1090"/>
        <v>170</v>
      </c>
      <c r="M1416" s="3">
        <f t="shared" si="1113"/>
        <v>2</v>
      </c>
      <c r="N1416" s="245">
        <f t="shared" si="1113"/>
        <v>3</v>
      </c>
      <c r="O1416" s="2"/>
      <c r="P1416" s="2"/>
      <c r="R1416" s="8"/>
      <c r="S1416" s="8"/>
      <c r="V1416" s="206">
        <f t="shared" si="1105"/>
        <v>68</v>
      </c>
      <c r="W1416" s="206"/>
      <c r="AI1416" s="108">
        <f t="shared" si="1091"/>
        <v>372</v>
      </c>
      <c r="AL1416" s="133">
        <f t="shared" si="1092"/>
        <v>458</v>
      </c>
      <c r="AQ1416">
        <f t="shared" si="1093"/>
        <v>432</v>
      </c>
      <c r="AS1416">
        <f t="shared" si="1094"/>
        <v>419</v>
      </c>
      <c r="AV1416">
        <f t="shared" si="1095"/>
        <v>343</v>
      </c>
      <c r="AW1416">
        <f t="shared" si="1085"/>
        <v>418</v>
      </c>
      <c r="AZ1416" s="255">
        <f t="shared" si="1086"/>
        <v>15</v>
      </c>
      <c r="BA1416" s="255">
        <f t="shared" si="1087"/>
        <v>15</v>
      </c>
      <c r="BB1416" s="255">
        <f t="shared" si="1116"/>
        <v>14</v>
      </c>
      <c r="BC1416" s="255">
        <f t="shared" si="1115"/>
        <v>13</v>
      </c>
      <c r="BD1416" s="258">
        <f t="shared" si="1111"/>
        <v>18</v>
      </c>
      <c r="BE1416" s="258">
        <f t="shared" si="1112"/>
        <v>18</v>
      </c>
      <c r="BF1416" s="258">
        <f t="shared" si="1103"/>
        <v>17</v>
      </c>
      <c r="BG1416" s="258">
        <f t="shared" si="1104"/>
        <v>17</v>
      </c>
      <c r="BH1416" s="258">
        <f t="shared" si="1098"/>
        <v>16</v>
      </c>
      <c r="BI1416" s="258">
        <f t="shared" si="1102"/>
        <v>15</v>
      </c>
      <c r="BJ1416" s="258">
        <f>BI1416+1</f>
        <v>16</v>
      </c>
      <c r="BK1416" s="258">
        <f t="shared" si="1096"/>
        <v>15</v>
      </c>
      <c r="BL1416" s="258">
        <f t="shared" si="1097"/>
        <v>15</v>
      </c>
      <c r="BM1416" s="258">
        <f t="shared" si="1078"/>
        <v>14</v>
      </c>
      <c r="BN1416" s="258">
        <f t="shared" si="1079"/>
        <v>14</v>
      </c>
      <c r="BO1416" s="32">
        <f t="shared" si="1080"/>
        <v>647</v>
      </c>
      <c r="BP1416" s="8">
        <f t="shared" si="1106"/>
        <v>231</v>
      </c>
      <c r="BQ1416" s="32">
        <f t="shared" si="1062"/>
        <v>418</v>
      </c>
    </row>
    <row r="1417" spans="1:69" ht="23.25" thickBot="1">
      <c r="A1417" s="390">
        <f t="shared" si="1069"/>
        <v>17</v>
      </c>
      <c r="B1417" s="391" t="str">
        <f>VLOOKUP(A1417,Sheet3!$A$2:$E$61,4,FALSE)</f>
        <v>gēngchén (庚辰)</v>
      </c>
      <c r="C1417" s="391" t="str">
        <f>VLOOKUP(A1417,Sheet3!$A$2:$E$61,5,FALSE)</f>
        <v>Metal Dragon</v>
      </c>
      <c r="D1417" s="399">
        <f t="shared" si="1070"/>
        <v>2500</v>
      </c>
      <c r="E1417" s="399">
        <f t="shared" si="1071"/>
        <v>2439</v>
      </c>
      <c r="F1417" s="12">
        <f t="shared" si="1107"/>
        <v>15.142857142857142</v>
      </c>
      <c r="G1417" s="416">
        <f t="shared" si="1114"/>
        <v>3831</v>
      </c>
      <c r="H1417" s="187">
        <f t="shared" si="1108"/>
        <v>101</v>
      </c>
      <c r="I1417" s="1">
        <f t="shared" si="1089"/>
        <v>100</v>
      </c>
      <c r="J1417" s="187">
        <f t="shared" si="1109"/>
        <v>-100</v>
      </c>
      <c r="K1417" s="1">
        <f t="shared" si="1110"/>
        <v>-99</v>
      </c>
      <c r="L1417">
        <f t="shared" si="1090"/>
        <v>170</v>
      </c>
      <c r="M1417" s="3">
        <f t="shared" si="1113"/>
        <v>3</v>
      </c>
      <c r="N1417" s="245">
        <f t="shared" si="1113"/>
        <v>4</v>
      </c>
      <c r="O1417" s="2"/>
      <c r="P1417" s="2"/>
      <c r="R1417" s="8"/>
      <c r="S1417" s="8"/>
      <c r="V1417" s="206">
        <f t="shared" si="1105"/>
        <v>69</v>
      </c>
      <c r="W1417" s="206"/>
      <c r="AI1417" s="108">
        <f t="shared" si="1091"/>
        <v>373</v>
      </c>
      <c r="AL1417" s="133">
        <f t="shared" si="1092"/>
        <v>459</v>
      </c>
      <c r="AQ1417">
        <f t="shared" si="1093"/>
        <v>433</v>
      </c>
      <c r="AS1417">
        <f t="shared" si="1094"/>
        <v>420</v>
      </c>
      <c r="AT1417">
        <f>AT1410+1</f>
        <v>60</v>
      </c>
      <c r="AU1417">
        <f>AU1410-1</f>
        <v>10</v>
      </c>
      <c r="AV1417">
        <f t="shared" si="1095"/>
        <v>344</v>
      </c>
      <c r="AW1417">
        <f t="shared" si="1085"/>
        <v>419</v>
      </c>
      <c r="AZ1417" s="255">
        <f t="shared" ref="AZ1417:AZ1448" si="1117">BL1416-1</f>
        <v>14</v>
      </c>
      <c r="BA1417" s="255">
        <f t="shared" ref="BA1417:BA1448" si="1118">AZ1417</f>
        <v>14</v>
      </c>
      <c r="BB1417" s="255">
        <f t="shared" si="1116"/>
        <v>13</v>
      </c>
      <c r="BC1417" s="255">
        <f t="shared" si="1115"/>
        <v>12</v>
      </c>
      <c r="BD1417" s="258">
        <f t="shared" si="1111"/>
        <v>17</v>
      </c>
      <c r="BE1417" s="258">
        <f t="shared" si="1112"/>
        <v>17</v>
      </c>
      <c r="BF1417" s="258">
        <f t="shared" si="1103"/>
        <v>16</v>
      </c>
      <c r="BG1417" s="258">
        <f t="shared" si="1104"/>
        <v>16</v>
      </c>
      <c r="BH1417" s="258">
        <f t="shared" si="1098"/>
        <v>15</v>
      </c>
      <c r="BI1417" s="258">
        <f t="shared" si="1102"/>
        <v>14</v>
      </c>
      <c r="BJ1417" s="258">
        <f>BI1417+2</f>
        <v>16</v>
      </c>
      <c r="BK1417" s="258">
        <f t="shared" si="1096"/>
        <v>15</v>
      </c>
      <c r="BL1417" s="258">
        <f t="shared" si="1097"/>
        <v>15</v>
      </c>
      <c r="BM1417" s="258">
        <f t="shared" si="1078"/>
        <v>14</v>
      </c>
      <c r="BN1417" s="258">
        <f t="shared" si="1079"/>
        <v>14</v>
      </c>
      <c r="BO1417" s="32">
        <f t="shared" si="1080"/>
        <v>648</v>
      </c>
      <c r="BP1417" s="8">
        <f t="shared" si="1106"/>
        <v>232</v>
      </c>
      <c r="BQ1417" s="32">
        <f t="shared" si="1062"/>
        <v>419</v>
      </c>
    </row>
    <row r="1418" spans="1:69" ht="13.5" thickBot="1">
      <c r="A1418" s="390">
        <f t="shared" si="1069"/>
        <v>18</v>
      </c>
      <c r="B1418" s="391" t="str">
        <f>VLOOKUP(A1418,Sheet3!$A$2:$E$61,4,FALSE)</f>
        <v>xīnsì (辛巳)</v>
      </c>
      <c r="C1418" s="391" t="str">
        <f>VLOOKUP(A1418,Sheet3!$A$2:$E$61,5,FALSE)</f>
        <v>Metal Snake</v>
      </c>
      <c r="D1418" s="399">
        <f t="shared" si="1070"/>
        <v>2501</v>
      </c>
      <c r="E1418" s="399">
        <f t="shared" si="1071"/>
        <v>2440</v>
      </c>
      <c r="F1418" s="149">
        <f t="shared" si="1107"/>
        <v>15</v>
      </c>
      <c r="G1418" s="417">
        <f t="shared" si="1114"/>
        <v>3832</v>
      </c>
      <c r="H1418" s="270">
        <f t="shared" si="1108"/>
        <v>100</v>
      </c>
      <c r="I1418" s="16">
        <f t="shared" si="1089"/>
        <v>99</v>
      </c>
      <c r="J1418" s="270">
        <f t="shared" si="1109"/>
        <v>-99</v>
      </c>
      <c r="K1418" s="16">
        <f t="shared" si="1110"/>
        <v>-98</v>
      </c>
      <c r="L1418" s="20">
        <f t="shared" si="1090"/>
        <v>170</v>
      </c>
      <c r="M1418" s="15">
        <f t="shared" ref="M1418:N1437" si="1119">M1422</f>
        <v>4</v>
      </c>
      <c r="N1418" s="271">
        <f t="shared" si="1119"/>
        <v>1</v>
      </c>
      <c r="O1418" s="17"/>
      <c r="P1418" s="17"/>
      <c r="Q1418" s="30"/>
      <c r="R1418" s="19"/>
      <c r="S1418" s="19"/>
      <c r="T1418" s="17"/>
      <c r="U1418" s="17"/>
      <c r="V1418" s="205">
        <f t="shared" si="1105"/>
        <v>70</v>
      </c>
      <c r="W1418" s="205"/>
      <c r="X1418" s="20"/>
      <c r="Y1418" s="20"/>
      <c r="Z1418" s="20"/>
      <c r="AA1418" s="20"/>
      <c r="AB1418" s="20"/>
      <c r="AC1418" s="20"/>
      <c r="AD1418" s="20"/>
      <c r="AE1418" s="20"/>
      <c r="AF1418" s="20"/>
      <c r="AG1418" s="20"/>
      <c r="AH1418" s="17"/>
      <c r="AI1418" s="108">
        <f t="shared" si="1091"/>
        <v>374</v>
      </c>
      <c r="AK1418" s="1">
        <f>(H$942-H1418)/7</f>
        <v>68</v>
      </c>
      <c r="AL1418" s="133">
        <f t="shared" si="1092"/>
        <v>460</v>
      </c>
      <c r="AM1418" s="1">
        <f>70-(H1418-H$1453)/7</f>
        <v>65</v>
      </c>
      <c r="AN1418" s="3">
        <f>-(H1418-H$984)/7</f>
        <v>62</v>
      </c>
      <c r="AO1418" s="3">
        <f>-(H1418-H$998)/7</f>
        <v>60</v>
      </c>
      <c r="AP1418" s="3">
        <f>-(H1418-H$1061)/7</f>
        <v>51</v>
      </c>
      <c r="AQ1418">
        <f t="shared" si="1093"/>
        <v>434</v>
      </c>
      <c r="AR1418" s="3">
        <f>AR1411+1</f>
        <v>62</v>
      </c>
      <c r="AS1418">
        <f t="shared" si="1094"/>
        <v>421</v>
      </c>
      <c r="AV1418">
        <f t="shared" si="1095"/>
        <v>345</v>
      </c>
      <c r="AW1418">
        <f t="shared" si="1085"/>
        <v>420</v>
      </c>
      <c r="AZ1418" s="255">
        <f t="shared" si="1117"/>
        <v>14</v>
      </c>
      <c r="BA1418" s="255">
        <f t="shared" si="1118"/>
        <v>14</v>
      </c>
      <c r="BB1418" s="255">
        <f t="shared" si="1116"/>
        <v>13</v>
      </c>
      <c r="BC1418" s="255">
        <f t="shared" si="1115"/>
        <v>12</v>
      </c>
      <c r="BD1418" s="258">
        <f t="shared" si="1111"/>
        <v>17</v>
      </c>
      <c r="BE1418" s="258">
        <f t="shared" si="1112"/>
        <v>17</v>
      </c>
      <c r="BF1418" s="258">
        <f t="shared" si="1103"/>
        <v>16</v>
      </c>
      <c r="BG1418" s="258">
        <f t="shared" si="1104"/>
        <v>16</v>
      </c>
      <c r="BH1418" s="258">
        <f t="shared" si="1098"/>
        <v>15</v>
      </c>
      <c r="BI1418" s="258">
        <f t="shared" si="1102"/>
        <v>14</v>
      </c>
      <c r="BJ1418" s="258">
        <f>BI1418+2</f>
        <v>16</v>
      </c>
      <c r="BK1418" s="258">
        <f t="shared" si="1096"/>
        <v>15</v>
      </c>
      <c r="BL1418" s="258">
        <f t="shared" si="1097"/>
        <v>15</v>
      </c>
      <c r="BM1418" s="258">
        <f t="shared" si="1078"/>
        <v>14</v>
      </c>
      <c r="BN1418" s="258">
        <f t="shared" si="1079"/>
        <v>14</v>
      </c>
      <c r="BO1418" s="32">
        <f t="shared" si="1080"/>
        <v>649</v>
      </c>
      <c r="BP1418" s="8">
        <f t="shared" si="1106"/>
        <v>233</v>
      </c>
      <c r="BQ1418" s="32">
        <f t="shared" si="1062"/>
        <v>420</v>
      </c>
    </row>
    <row r="1419" spans="1:69" ht="13.5" thickBot="1">
      <c r="A1419" s="390">
        <f t="shared" si="1069"/>
        <v>19</v>
      </c>
      <c r="B1419" s="391" t="str">
        <f>VLOOKUP(A1419,Sheet3!$A$2:$E$61,4,FALSE)</f>
        <v>rénwǔ (壬午)</v>
      </c>
      <c r="C1419" s="391" t="str">
        <f>VLOOKUP(A1419,Sheet3!$A$2:$E$61,5,FALSE)</f>
        <v>Water Horse</v>
      </c>
      <c r="D1419" s="399">
        <f t="shared" si="1070"/>
        <v>2502</v>
      </c>
      <c r="E1419" s="399">
        <f t="shared" si="1071"/>
        <v>2441</v>
      </c>
      <c r="F1419" s="12">
        <f t="shared" si="1107"/>
        <v>14.857142857142858</v>
      </c>
      <c r="G1419" s="416">
        <f t="shared" si="1114"/>
        <v>3833</v>
      </c>
      <c r="H1419" s="187">
        <f t="shared" si="1108"/>
        <v>99</v>
      </c>
      <c r="I1419" s="1">
        <f t="shared" si="1089"/>
        <v>98</v>
      </c>
      <c r="J1419" s="187">
        <f t="shared" si="1109"/>
        <v>-98</v>
      </c>
      <c r="K1419" s="1">
        <f t="shared" si="1110"/>
        <v>-97</v>
      </c>
      <c r="L1419">
        <f t="shared" si="1090"/>
        <v>171</v>
      </c>
      <c r="M1419" s="3">
        <f t="shared" si="1119"/>
        <v>1</v>
      </c>
      <c r="N1419" s="245">
        <f t="shared" si="1119"/>
        <v>2</v>
      </c>
      <c r="O1419" s="2"/>
      <c r="P1419" s="2"/>
      <c r="R1419" s="8"/>
      <c r="S1419" s="8"/>
      <c r="V1419" s="206">
        <f t="shared" si="1105"/>
        <v>71</v>
      </c>
      <c r="W1419" s="206"/>
      <c r="AI1419" s="108">
        <f t="shared" si="1091"/>
        <v>375</v>
      </c>
      <c r="AL1419" s="133">
        <f t="shared" si="1092"/>
        <v>461</v>
      </c>
      <c r="AQ1419">
        <f t="shared" si="1093"/>
        <v>435</v>
      </c>
      <c r="AS1419">
        <f t="shared" si="1094"/>
        <v>422</v>
      </c>
      <c r="AV1419">
        <f t="shared" si="1095"/>
        <v>346</v>
      </c>
      <c r="AW1419">
        <f t="shared" si="1085"/>
        <v>421</v>
      </c>
      <c r="AZ1419" s="255">
        <f t="shared" si="1117"/>
        <v>14</v>
      </c>
      <c r="BA1419" s="255">
        <f t="shared" si="1118"/>
        <v>14</v>
      </c>
      <c r="BB1419" s="255">
        <f t="shared" si="1116"/>
        <v>13</v>
      </c>
      <c r="BC1419" s="255">
        <f t="shared" si="1115"/>
        <v>12</v>
      </c>
      <c r="BD1419" s="258">
        <f t="shared" si="1111"/>
        <v>17</v>
      </c>
      <c r="BE1419" s="258">
        <f t="shared" si="1112"/>
        <v>17</v>
      </c>
      <c r="BF1419" s="258">
        <f t="shared" si="1103"/>
        <v>16</v>
      </c>
      <c r="BG1419" s="258">
        <f t="shared" si="1104"/>
        <v>16</v>
      </c>
      <c r="BH1419" s="258">
        <f t="shared" si="1098"/>
        <v>15</v>
      </c>
      <c r="BI1419" s="258">
        <f t="shared" si="1102"/>
        <v>14</v>
      </c>
      <c r="BJ1419" s="258">
        <f>BI1419+2</f>
        <v>16</v>
      </c>
      <c r="BK1419" s="258">
        <f t="shared" si="1096"/>
        <v>15</v>
      </c>
      <c r="BL1419" s="258">
        <f t="shared" si="1097"/>
        <v>15</v>
      </c>
      <c r="BM1419" s="258">
        <f t="shared" si="1078"/>
        <v>14</v>
      </c>
      <c r="BN1419" s="258">
        <f t="shared" si="1079"/>
        <v>14</v>
      </c>
      <c r="BO1419" s="32">
        <f t="shared" si="1080"/>
        <v>650</v>
      </c>
      <c r="BP1419" s="8">
        <f t="shared" si="1106"/>
        <v>234</v>
      </c>
      <c r="BQ1419" s="32">
        <f t="shared" si="1062"/>
        <v>421</v>
      </c>
    </row>
    <row r="1420" spans="1:69" ht="13.5" thickBot="1">
      <c r="A1420" s="390">
        <f t="shared" si="1069"/>
        <v>20</v>
      </c>
      <c r="B1420" s="391" t="str">
        <f>VLOOKUP(A1420,Sheet3!$A$2:$E$61,4,FALSE)</f>
        <v>guǐwèi (癸未)</v>
      </c>
      <c r="C1420" s="391" t="str">
        <f>VLOOKUP(A1420,Sheet3!$A$2:$E$61,5,FALSE)</f>
        <v>Water Sheep</v>
      </c>
      <c r="D1420" s="399">
        <f t="shared" si="1070"/>
        <v>2503</v>
      </c>
      <c r="E1420" s="399">
        <f t="shared" si="1071"/>
        <v>2442</v>
      </c>
      <c r="F1420" s="12">
        <f t="shared" si="1107"/>
        <v>14.714285714285714</v>
      </c>
      <c r="G1420" s="416">
        <f t="shared" si="1114"/>
        <v>3834</v>
      </c>
      <c r="H1420" s="187">
        <f t="shared" si="1108"/>
        <v>98</v>
      </c>
      <c r="I1420" s="1">
        <f t="shared" si="1089"/>
        <v>97</v>
      </c>
      <c r="J1420" s="187">
        <f t="shared" si="1109"/>
        <v>-97</v>
      </c>
      <c r="K1420" s="1">
        <f t="shared" si="1110"/>
        <v>-96</v>
      </c>
      <c r="L1420">
        <f t="shared" si="1090"/>
        <v>171</v>
      </c>
      <c r="M1420" s="3">
        <f t="shared" si="1119"/>
        <v>2</v>
      </c>
      <c r="N1420" s="245">
        <f t="shared" si="1119"/>
        <v>3</v>
      </c>
      <c r="O1420" s="2"/>
      <c r="P1420" s="2"/>
      <c r="R1420" s="8"/>
      <c r="S1420" s="8"/>
      <c r="V1420" s="206">
        <f t="shared" si="1105"/>
        <v>72</v>
      </c>
      <c r="W1420" s="206"/>
      <c r="AI1420" s="108">
        <f t="shared" si="1091"/>
        <v>376</v>
      </c>
      <c r="AL1420" s="133">
        <f t="shared" si="1092"/>
        <v>462</v>
      </c>
      <c r="AQ1420">
        <f t="shared" si="1093"/>
        <v>436</v>
      </c>
      <c r="AS1420">
        <f t="shared" si="1094"/>
        <v>423</v>
      </c>
      <c r="AV1420">
        <f t="shared" si="1095"/>
        <v>347</v>
      </c>
      <c r="AW1420">
        <f t="shared" si="1085"/>
        <v>422</v>
      </c>
      <c r="AZ1420" s="255">
        <f t="shared" si="1117"/>
        <v>14</v>
      </c>
      <c r="BA1420" s="255">
        <f t="shared" si="1118"/>
        <v>14</v>
      </c>
      <c r="BB1420" s="255">
        <f t="shared" si="1116"/>
        <v>13</v>
      </c>
      <c r="BC1420" s="255">
        <f t="shared" si="1115"/>
        <v>12</v>
      </c>
      <c r="BD1420" s="258">
        <f t="shared" si="1111"/>
        <v>17</v>
      </c>
      <c r="BE1420" s="258">
        <f t="shared" si="1112"/>
        <v>17</v>
      </c>
      <c r="BF1420" s="258">
        <f t="shared" si="1103"/>
        <v>16</v>
      </c>
      <c r="BG1420" s="258">
        <f t="shared" si="1104"/>
        <v>16</v>
      </c>
      <c r="BH1420" s="258">
        <f t="shared" si="1098"/>
        <v>15</v>
      </c>
      <c r="BI1420" s="258">
        <f t="shared" si="1102"/>
        <v>14</v>
      </c>
      <c r="BJ1420" s="258">
        <f>BI1420+1</f>
        <v>15</v>
      </c>
      <c r="BK1420" s="258">
        <f t="shared" ref="BK1420:BK1451" si="1120">BJ1420-1</f>
        <v>14</v>
      </c>
      <c r="BL1420" s="258">
        <f t="shared" ref="BL1420:BL1451" si="1121">BK1420</f>
        <v>14</v>
      </c>
      <c r="BM1420" s="258">
        <f t="shared" si="1078"/>
        <v>13</v>
      </c>
      <c r="BN1420" s="258">
        <f t="shared" si="1079"/>
        <v>13</v>
      </c>
      <c r="BO1420" s="32">
        <f t="shared" si="1080"/>
        <v>651</v>
      </c>
      <c r="BP1420" s="8">
        <f t="shared" si="1106"/>
        <v>235</v>
      </c>
      <c r="BQ1420" s="32">
        <f t="shared" ref="BQ1420:BQ1483" si="1122">BQ1419+1</f>
        <v>422</v>
      </c>
    </row>
    <row r="1421" spans="1:69" ht="23.25" thickBot="1">
      <c r="A1421" s="390">
        <f t="shared" si="1069"/>
        <v>21</v>
      </c>
      <c r="B1421" s="391" t="str">
        <f>VLOOKUP(A1421,Sheet3!$A$2:$E$61,4,FALSE)</f>
        <v>jiǎshēn (甲申)</v>
      </c>
      <c r="C1421" s="391" t="str">
        <f>VLOOKUP(A1421,Sheet3!$A$2:$E$61,5,FALSE)</f>
        <v>Wood Monkey</v>
      </c>
      <c r="D1421" s="399">
        <f t="shared" si="1070"/>
        <v>2504</v>
      </c>
      <c r="E1421" s="399">
        <f t="shared" si="1071"/>
        <v>2443</v>
      </c>
      <c r="F1421" s="12">
        <f t="shared" si="1107"/>
        <v>14.571428571428571</v>
      </c>
      <c r="G1421" s="416">
        <f t="shared" si="1114"/>
        <v>3835</v>
      </c>
      <c r="H1421" s="187">
        <f t="shared" si="1108"/>
        <v>97</v>
      </c>
      <c r="I1421" s="1">
        <f t="shared" si="1089"/>
        <v>96</v>
      </c>
      <c r="J1421" s="187">
        <f t="shared" si="1109"/>
        <v>-96</v>
      </c>
      <c r="K1421" s="1">
        <f t="shared" si="1110"/>
        <v>-95</v>
      </c>
      <c r="L1421">
        <f t="shared" si="1090"/>
        <v>171</v>
      </c>
      <c r="M1421" s="3">
        <f t="shared" si="1119"/>
        <v>3</v>
      </c>
      <c r="N1421" s="245">
        <f t="shared" si="1119"/>
        <v>4</v>
      </c>
      <c r="O1421" s="2"/>
      <c r="P1421" s="2"/>
      <c r="R1421" s="8"/>
      <c r="S1421" s="8"/>
      <c r="V1421" s="206">
        <f t="shared" si="1105"/>
        <v>73</v>
      </c>
      <c r="W1421" s="206"/>
      <c r="AI1421" s="108">
        <f t="shared" si="1091"/>
        <v>377</v>
      </c>
      <c r="AJ1421" s="129"/>
      <c r="AL1421" s="133">
        <f t="shared" si="1092"/>
        <v>463</v>
      </c>
      <c r="AQ1421">
        <f t="shared" si="1093"/>
        <v>437</v>
      </c>
      <c r="AS1421">
        <f t="shared" si="1094"/>
        <v>424</v>
      </c>
      <c r="AV1421">
        <f t="shared" si="1095"/>
        <v>348</v>
      </c>
      <c r="AW1421">
        <f t="shared" si="1085"/>
        <v>423</v>
      </c>
      <c r="AZ1421" s="255">
        <f t="shared" si="1117"/>
        <v>13</v>
      </c>
      <c r="BA1421" s="255">
        <f t="shared" si="1118"/>
        <v>13</v>
      </c>
      <c r="BB1421" s="255">
        <f t="shared" si="1116"/>
        <v>12</v>
      </c>
      <c r="BC1421" s="255">
        <f t="shared" si="1115"/>
        <v>11</v>
      </c>
      <c r="BD1421" s="258">
        <f t="shared" si="1111"/>
        <v>16</v>
      </c>
      <c r="BE1421" s="258">
        <f t="shared" si="1112"/>
        <v>16</v>
      </c>
      <c r="BF1421" s="258">
        <f t="shared" si="1103"/>
        <v>15</v>
      </c>
      <c r="BG1421" s="258">
        <f t="shared" si="1104"/>
        <v>15</v>
      </c>
      <c r="BH1421" s="258">
        <f t="shared" ref="BH1421:BH1452" si="1123">BG1421-1</f>
        <v>14</v>
      </c>
      <c r="BI1421" s="258">
        <f t="shared" si="1102"/>
        <v>13</v>
      </c>
      <c r="BJ1421" s="258">
        <f>BI1421+2</f>
        <v>15</v>
      </c>
      <c r="BK1421" s="258">
        <f t="shared" si="1120"/>
        <v>14</v>
      </c>
      <c r="BL1421" s="258">
        <f t="shared" si="1121"/>
        <v>14</v>
      </c>
      <c r="BM1421" s="258">
        <f t="shared" si="1078"/>
        <v>13</v>
      </c>
      <c r="BN1421" s="258">
        <f t="shared" si="1079"/>
        <v>13</v>
      </c>
      <c r="BO1421" s="32">
        <f t="shared" si="1080"/>
        <v>652</v>
      </c>
      <c r="BP1421" s="8">
        <f t="shared" si="1106"/>
        <v>236</v>
      </c>
      <c r="BQ1421" s="32">
        <f t="shared" si="1122"/>
        <v>423</v>
      </c>
    </row>
    <row r="1422" spans="1:69" ht="23.25" thickBot="1">
      <c r="A1422" s="390">
        <f t="shared" si="1069"/>
        <v>22</v>
      </c>
      <c r="B1422" s="391" t="str">
        <f>VLOOKUP(A1422,Sheet3!$A$2:$E$61,4,FALSE)</f>
        <v>yǐyǒu (乙酉)</v>
      </c>
      <c r="C1422" s="391" t="str">
        <f>VLOOKUP(A1422,Sheet3!$A$2:$E$61,5,FALSE)</f>
        <v>Wood Rooster</v>
      </c>
      <c r="D1422" s="399">
        <f t="shared" si="1070"/>
        <v>2505</v>
      </c>
      <c r="E1422" s="399">
        <f t="shared" si="1071"/>
        <v>2444</v>
      </c>
      <c r="F1422" s="12">
        <f t="shared" si="1107"/>
        <v>14.428571428571429</v>
      </c>
      <c r="G1422" s="416">
        <f t="shared" si="1114"/>
        <v>3836</v>
      </c>
      <c r="H1422" s="187">
        <f t="shared" si="1108"/>
        <v>96</v>
      </c>
      <c r="I1422" s="1">
        <f t="shared" si="1089"/>
        <v>95</v>
      </c>
      <c r="J1422" s="187">
        <f t="shared" si="1109"/>
        <v>-95</v>
      </c>
      <c r="K1422" s="1">
        <f t="shared" si="1110"/>
        <v>-94</v>
      </c>
      <c r="L1422">
        <f t="shared" si="1090"/>
        <v>171</v>
      </c>
      <c r="M1422" s="3">
        <f t="shared" si="1119"/>
        <v>4</v>
      </c>
      <c r="N1422" s="245">
        <f t="shared" si="1119"/>
        <v>1</v>
      </c>
      <c r="O1422" s="2"/>
      <c r="P1422" s="2"/>
      <c r="R1422" s="8"/>
      <c r="S1422" s="8"/>
      <c r="V1422" s="206">
        <f t="shared" si="1105"/>
        <v>74</v>
      </c>
      <c r="W1422" s="206"/>
      <c r="AI1422" s="108">
        <f t="shared" si="1091"/>
        <v>378</v>
      </c>
      <c r="AJ1422" s="1">
        <f>AJ1415+1</f>
        <v>54</v>
      </c>
      <c r="AL1422" s="133">
        <f t="shared" si="1092"/>
        <v>464</v>
      </c>
      <c r="AQ1422">
        <f t="shared" si="1093"/>
        <v>438</v>
      </c>
      <c r="AR1422" s="3"/>
      <c r="AS1422">
        <f t="shared" si="1094"/>
        <v>425</v>
      </c>
      <c r="AV1422">
        <f t="shared" si="1095"/>
        <v>349</v>
      </c>
      <c r="AW1422">
        <f t="shared" si="1085"/>
        <v>424</v>
      </c>
      <c r="AZ1422" s="255">
        <f t="shared" si="1117"/>
        <v>13</v>
      </c>
      <c r="BA1422" s="255">
        <f t="shared" si="1118"/>
        <v>13</v>
      </c>
      <c r="BB1422" s="255">
        <f t="shared" si="1116"/>
        <v>12</v>
      </c>
      <c r="BC1422" s="255">
        <f t="shared" si="1115"/>
        <v>11</v>
      </c>
      <c r="BD1422" s="258">
        <f t="shared" si="1111"/>
        <v>16</v>
      </c>
      <c r="BE1422" s="258">
        <f t="shared" si="1112"/>
        <v>16</v>
      </c>
      <c r="BF1422" s="258">
        <f t="shared" si="1103"/>
        <v>15</v>
      </c>
      <c r="BG1422" s="258">
        <f t="shared" si="1104"/>
        <v>15</v>
      </c>
      <c r="BH1422" s="258">
        <f t="shared" si="1123"/>
        <v>14</v>
      </c>
      <c r="BI1422" s="258">
        <f t="shared" si="1102"/>
        <v>13</v>
      </c>
      <c r="BJ1422" s="258">
        <f>BI1422+2</f>
        <v>15</v>
      </c>
      <c r="BK1422" s="258">
        <f t="shared" si="1120"/>
        <v>14</v>
      </c>
      <c r="BL1422" s="258">
        <f t="shared" si="1121"/>
        <v>14</v>
      </c>
      <c r="BM1422" s="258">
        <f t="shared" si="1078"/>
        <v>13</v>
      </c>
      <c r="BN1422" s="258">
        <f t="shared" si="1079"/>
        <v>13</v>
      </c>
      <c r="BO1422" s="32">
        <f t="shared" si="1080"/>
        <v>653</v>
      </c>
      <c r="BP1422" s="8">
        <f t="shared" si="1106"/>
        <v>237</v>
      </c>
      <c r="BQ1422" s="32">
        <f t="shared" si="1122"/>
        <v>424</v>
      </c>
    </row>
    <row r="1423" spans="1:69" ht="13.5" thickBot="1">
      <c r="A1423" s="390">
        <f t="shared" si="1069"/>
        <v>23</v>
      </c>
      <c r="B1423" s="391" t="str">
        <f>VLOOKUP(A1423,Sheet3!$A$2:$E$61,4,FALSE)</f>
        <v>bǐngxū (丙戌)</v>
      </c>
      <c r="C1423" s="391" t="str">
        <f>VLOOKUP(A1423,Sheet3!$A$2:$E$61,5,FALSE)</f>
        <v>Fire Dog</v>
      </c>
      <c r="D1423" s="399">
        <f t="shared" si="1070"/>
        <v>2506</v>
      </c>
      <c r="E1423" s="399">
        <f t="shared" si="1071"/>
        <v>2445</v>
      </c>
      <c r="F1423" s="12">
        <f t="shared" si="1107"/>
        <v>14.285714285714286</v>
      </c>
      <c r="G1423" s="416">
        <f t="shared" si="1114"/>
        <v>3837</v>
      </c>
      <c r="H1423" s="187">
        <f t="shared" si="1108"/>
        <v>95</v>
      </c>
      <c r="I1423" s="1">
        <f t="shared" si="1089"/>
        <v>94</v>
      </c>
      <c r="J1423" s="187">
        <f t="shared" si="1109"/>
        <v>-94</v>
      </c>
      <c r="K1423" s="1">
        <f t="shared" si="1110"/>
        <v>-93</v>
      </c>
      <c r="L1423">
        <f t="shared" si="1090"/>
        <v>172</v>
      </c>
      <c r="M1423" s="3">
        <f t="shared" si="1119"/>
        <v>1</v>
      </c>
      <c r="N1423" s="245">
        <f t="shared" si="1119"/>
        <v>2</v>
      </c>
      <c r="O1423" s="2"/>
      <c r="P1423" s="2"/>
      <c r="R1423" s="8"/>
      <c r="S1423" s="8"/>
      <c r="V1423" s="206">
        <f t="shared" si="1105"/>
        <v>75</v>
      </c>
      <c r="W1423" s="206"/>
      <c r="AI1423" s="108">
        <f t="shared" si="1091"/>
        <v>379</v>
      </c>
      <c r="AL1423" s="133">
        <f t="shared" si="1092"/>
        <v>465</v>
      </c>
      <c r="AQ1423">
        <f t="shared" si="1093"/>
        <v>439</v>
      </c>
      <c r="AS1423">
        <f t="shared" si="1094"/>
        <v>426</v>
      </c>
      <c r="AV1423">
        <f t="shared" si="1095"/>
        <v>350</v>
      </c>
      <c r="AW1423">
        <f t="shared" si="1085"/>
        <v>425</v>
      </c>
      <c r="AZ1423" s="255">
        <f t="shared" si="1117"/>
        <v>13</v>
      </c>
      <c r="BA1423" s="255">
        <f t="shared" si="1118"/>
        <v>13</v>
      </c>
      <c r="BB1423" s="255">
        <f t="shared" si="1116"/>
        <v>12</v>
      </c>
      <c r="BC1423" s="255">
        <f t="shared" si="1115"/>
        <v>11</v>
      </c>
      <c r="BD1423" s="258">
        <f t="shared" si="1111"/>
        <v>16</v>
      </c>
      <c r="BE1423" s="258">
        <f t="shared" si="1112"/>
        <v>16</v>
      </c>
      <c r="BF1423" s="258">
        <f t="shared" si="1103"/>
        <v>15</v>
      </c>
      <c r="BG1423" s="258">
        <f t="shared" si="1104"/>
        <v>15</v>
      </c>
      <c r="BH1423" s="258">
        <f t="shared" si="1123"/>
        <v>14</v>
      </c>
      <c r="BI1423" s="258">
        <f t="shared" si="1102"/>
        <v>13</v>
      </c>
      <c r="BJ1423" s="258">
        <f>BI1423+2</f>
        <v>15</v>
      </c>
      <c r="BK1423" s="258">
        <f t="shared" si="1120"/>
        <v>14</v>
      </c>
      <c r="BL1423" s="258">
        <f t="shared" si="1121"/>
        <v>14</v>
      </c>
      <c r="BM1423" s="258">
        <f t="shared" si="1078"/>
        <v>13</v>
      </c>
      <c r="BN1423" s="258">
        <f t="shared" si="1079"/>
        <v>13</v>
      </c>
      <c r="BO1423" s="32">
        <f t="shared" si="1080"/>
        <v>654</v>
      </c>
      <c r="BP1423" s="8">
        <f t="shared" si="1106"/>
        <v>238</v>
      </c>
      <c r="BQ1423" s="32">
        <f t="shared" si="1122"/>
        <v>425</v>
      </c>
    </row>
    <row r="1424" spans="1:69" ht="13.5" thickBot="1">
      <c r="A1424" s="390">
        <f t="shared" si="1069"/>
        <v>24</v>
      </c>
      <c r="B1424" s="391" t="str">
        <f>VLOOKUP(A1424,Sheet3!$A$2:$E$61,4,FALSE)</f>
        <v>dīnghài (丁亥)</v>
      </c>
      <c r="C1424" s="391" t="str">
        <f>VLOOKUP(A1424,Sheet3!$A$2:$E$61,5,FALSE)</f>
        <v>Fire Pig</v>
      </c>
      <c r="D1424" s="399">
        <f t="shared" si="1070"/>
        <v>2507</v>
      </c>
      <c r="E1424" s="399">
        <f t="shared" si="1071"/>
        <v>2446</v>
      </c>
      <c r="F1424" s="12">
        <f t="shared" si="1107"/>
        <v>14.142857142857142</v>
      </c>
      <c r="G1424" s="416">
        <f t="shared" si="1114"/>
        <v>3838</v>
      </c>
      <c r="H1424" s="187">
        <f t="shared" si="1108"/>
        <v>94</v>
      </c>
      <c r="I1424" s="1">
        <f t="shared" si="1089"/>
        <v>93</v>
      </c>
      <c r="J1424" s="187">
        <f t="shared" si="1109"/>
        <v>-93</v>
      </c>
      <c r="K1424" s="1">
        <f t="shared" si="1110"/>
        <v>-92</v>
      </c>
      <c r="L1424">
        <f t="shared" si="1090"/>
        <v>172</v>
      </c>
      <c r="M1424" s="3">
        <f t="shared" si="1119"/>
        <v>2</v>
      </c>
      <c r="N1424" s="245">
        <f t="shared" si="1119"/>
        <v>3</v>
      </c>
      <c r="O1424" s="2"/>
      <c r="P1424" s="2"/>
      <c r="R1424" s="8"/>
      <c r="S1424" s="8"/>
      <c r="V1424" s="206">
        <f t="shared" si="1105"/>
        <v>76</v>
      </c>
      <c r="W1424" s="206"/>
      <c r="AI1424" s="108">
        <f t="shared" si="1091"/>
        <v>380</v>
      </c>
      <c r="AL1424" s="133">
        <f t="shared" si="1092"/>
        <v>466</v>
      </c>
      <c r="AQ1424">
        <f t="shared" si="1093"/>
        <v>440</v>
      </c>
      <c r="AS1424">
        <f t="shared" si="1094"/>
        <v>427</v>
      </c>
      <c r="AT1424">
        <f>AT1417+1</f>
        <v>61</v>
      </c>
      <c r="AU1424">
        <f>AU1417-1</f>
        <v>9</v>
      </c>
      <c r="AV1424">
        <f t="shared" si="1095"/>
        <v>351</v>
      </c>
      <c r="AW1424">
        <f t="shared" si="1085"/>
        <v>426</v>
      </c>
      <c r="AZ1424" s="255">
        <f t="shared" si="1117"/>
        <v>13</v>
      </c>
      <c r="BA1424" s="255">
        <f t="shared" si="1118"/>
        <v>13</v>
      </c>
      <c r="BB1424" s="255">
        <f t="shared" si="1116"/>
        <v>12</v>
      </c>
      <c r="BC1424" s="255">
        <f t="shared" si="1115"/>
        <v>11</v>
      </c>
      <c r="BD1424" s="258">
        <f t="shared" si="1111"/>
        <v>16</v>
      </c>
      <c r="BE1424" s="258">
        <f t="shared" si="1112"/>
        <v>16</v>
      </c>
      <c r="BF1424" s="258">
        <f t="shared" si="1103"/>
        <v>15</v>
      </c>
      <c r="BG1424" s="258">
        <f t="shared" si="1104"/>
        <v>15</v>
      </c>
      <c r="BH1424" s="258">
        <f t="shared" si="1123"/>
        <v>14</v>
      </c>
      <c r="BI1424" s="258">
        <f t="shared" ref="BI1424:BI1455" si="1124">BH1424-1</f>
        <v>13</v>
      </c>
      <c r="BJ1424" s="258">
        <f>BI1424+1</f>
        <v>14</v>
      </c>
      <c r="BK1424" s="258">
        <f t="shared" si="1120"/>
        <v>13</v>
      </c>
      <c r="BL1424" s="258">
        <f t="shared" si="1121"/>
        <v>13</v>
      </c>
      <c r="BM1424" s="258">
        <f t="shared" si="1078"/>
        <v>12</v>
      </c>
      <c r="BN1424" s="258">
        <f t="shared" si="1079"/>
        <v>12</v>
      </c>
      <c r="BO1424" s="32">
        <f t="shared" si="1080"/>
        <v>655</v>
      </c>
      <c r="BP1424" s="8">
        <f t="shared" si="1106"/>
        <v>239</v>
      </c>
      <c r="BQ1424" s="32">
        <f t="shared" si="1122"/>
        <v>426</v>
      </c>
    </row>
    <row r="1425" spans="1:69" ht="13.5" thickBot="1">
      <c r="A1425" s="390">
        <f t="shared" si="1069"/>
        <v>25</v>
      </c>
      <c r="B1425" s="391" t="str">
        <f>VLOOKUP(A1425,Sheet3!$A$2:$E$61,4,FALSE)</f>
        <v>wùzǐ (戊子)</v>
      </c>
      <c r="C1425" s="391" t="str">
        <f>VLOOKUP(A1425,Sheet3!$A$2:$E$61,5,FALSE)</f>
        <v>Earth Rat</v>
      </c>
      <c r="D1425" s="399">
        <f t="shared" si="1070"/>
        <v>2508</v>
      </c>
      <c r="E1425" s="399">
        <f t="shared" si="1071"/>
        <v>2447</v>
      </c>
      <c r="F1425" s="149">
        <f t="shared" si="1107"/>
        <v>14</v>
      </c>
      <c r="G1425" s="417">
        <f t="shared" si="1114"/>
        <v>3839</v>
      </c>
      <c r="H1425" s="270">
        <f t="shared" si="1108"/>
        <v>93</v>
      </c>
      <c r="I1425" s="16">
        <f t="shared" si="1089"/>
        <v>92</v>
      </c>
      <c r="J1425" s="270">
        <f t="shared" si="1109"/>
        <v>-92</v>
      </c>
      <c r="K1425" s="16">
        <f t="shared" si="1110"/>
        <v>-91</v>
      </c>
      <c r="L1425" s="20">
        <f t="shared" ref="L1425:L1438" si="1125">INT(L$1543-($J$1543-$J1425)/4)</f>
        <v>172</v>
      </c>
      <c r="M1425" s="15">
        <f t="shared" si="1119"/>
        <v>3</v>
      </c>
      <c r="N1425" s="271">
        <f t="shared" si="1119"/>
        <v>4</v>
      </c>
      <c r="O1425" s="17"/>
      <c r="P1425" s="17"/>
      <c r="Q1425" s="30"/>
      <c r="R1425" s="19"/>
      <c r="S1425" s="19"/>
      <c r="T1425" s="17"/>
      <c r="U1425" s="17"/>
      <c r="V1425" s="205">
        <f t="shared" si="1105"/>
        <v>77</v>
      </c>
      <c r="W1425" s="205"/>
      <c r="X1425" s="20"/>
      <c r="Y1425" s="20"/>
      <c r="Z1425" s="20"/>
      <c r="AA1425" s="20"/>
      <c r="AB1425" s="20"/>
      <c r="AC1425" s="20"/>
      <c r="AD1425" s="20"/>
      <c r="AE1425" s="20"/>
      <c r="AF1425" s="20"/>
      <c r="AG1425" s="20"/>
      <c r="AH1425" s="17"/>
      <c r="AI1425" s="108">
        <f t="shared" si="1091"/>
        <v>381</v>
      </c>
      <c r="AK1425" s="1">
        <f>(H$942-H1425)/7</f>
        <v>69</v>
      </c>
      <c r="AL1425" s="133">
        <f t="shared" si="1092"/>
        <v>467</v>
      </c>
      <c r="AM1425" s="1">
        <f>70-(H1425-H$1453)/7</f>
        <v>66</v>
      </c>
      <c r="AN1425" s="3">
        <f>-(H1425-H$984)/7</f>
        <v>63</v>
      </c>
      <c r="AO1425" s="3">
        <f>-(H1425-H$998)/7</f>
        <v>61</v>
      </c>
      <c r="AP1425" s="3">
        <f>-(H1425-H$1061)/7</f>
        <v>52</v>
      </c>
      <c r="AQ1425">
        <f t="shared" si="1093"/>
        <v>441</v>
      </c>
      <c r="AR1425" s="3">
        <f>AR1418+1</f>
        <v>63</v>
      </c>
      <c r="AS1425">
        <f t="shared" si="1094"/>
        <v>428</v>
      </c>
      <c r="AV1425">
        <f t="shared" si="1095"/>
        <v>352</v>
      </c>
      <c r="AW1425">
        <f t="shared" si="1085"/>
        <v>427</v>
      </c>
      <c r="AZ1425" s="255">
        <f t="shared" si="1117"/>
        <v>12</v>
      </c>
      <c r="BA1425" s="255">
        <f t="shared" si="1118"/>
        <v>12</v>
      </c>
      <c r="BB1425" s="255">
        <f t="shared" si="1116"/>
        <v>11</v>
      </c>
      <c r="BC1425" s="255">
        <f t="shared" si="1115"/>
        <v>10</v>
      </c>
      <c r="BD1425" s="258">
        <f t="shared" si="1111"/>
        <v>15</v>
      </c>
      <c r="BE1425" s="258">
        <f t="shared" si="1112"/>
        <v>15</v>
      </c>
      <c r="BF1425" s="258">
        <f t="shared" ref="BF1425:BF1456" si="1126">BE1425-1</f>
        <v>14</v>
      </c>
      <c r="BG1425" s="258">
        <f t="shared" ref="BG1425:BG1456" si="1127">BF1425</f>
        <v>14</v>
      </c>
      <c r="BH1425" s="258">
        <f t="shared" si="1123"/>
        <v>13</v>
      </c>
      <c r="BI1425" s="258">
        <f t="shared" si="1124"/>
        <v>12</v>
      </c>
      <c r="BJ1425" s="258">
        <f>BI1425+2</f>
        <v>14</v>
      </c>
      <c r="BK1425" s="258">
        <f t="shared" si="1120"/>
        <v>13</v>
      </c>
      <c r="BL1425" s="258">
        <f t="shared" si="1121"/>
        <v>13</v>
      </c>
      <c r="BM1425" s="258">
        <f t="shared" si="1078"/>
        <v>12</v>
      </c>
      <c r="BN1425" s="258">
        <f t="shared" si="1079"/>
        <v>12</v>
      </c>
      <c r="BO1425" s="32">
        <f t="shared" si="1080"/>
        <v>656</v>
      </c>
      <c r="BP1425" s="8">
        <f t="shared" si="1106"/>
        <v>240</v>
      </c>
      <c r="BQ1425" s="32">
        <f t="shared" si="1122"/>
        <v>427</v>
      </c>
    </row>
    <row r="1426" spans="1:69" ht="13.5" thickBot="1">
      <c r="A1426" s="390">
        <f t="shared" ref="A1426:A1459" si="1128">IF(A1427&gt;1,A1427-1,60)</f>
        <v>26</v>
      </c>
      <c r="B1426" s="391" t="str">
        <f>VLOOKUP(A1426,Sheet3!$A$2:$E$61,4,FALSE)</f>
        <v>jǐchǒu (己丑)</v>
      </c>
      <c r="C1426" s="391" t="str">
        <f>VLOOKUP(A1426,Sheet3!$A$2:$E$61,5,FALSE)</f>
        <v>Earth Ox</v>
      </c>
      <c r="D1426" s="399">
        <f t="shared" ref="D1426:D1489" si="1129">D1427-1</f>
        <v>2509</v>
      </c>
      <c r="E1426" s="399">
        <f t="shared" ref="E1426:E1489" si="1130">E1427-1</f>
        <v>2448</v>
      </c>
      <c r="F1426" s="12">
        <f t="shared" si="1107"/>
        <v>13.857142857142858</v>
      </c>
      <c r="G1426" s="416">
        <f t="shared" si="1114"/>
        <v>3840</v>
      </c>
      <c r="H1426" s="187">
        <f t="shared" si="1108"/>
        <v>92</v>
      </c>
      <c r="I1426" s="1">
        <f t="shared" si="1089"/>
        <v>91</v>
      </c>
      <c r="J1426" s="187">
        <f t="shared" si="1109"/>
        <v>-91</v>
      </c>
      <c r="K1426" s="1">
        <f t="shared" si="1110"/>
        <v>-90</v>
      </c>
      <c r="L1426">
        <f t="shared" si="1125"/>
        <v>172</v>
      </c>
      <c r="M1426" s="3">
        <f t="shared" si="1119"/>
        <v>4</v>
      </c>
      <c r="N1426" s="245">
        <f t="shared" si="1119"/>
        <v>1</v>
      </c>
      <c r="O1426" s="2"/>
      <c r="P1426" s="2"/>
      <c r="R1426" s="8"/>
      <c r="S1426" s="8"/>
      <c r="V1426" s="206">
        <f t="shared" ref="V1426:V1457" si="1131">V1427-1</f>
        <v>78</v>
      </c>
      <c r="W1426" s="206"/>
      <c r="AI1426" s="108">
        <f t="shared" si="1091"/>
        <v>382</v>
      </c>
      <c r="AL1426" s="133">
        <f t="shared" si="1092"/>
        <v>468</v>
      </c>
      <c r="AQ1426">
        <f t="shared" si="1093"/>
        <v>442</v>
      </c>
      <c r="AS1426">
        <f t="shared" si="1094"/>
        <v>429</v>
      </c>
      <c r="AV1426">
        <f t="shared" si="1095"/>
        <v>353</v>
      </c>
      <c r="AW1426">
        <f t="shared" si="1085"/>
        <v>428</v>
      </c>
      <c r="AZ1426" s="255">
        <f t="shared" si="1117"/>
        <v>12</v>
      </c>
      <c r="BA1426" s="255">
        <f t="shared" si="1118"/>
        <v>12</v>
      </c>
      <c r="BB1426" s="255">
        <f t="shared" si="1116"/>
        <v>11</v>
      </c>
      <c r="BC1426" s="255">
        <f t="shared" si="1115"/>
        <v>10</v>
      </c>
      <c r="BD1426" s="258">
        <f t="shared" si="1111"/>
        <v>15</v>
      </c>
      <c r="BE1426" s="258">
        <f t="shared" si="1112"/>
        <v>15</v>
      </c>
      <c r="BF1426" s="258">
        <f t="shared" si="1126"/>
        <v>14</v>
      </c>
      <c r="BG1426" s="258">
        <f t="shared" si="1127"/>
        <v>14</v>
      </c>
      <c r="BH1426" s="258">
        <f t="shared" si="1123"/>
        <v>13</v>
      </c>
      <c r="BI1426" s="258">
        <f t="shared" si="1124"/>
        <v>12</v>
      </c>
      <c r="BJ1426" s="258">
        <f>BI1426+2</f>
        <v>14</v>
      </c>
      <c r="BK1426" s="258">
        <f t="shared" si="1120"/>
        <v>13</v>
      </c>
      <c r="BL1426" s="258">
        <f t="shared" si="1121"/>
        <v>13</v>
      </c>
      <c r="BM1426" s="258">
        <f t="shared" si="1078"/>
        <v>12</v>
      </c>
      <c r="BN1426" s="258">
        <f t="shared" si="1079"/>
        <v>12</v>
      </c>
      <c r="BO1426" s="32">
        <f t="shared" si="1080"/>
        <v>657</v>
      </c>
      <c r="BP1426" s="8">
        <f t="shared" si="1106"/>
        <v>241</v>
      </c>
      <c r="BQ1426" s="32">
        <f t="shared" si="1122"/>
        <v>428</v>
      </c>
    </row>
    <row r="1427" spans="1:69" ht="13.5" thickBot="1">
      <c r="A1427" s="390">
        <f t="shared" si="1128"/>
        <v>27</v>
      </c>
      <c r="B1427" s="391" t="str">
        <f>VLOOKUP(A1427,Sheet3!$A$2:$E$61,4,FALSE)</f>
        <v>gēngyín (庚寅)</v>
      </c>
      <c r="C1427" s="391" t="str">
        <f>VLOOKUP(A1427,Sheet3!$A$2:$E$61,5,FALSE)</f>
        <v>Metal Tiger</v>
      </c>
      <c r="D1427" s="399">
        <f t="shared" si="1129"/>
        <v>2510</v>
      </c>
      <c r="E1427" s="399">
        <f t="shared" si="1130"/>
        <v>2449</v>
      </c>
      <c r="F1427" s="12">
        <f t="shared" si="1107"/>
        <v>13.714285714285714</v>
      </c>
      <c r="G1427" s="416">
        <f t="shared" si="1114"/>
        <v>3841</v>
      </c>
      <c r="H1427" s="187">
        <f t="shared" si="1108"/>
        <v>91</v>
      </c>
      <c r="I1427" s="1">
        <f t="shared" si="1089"/>
        <v>90</v>
      </c>
      <c r="J1427" s="187">
        <f t="shared" si="1109"/>
        <v>-90</v>
      </c>
      <c r="K1427" s="1">
        <f t="shared" si="1110"/>
        <v>-89</v>
      </c>
      <c r="L1427">
        <f t="shared" si="1125"/>
        <v>173</v>
      </c>
      <c r="M1427" s="3">
        <f t="shared" si="1119"/>
        <v>1</v>
      </c>
      <c r="N1427" s="245">
        <f t="shared" si="1119"/>
        <v>2</v>
      </c>
      <c r="O1427" s="2"/>
      <c r="P1427" s="2"/>
      <c r="R1427" s="8"/>
      <c r="S1427" s="8"/>
      <c r="V1427" s="206">
        <f t="shared" si="1131"/>
        <v>79</v>
      </c>
      <c r="W1427" s="206"/>
      <c r="AI1427" s="108">
        <f t="shared" si="1091"/>
        <v>383</v>
      </c>
      <c r="AL1427" s="133">
        <f t="shared" si="1092"/>
        <v>469</v>
      </c>
      <c r="AQ1427">
        <f t="shared" si="1093"/>
        <v>443</v>
      </c>
      <c r="AS1427">
        <f t="shared" si="1094"/>
        <v>430</v>
      </c>
      <c r="AV1427">
        <f t="shared" si="1095"/>
        <v>354</v>
      </c>
      <c r="AW1427">
        <f t="shared" si="1085"/>
        <v>429</v>
      </c>
      <c r="AZ1427" s="255">
        <f t="shared" si="1117"/>
        <v>12</v>
      </c>
      <c r="BA1427" s="255">
        <f t="shared" si="1118"/>
        <v>12</v>
      </c>
      <c r="BB1427" s="255">
        <f t="shared" si="1116"/>
        <v>11</v>
      </c>
      <c r="BC1427" s="255">
        <f t="shared" si="1115"/>
        <v>10</v>
      </c>
      <c r="BD1427" s="258">
        <f t="shared" si="1111"/>
        <v>15</v>
      </c>
      <c r="BE1427" s="258">
        <f t="shared" si="1112"/>
        <v>15</v>
      </c>
      <c r="BF1427" s="258">
        <f t="shared" si="1126"/>
        <v>14</v>
      </c>
      <c r="BG1427" s="258">
        <f t="shared" si="1127"/>
        <v>14</v>
      </c>
      <c r="BH1427" s="258">
        <f t="shared" si="1123"/>
        <v>13</v>
      </c>
      <c r="BI1427" s="258">
        <f t="shared" si="1124"/>
        <v>12</v>
      </c>
      <c r="BJ1427" s="258">
        <f>BI1427+2</f>
        <v>14</v>
      </c>
      <c r="BK1427" s="258">
        <f t="shared" si="1120"/>
        <v>13</v>
      </c>
      <c r="BL1427" s="258">
        <f t="shared" si="1121"/>
        <v>13</v>
      </c>
      <c r="BM1427" s="258">
        <f t="shared" si="1078"/>
        <v>12</v>
      </c>
      <c r="BN1427" s="258">
        <f t="shared" si="1079"/>
        <v>12</v>
      </c>
      <c r="BO1427" s="32">
        <f t="shared" si="1080"/>
        <v>658</v>
      </c>
      <c r="BP1427" s="8">
        <f t="shared" si="1106"/>
        <v>242</v>
      </c>
      <c r="BQ1427" s="32">
        <f t="shared" si="1122"/>
        <v>429</v>
      </c>
    </row>
    <row r="1428" spans="1:69" ht="13.5" thickBot="1">
      <c r="A1428" s="390">
        <f t="shared" si="1128"/>
        <v>28</v>
      </c>
      <c r="B1428" s="391" t="str">
        <f>VLOOKUP(A1428,Sheet3!$A$2:$E$61,4,FALSE)</f>
        <v>xīnmǎo (辛卯)</v>
      </c>
      <c r="C1428" s="391" t="str">
        <f>VLOOKUP(A1428,Sheet3!$A$2:$E$61,5,FALSE)</f>
        <v>Metal Hare</v>
      </c>
      <c r="D1428" s="399">
        <f t="shared" si="1129"/>
        <v>2511</v>
      </c>
      <c r="E1428" s="399">
        <f t="shared" si="1130"/>
        <v>2450</v>
      </c>
      <c r="F1428" s="12">
        <f t="shared" si="1107"/>
        <v>13.571428571428571</v>
      </c>
      <c r="G1428" s="416">
        <f t="shared" si="1114"/>
        <v>3842</v>
      </c>
      <c r="H1428" s="187">
        <f t="shared" si="1108"/>
        <v>90</v>
      </c>
      <c r="I1428" s="1">
        <f t="shared" si="1089"/>
        <v>89</v>
      </c>
      <c r="J1428" s="187">
        <f t="shared" si="1109"/>
        <v>-89</v>
      </c>
      <c r="K1428" s="1">
        <f t="shared" si="1110"/>
        <v>-88</v>
      </c>
      <c r="L1428">
        <f t="shared" si="1125"/>
        <v>173</v>
      </c>
      <c r="M1428" s="3">
        <f t="shared" si="1119"/>
        <v>2</v>
      </c>
      <c r="N1428" s="245">
        <f t="shared" si="1119"/>
        <v>3</v>
      </c>
      <c r="O1428" s="2"/>
      <c r="P1428" s="2"/>
      <c r="R1428" s="8"/>
      <c r="S1428" s="8"/>
      <c r="V1428" s="206">
        <f t="shared" si="1131"/>
        <v>80</v>
      </c>
      <c r="W1428" s="206"/>
      <c r="AI1428" s="108">
        <f t="shared" si="1091"/>
        <v>384</v>
      </c>
      <c r="AJ1428" s="129"/>
      <c r="AL1428" s="133">
        <f t="shared" si="1092"/>
        <v>470</v>
      </c>
      <c r="AQ1428">
        <f t="shared" si="1093"/>
        <v>444</v>
      </c>
      <c r="AS1428">
        <f t="shared" si="1094"/>
        <v>431</v>
      </c>
      <c r="AV1428">
        <f t="shared" si="1095"/>
        <v>355</v>
      </c>
      <c r="AW1428">
        <f t="shared" si="1085"/>
        <v>430</v>
      </c>
      <c r="AZ1428" s="255">
        <f t="shared" si="1117"/>
        <v>12</v>
      </c>
      <c r="BA1428" s="255">
        <f t="shared" si="1118"/>
        <v>12</v>
      </c>
      <c r="BB1428" s="255">
        <f t="shared" si="1116"/>
        <v>11</v>
      </c>
      <c r="BC1428" s="255">
        <f t="shared" si="1115"/>
        <v>10</v>
      </c>
      <c r="BD1428" s="258">
        <f t="shared" si="1111"/>
        <v>15</v>
      </c>
      <c r="BE1428" s="258">
        <f t="shared" si="1112"/>
        <v>15</v>
      </c>
      <c r="BF1428" s="258">
        <f t="shared" si="1126"/>
        <v>14</v>
      </c>
      <c r="BG1428" s="258">
        <f t="shared" si="1127"/>
        <v>14</v>
      </c>
      <c r="BH1428" s="258">
        <f t="shared" si="1123"/>
        <v>13</v>
      </c>
      <c r="BI1428" s="258">
        <f t="shared" si="1124"/>
        <v>12</v>
      </c>
      <c r="BJ1428" s="258">
        <f>BI1428+1</f>
        <v>13</v>
      </c>
      <c r="BK1428" s="258">
        <f t="shared" si="1120"/>
        <v>12</v>
      </c>
      <c r="BL1428" s="258">
        <f t="shared" si="1121"/>
        <v>12</v>
      </c>
      <c r="BM1428" s="258">
        <f t="shared" si="1078"/>
        <v>11</v>
      </c>
      <c r="BN1428" s="258">
        <f t="shared" si="1079"/>
        <v>11</v>
      </c>
      <c r="BO1428" s="32">
        <f t="shared" si="1080"/>
        <v>659</v>
      </c>
      <c r="BP1428" s="8">
        <f t="shared" si="1106"/>
        <v>243</v>
      </c>
      <c r="BQ1428" s="32">
        <f t="shared" si="1122"/>
        <v>430</v>
      </c>
    </row>
    <row r="1429" spans="1:69" ht="13.5" thickBot="1">
      <c r="A1429" s="390">
        <f t="shared" si="1128"/>
        <v>29</v>
      </c>
      <c r="B1429" s="391" t="str">
        <f>VLOOKUP(A1429,Sheet3!$A$2:$E$61,4,FALSE)</f>
        <v>rénchén (壬辰)</v>
      </c>
      <c r="C1429" s="391" t="str">
        <f>VLOOKUP(A1429,Sheet3!$A$2:$E$61,5,FALSE)</f>
        <v>Water Dragon</v>
      </c>
      <c r="D1429" s="399">
        <f t="shared" si="1129"/>
        <v>2512</v>
      </c>
      <c r="E1429" s="399">
        <f t="shared" si="1130"/>
        <v>2451</v>
      </c>
      <c r="F1429" s="12">
        <f t="shared" si="1107"/>
        <v>13.428571428571429</v>
      </c>
      <c r="G1429" s="416">
        <f t="shared" si="1114"/>
        <v>3843</v>
      </c>
      <c r="H1429" s="187">
        <f t="shared" si="1108"/>
        <v>89</v>
      </c>
      <c r="I1429" s="1">
        <f t="shared" si="1089"/>
        <v>88</v>
      </c>
      <c r="J1429" s="187">
        <f t="shared" si="1109"/>
        <v>-88</v>
      </c>
      <c r="K1429" s="1">
        <f t="shared" si="1110"/>
        <v>-87</v>
      </c>
      <c r="L1429">
        <f t="shared" si="1125"/>
        <v>173</v>
      </c>
      <c r="M1429" s="3">
        <f t="shared" si="1119"/>
        <v>3</v>
      </c>
      <c r="N1429" s="245">
        <f t="shared" si="1119"/>
        <v>4</v>
      </c>
      <c r="O1429" s="2"/>
      <c r="P1429" s="2"/>
      <c r="R1429" s="8"/>
      <c r="S1429" s="8"/>
      <c r="V1429" s="206">
        <f t="shared" si="1131"/>
        <v>81</v>
      </c>
      <c r="W1429" s="206"/>
      <c r="AI1429" s="108">
        <f t="shared" si="1091"/>
        <v>385</v>
      </c>
      <c r="AJ1429" s="1">
        <f>AJ1422+1</f>
        <v>55</v>
      </c>
      <c r="AL1429" s="133">
        <f t="shared" si="1092"/>
        <v>471</v>
      </c>
      <c r="AQ1429">
        <f t="shared" si="1093"/>
        <v>445</v>
      </c>
      <c r="AR1429" s="3"/>
      <c r="AS1429">
        <f t="shared" si="1094"/>
        <v>432</v>
      </c>
      <c r="AV1429">
        <f t="shared" si="1095"/>
        <v>356</v>
      </c>
      <c r="AW1429">
        <f t="shared" si="1085"/>
        <v>431</v>
      </c>
      <c r="AZ1429" s="255">
        <f t="shared" si="1117"/>
        <v>11</v>
      </c>
      <c r="BA1429" s="255">
        <f t="shared" si="1118"/>
        <v>11</v>
      </c>
      <c r="BB1429" s="255">
        <f t="shared" si="1116"/>
        <v>10</v>
      </c>
      <c r="BC1429" s="255">
        <f t="shared" si="1115"/>
        <v>9</v>
      </c>
      <c r="BD1429" s="258">
        <f t="shared" ref="BD1429:BD1460" si="1132">BC1429+5</f>
        <v>14</v>
      </c>
      <c r="BE1429" s="258">
        <f t="shared" ref="BE1429:BE1460" si="1133">BD1429</f>
        <v>14</v>
      </c>
      <c r="BF1429" s="258">
        <f t="shared" si="1126"/>
        <v>13</v>
      </c>
      <c r="BG1429" s="258">
        <f t="shared" si="1127"/>
        <v>13</v>
      </c>
      <c r="BH1429" s="258">
        <f t="shared" si="1123"/>
        <v>12</v>
      </c>
      <c r="BI1429" s="258">
        <f t="shared" si="1124"/>
        <v>11</v>
      </c>
      <c r="BJ1429" s="258">
        <f>BI1429+2</f>
        <v>13</v>
      </c>
      <c r="BK1429" s="258">
        <f t="shared" si="1120"/>
        <v>12</v>
      </c>
      <c r="BL1429" s="258">
        <f t="shared" si="1121"/>
        <v>12</v>
      </c>
      <c r="BM1429" s="258">
        <f t="shared" si="1078"/>
        <v>11</v>
      </c>
      <c r="BN1429" s="258">
        <f t="shared" si="1079"/>
        <v>11</v>
      </c>
      <c r="BO1429" s="32">
        <f t="shared" si="1080"/>
        <v>660</v>
      </c>
      <c r="BP1429" s="8">
        <f t="shared" si="1106"/>
        <v>244</v>
      </c>
      <c r="BQ1429" s="32">
        <f t="shared" si="1122"/>
        <v>431</v>
      </c>
    </row>
    <row r="1430" spans="1:69" ht="13.5" thickBot="1">
      <c r="A1430" s="390">
        <f t="shared" si="1128"/>
        <v>30</v>
      </c>
      <c r="B1430" s="391" t="str">
        <f>VLOOKUP(A1430,Sheet3!$A$2:$E$61,4,FALSE)</f>
        <v>guǐsì (癸巳)</v>
      </c>
      <c r="C1430" s="391" t="str">
        <f>VLOOKUP(A1430,Sheet3!$A$2:$E$61,5,FALSE)</f>
        <v>Water Snake</v>
      </c>
      <c r="D1430" s="399">
        <f t="shared" si="1129"/>
        <v>2513</v>
      </c>
      <c r="E1430" s="399">
        <f t="shared" si="1130"/>
        <v>2452</v>
      </c>
      <c r="F1430" s="12">
        <f t="shared" si="1107"/>
        <v>13.285714285714286</v>
      </c>
      <c r="G1430" s="416">
        <f t="shared" si="1114"/>
        <v>3844</v>
      </c>
      <c r="H1430" s="187">
        <f t="shared" si="1108"/>
        <v>88</v>
      </c>
      <c r="I1430" s="1">
        <f t="shared" si="1089"/>
        <v>87</v>
      </c>
      <c r="J1430" s="187">
        <f t="shared" si="1109"/>
        <v>-87</v>
      </c>
      <c r="K1430" s="1">
        <f t="shared" si="1110"/>
        <v>-86</v>
      </c>
      <c r="L1430">
        <f t="shared" si="1125"/>
        <v>173</v>
      </c>
      <c r="M1430" s="3">
        <f t="shared" si="1119"/>
        <v>4</v>
      </c>
      <c r="N1430" s="245">
        <f t="shared" si="1119"/>
        <v>1</v>
      </c>
      <c r="O1430" s="2"/>
      <c r="P1430" s="2"/>
      <c r="R1430" s="8"/>
      <c r="S1430" s="8"/>
      <c r="V1430" s="206">
        <f t="shared" si="1131"/>
        <v>82</v>
      </c>
      <c r="W1430" s="206"/>
      <c r="AI1430" s="108">
        <f t="shared" si="1091"/>
        <v>386</v>
      </c>
      <c r="AL1430" s="133">
        <f t="shared" si="1092"/>
        <v>472</v>
      </c>
      <c r="AQ1430">
        <f t="shared" si="1093"/>
        <v>446</v>
      </c>
      <c r="AS1430">
        <f t="shared" si="1094"/>
        <v>433</v>
      </c>
      <c r="AV1430">
        <f t="shared" si="1095"/>
        <v>357</v>
      </c>
      <c r="AW1430">
        <f t="shared" si="1085"/>
        <v>432</v>
      </c>
      <c r="AZ1430" s="255">
        <f t="shared" si="1117"/>
        <v>11</v>
      </c>
      <c r="BA1430" s="255">
        <f t="shared" si="1118"/>
        <v>11</v>
      </c>
      <c r="BB1430" s="255">
        <f t="shared" si="1116"/>
        <v>10</v>
      </c>
      <c r="BC1430" s="255">
        <f t="shared" si="1115"/>
        <v>9</v>
      </c>
      <c r="BD1430" s="258">
        <f t="shared" si="1132"/>
        <v>14</v>
      </c>
      <c r="BE1430" s="258">
        <f t="shared" si="1133"/>
        <v>14</v>
      </c>
      <c r="BF1430" s="258">
        <f t="shared" si="1126"/>
        <v>13</v>
      </c>
      <c r="BG1430" s="258">
        <f t="shared" si="1127"/>
        <v>13</v>
      </c>
      <c r="BH1430" s="258">
        <f t="shared" si="1123"/>
        <v>12</v>
      </c>
      <c r="BI1430" s="258">
        <f t="shared" si="1124"/>
        <v>11</v>
      </c>
      <c r="BJ1430" s="258">
        <f>BI1430+2</f>
        <v>13</v>
      </c>
      <c r="BK1430" s="258">
        <f t="shared" si="1120"/>
        <v>12</v>
      </c>
      <c r="BL1430" s="258">
        <f t="shared" si="1121"/>
        <v>12</v>
      </c>
      <c r="BM1430" s="258">
        <f t="shared" si="1078"/>
        <v>11</v>
      </c>
      <c r="BN1430" s="258">
        <f t="shared" si="1079"/>
        <v>11</v>
      </c>
      <c r="BO1430" s="32">
        <f t="shared" si="1080"/>
        <v>661</v>
      </c>
      <c r="BP1430" s="8">
        <f t="shared" si="1106"/>
        <v>245</v>
      </c>
      <c r="BQ1430" s="32">
        <f t="shared" si="1122"/>
        <v>432</v>
      </c>
    </row>
    <row r="1431" spans="1:69" ht="13.5" thickBot="1">
      <c r="A1431" s="390">
        <f t="shared" si="1128"/>
        <v>31</v>
      </c>
      <c r="B1431" s="391" t="str">
        <f>VLOOKUP(A1431,Sheet3!$A$2:$E$61,4,FALSE)</f>
        <v>jiǎwǔ (甲午)</v>
      </c>
      <c r="C1431" s="391" t="str">
        <f>VLOOKUP(A1431,Sheet3!$A$2:$E$61,5,FALSE)</f>
        <v>Wood Horse</v>
      </c>
      <c r="D1431" s="399">
        <f t="shared" si="1129"/>
        <v>2514</v>
      </c>
      <c r="E1431" s="399">
        <f t="shared" si="1130"/>
        <v>2453</v>
      </c>
      <c r="F1431" s="12">
        <f t="shared" si="1107"/>
        <v>13.142857142857142</v>
      </c>
      <c r="G1431" s="416">
        <f t="shared" si="1114"/>
        <v>3845</v>
      </c>
      <c r="H1431" s="187">
        <f t="shared" si="1108"/>
        <v>87</v>
      </c>
      <c r="I1431" s="1">
        <f t="shared" si="1089"/>
        <v>86</v>
      </c>
      <c r="J1431" s="187">
        <f t="shared" si="1109"/>
        <v>-86</v>
      </c>
      <c r="K1431" s="1">
        <f t="shared" si="1110"/>
        <v>-85</v>
      </c>
      <c r="L1431">
        <f t="shared" si="1125"/>
        <v>174</v>
      </c>
      <c r="M1431" s="3">
        <f t="shared" si="1119"/>
        <v>1</v>
      </c>
      <c r="N1431" s="245">
        <f t="shared" si="1119"/>
        <v>2</v>
      </c>
      <c r="O1431" s="2"/>
      <c r="P1431" s="2"/>
      <c r="R1431" s="8"/>
      <c r="S1431" s="8"/>
      <c r="V1431" s="206">
        <f t="shared" si="1131"/>
        <v>83</v>
      </c>
      <c r="W1431" s="206"/>
      <c r="AI1431" s="108">
        <f t="shared" si="1091"/>
        <v>387</v>
      </c>
      <c r="AL1431" s="133">
        <f t="shared" si="1092"/>
        <v>473</v>
      </c>
      <c r="AQ1431">
        <f t="shared" si="1093"/>
        <v>447</v>
      </c>
      <c r="AS1431">
        <f t="shared" si="1094"/>
        <v>434</v>
      </c>
      <c r="AT1431">
        <f>AT1424+1</f>
        <v>62</v>
      </c>
      <c r="AU1431">
        <f>AU1424-1</f>
        <v>8</v>
      </c>
      <c r="AV1431">
        <f t="shared" si="1095"/>
        <v>358</v>
      </c>
      <c r="AW1431">
        <f t="shared" si="1085"/>
        <v>433</v>
      </c>
      <c r="AZ1431" s="255">
        <f t="shared" si="1117"/>
        <v>11</v>
      </c>
      <c r="BA1431" s="255">
        <f t="shared" si="1118"/>
        <v>11</v>
      </c>
      <c r="BB1431" s="255">
        <f t="shared" si="1116"/>
        <v>10</v>
      </c>
      <c r="BC1431" s="255">
        <f t="shared" si="1115"/>
        <v>9</v>
      </c>
      <c r="BD1431" s="258">
        <f t="shared" si="1132"/>
        <v>14</v>
      </c>
      <c r="BE1431" s="258">
        <f t="shared" si="1133"/>
        <v>14</v>
      </c>
      <c r="BF1431" s="258">
        <f t="shared" si="1126"/>
        <v>13</v>
      </c>
      <c r="BG1431" s="258">
        <f t="shared" si="1127"/>
        <v>13</v>
      </c>
      <c r="BH1431" s="258">
        <f t="shared" si="1123"/>
        <v>12</v>
      </c>
      <c r="BI1431" s="258">
        <f t="shared" si="1124"/>
        <v>11</v>
      </c>
      <c r="BJ1431" s="258">
        <f>BI1431+2</f>
        <v>13</v>
      </c>
      <c r="BK1431" s="258">
        <f t="shared" si="1120"/>
        <v>12</v>
      </c>
      <c r="BL1431" s="258">
        <f t="shared" si="1121"/>
        <v>12</v>
      </c>
      <c r="BM1431" s="258">
        <f t="shared" si="1078"/>
        <v>11</v>
      </c>
      <c r="BN1431" s="258">
        <f t="shared" si="1079"/>
        <v>11</v>
      </c>
      <c r="BO1431" s="32">
        <f t="shared" si="1080"/>
        <v>662</v>
      </c>
      <c r="BP1431" s="8">
        <f t="shared" si="1106"/>
        <v>246</v>
      </c>
      <c r="BQ1431" s="32">
        <f t="shared" si="1122"/>
        <v>433</v>
      </c>
    </row>
    <row r="1432" spans="1:69" ht="13.5" thickBot="1">
      <c r="A1432" s="390">
        <f t="shared" si="1128"/>
        <v>32</v>
      </c>
      <c r="B1432" s="391" t="str">
        <f>VLOOKUP(A1432,Sheet3!$A$2:$E$61,4,FALSE)</f>
        <v>yǐwèi (乙未)</v>
      </c>
      <c r="C1432" s="391" t="str">
        <f>VLOOKUP(A1432,Sheet3!$A$2:$E$61,5,FALSE)</f>
        <v>Wood Sheep</v>
      </c>
      <c r="D1432" s="399">
        <f t="shared" si="1129"/>
        <v>2515</v>
      </c>
      <c r="E1432" s="399">
        <f t="shared" si="1130"/>
        <v>2454</v>
      </c>
      <c r="F1432" s="149">
        <f t="shared" si="1107"/>
        <v>13</v>
      </c>
      <c r="G1432" s="417">
        <f t="shared" si="1114"/>
        <v>3846</v>
      </c>
      <c r="H1432" s="270">
        <f t="shared" si="1108"/>
        <v>86</v>
      </c>
      <c r="I1432" s="16">
        <f t="shared" si="1089"/>
        <v>85</v>
      </c>
      <c r="J1432" s="270">
        <f t="shared" si="1109"/>
        <v>-85</v>
      </c>
      <c r="K1432" s="16">
        <f t="shared" si="1110"/>
        <v>-84</v>
      </c>
      <c r="L1432" s="20">
        <f t="shared" si="1125"/>
        <v>174</v>
      </c>
      <c r="M1432" s="15">
        <f t="shared" si="1119"/>
        <v>2</v>
      </c>
      <c r="N1432" s="271">
        <f t="shared" si="1119"/>
        <v>3</v>
      </c>
      <c r="O1432" s="17"/>
      <c r="P1432" s="17"/>
      <c r="Q1432" s="30"/>
      <c r="R1432" s="19"/>
      <c r="S1432" s="19"/>
      <c r="T1432" s="17"/>
      <c r="U1432" s="17"/>
      <c r="V1432" s="205">
        <f t="shared" si="1131"/>
        <v>84</v>
      </c>
      <c r="W1432" s="205"/>
      <c r="X1432" s="20"/>
      <c r="Y1432" s="20"/>
      <c r="Z1432" s="20"/>
      <c r="AA1432" s="20"/>
      <c r="AB1432" s="20"/>
      <c r="AC1432" s="20"/>
      <c r="AD1432" s="20"/>
      <c r="AE1432" s="20"/>
      <c r="AF1432" s="20"/>
      <c r="AG1432" s="20"/>
      <c r="AH1432" s="17"/>
      <c r="AI1432" s="108">
        <f t="shared" si="1091"/>
        <v>388</v>
      </c>
      <c r="AK1432" s="1">
        <f>(H$942-H1432)/7</f>
        <v>70</v>
      </c>
      <c r="AL1432" s="133">
        <f t="shared" si="1092"/>
        <v>474</v>
      </c>
      <c r="AM1432" s="1">
        <f>70-(H1432-H$1453)/7</f>
        <v>67</v>
      </c>
      <c r="AN1432" s="3">
        <f>-(H1432-H$984)/7</f>
        <v>64</v>
      </c>
      <c r="AO1432" s="3">
        <f>-(H1432-H$998)/7</f>
        <v>62</v>
      </c>
      <c r="AP1432" s="3">
        <f>-(H1432-H$1061)/7</f>
        <v>53</v>
      </c>
      <c r="AQ1432">
        <f t="shared" si="1093"/>
        <v>448</v>
      </c>
      <c r="AR1432" s="3">
        <f>AR1425+1</f>
        <v>64</v>
      </c>
      <c r="AS1432">
        <f t="shared" si="1094"/>
        <v>435</v>
      </c>
      <c r="AV1432">
        <f t="shared" si="1095"/>
        <v>359</v>
      </c>
      <c r="AW1432">
        <f t="shared" si="1085"/>
        <v>434</v>
      </c>
      <c r="AZ1432" s="255">
        <f t="shared" si="1117"/>
        <v>11</v>
      </c>
      <c r="BA1432" s="255">
        <f t="shared" si="1118"/>
        <v>11</v>
      </c>
      <c r="BB1432" s="255">
        <f t="shared" si="1116"/>
        <v>10</v>
      </c>
      <c r="BC1432" s="255">
        <f t="shared" si="1115"/>
        <v>9</v>
      </c>
      <c r="BD1432" s="258">
        <f t="shared" si="1132"/>
        <v>14</v>
      </c>
      <c r="BE1432" s="258">
        <f t="shared" si="1133"/>
        <v>14</v>
      </c>
      <c r="BF1432" s="258">
        <f t="shared" si="1126"/>
        <v>13</v>
      </c>
      <c r="BG1432" s="258">
        <f t="shared" si="1127"/>
        <v>13</v>
      </c>
      <c r="BH1432" s="258">
        <f t="shared" si="1123"/>
        <v>12</v>
      </c>
      <c r="BI1432" s="258">
        <f t="shared" si="1124"/>
        <v>11</v>
      </c>
      <c r="BJ1432" s="258">
        <f>BI1432+1</f>
        <v>12</v>
      </c>
      <c r="BK1432" s="258">
        <f t="shared" si="1120"/>
        <v>11</v>
      </c>
      <c r="BL1432" s="258">
        <f t="shared" si="1121"/>
        <v>11</v>
      </c>
      <c r="BM1432" s="258">
        <f t="shared" si="1078"/>
        <v>10</v>
      </c>
      <c r="BN1432" s="258">
        <f t="shared" si="1079"/>
        <v>10</v>
      </c>
      <c r="BO1432" s="32">
        <f t="shared" si="1080"/>
        <v>663</v>
      </c>
      <c r="BP1432" s="8">
        <f t="shared" si="1106"/>
        <v>247</v>
      </c>
      <c r="BQ1432" s="32">
        <f t="shared" si="1122"/>
        <v>434</v>
      </c>
    </row>
    <row r="1433" spans="1:69" ht="13.5" thickBot="1">
      <c r="A1433" s="390">
        <f t="shared" si="1128"/>
        <v>33</v>
      </c>
      <c r="B1433" s="391" t="str">
        <f>VLOOKUP(A1433,Sheet3!$A$2:$E$61,4,FALSE)</f>
        <v>bǐngshēn (丙申)</v>
      </c>
      <c r="C1433" s="391" t="str">
        <f>VLOOKUP(A1433,Sheet3!$A$2:$E$61,5,FALSE)</f>
        <v>Fire Monkey</v>
      </c>
      <c r="D1433" s="399">
        <f t="shared" si="1129"/>
        <v>2516</v>
      </c>
      <c r="E1433" s="399">
        <f t="shared" si="1130"/>
        <v>2455</v>
      </c>
      <c r="F1433" s="12">
        <f t="shared" si="1107"/>
        <v>12.857142857142858</v>
      </c>
      <c r="G1433" s="416">
        <f t="shared" si="1114"/>
        <v>3847</v>
      </c>
      <c r="H1433" s="187">
        <f t="shared" si="1108"/>
        <v>85</v>
      </c>
      <c r="I1433" s="1">
        <f t="shared" si="1089"/>
        <v>84</v>
      </c>
      <c r="J1433" s="187">
        <f t="shared" si="1109"/>
        <v>-84</v>
      </c>
      <c r="K1433" s="1">
        <f t="shared" si="1110"/>
        <v>-83</v>
      </c>
      <c r="L1433">
        <f t="shared" si="1125"/>
        <v>174</v>
      </c>
      <c r="M1433" s="3">
        <f t="shared" si="1119"/>
        <v>3</v>
      </c>
      <c r="N1433" s="245">
        <f t="shared" si="1119"/>
        <v>4</v>
      </c>
      <c r="O1433" s="2"/>
      <c r="P1433" s="2"/>
      <c r="R1433" s="8"/>
      <c r="S1433" s="8"/>
      <c r="V1433" s="206">
        <f t="shared" si="1131"/>
        <v>85</v>
      </c>
      <c r="W1433" s="206"/>
      <c r="AI1433" s="108">
        <f t="shared" si="1091"/>
        <v>389</v>
      </c>
      <c r="AL1433" s="133">
        <f t="shared" si="1092"/>
        <v>475</v>
      </c>
      <c r="AQ1433">
        <f t="shared" si="1093"/>
        <v>449</v>
      </c>
      <c r="AS1433">
        <f t="shared" si="1094"/>
        <v>436</v>
      </c>
      <c r="AV1433">
        <f t="shared" si="1095"/>
        <v>360</v>
      </c>
      <c r="AW1433">
        <f t="shared" si="1085"/>
        <v>435</v>
      </c>
      <c r="AZ1433" s="255">
        <f t="shared" si="1117"/>
        <v>10</v>
      </c>
      <c r="BA1433" s="255">
        <f t="shared" si="1118"/>
        <v>10</v>
      </c>
      <c r="BB1433" s="255">
        <f t="shared" si="1116"/>
        <v>9</v>
      </c>
      <c r="BC1433" s="255">
        <f t="shared" si="1115"/>
        <v>8</v>
      </c>
      <c r="BD1433" s="258">
        <f t="shared" si="1132"/>
        <v>13</v>
      </c>
      <c r="BE1433" s="258">
        <f t="shared" si="1133"/>
        <v>13</v>
      </c>
      <c r="BF1433" s="258">
        <f t="shared" si="1126"/>
        <v>12</v>
      </c>
      <c r="BG1433" s="258">
        <f t="shared" si="1127"/>
        <v>12</v>
      </c>
      <c r="BH1433" s="258">
        <f t="shared" si="1123"/>
        <v>11</v>
      </c>
      <c r="BI1433" s="258">
        <f t="shared" si="1124"/>
        <v>10</v>
      </c>
      <c r="BJ1433" s="258">
        <f>BI1433+2</f>
        <v>12</v>
      </c>
      <c r="BK1433" s="258">
        <f t="shared" si="1120"/>
        <v>11</v>
      </c>
      <c r="BL1433" s="258">
        <f t="shared" si="1121"/>
        <v>11</v>
      </c>
      <c r="BM1433" s="258">
        <f t="shared" si="1078"/>
        <v>10</v>
      </c>
      <c r="BN1433" s="258">
        <f t="shared" si="1079"/>
        <v>10</v>
      </c>
      <c r="BO1433" s="32">
        <f t="shared" si="1080"/>
        <v>664</v>
      </c>
      <c r="BP1433" s="8">
        <f t="shared" si="1106"/>
        <v>248</v>
      </c>
      <c r="BQ1433" s="32">
        <f t="shared" si="1122"/>
        <v>435</v>
      </c>
    </row>
    <row r="1434" spans="1:69" ht="13.5" thickBot="1">
      <c r="A1434" s="390">
        <f t="shared" si="1128"/>
        <v>34</v>
      </c>
      <c r="B1434" s="391" t="str">
        <f>VLOOKUP(A1434,Sheet3!$A$2:$E$61,4,FALSE)</f>
        <v>dīngyǒu (丁酉)</v>
      </c>
      <c r="C1434" s="391" t="str">
        <f>VLOOKUP(A1434,Sheet3!$A$2:$E$61,5,FALSE)</f>
        <v>Fire Rooster</v>
      </c>
      <c r="D1434" s="399">
        <f t="shared" si="1129"/>
        <v>2517</v>
      </c>
      <c r="E1434" s="399">
        <f t="shared" si="1130"/>
        <v>2456</v>
      </c>
      <c r="F1434" s="12">
        <f t="shared" si="1107"/>
        <v>12.714285714285714</v>
      </c>
      <c r="G1434" s="416">
        <f t="shared" si="1114"/>
        <v>3848</v>
      </c>
      <c r="H1434" s="187">
        <f t="shared" si="1108"/>
        <v>84</v>
      </c>
      <c r="I1434" s="1">
        <f t="shared" si="1089"/>
        <v>83</v>
      </c>
      <c r="J1434" s="187">
        <f t="shared" si="1109"/>
        <v>-83</v>
      </c>
      <c r="K1434" s="1">
        <f t="shared" si="1110"/>
        <v>-82</v>
      </c>
      <c r="L1434">
        <f t="shared" si="1125"/>
        <v>174</v>
      </c>
      <c r="M1434" s="3">
        <f t="shared" si="1119"/>
        <v>4</v>
      </c>
      <c r="N1434" s="245">
        <f t="shared" si="1119"/>
        <v>1</v>
      </c>
      <c r="O1434" s="2"/>
      <c r="P1434" s="2"/>
      <c r="R1434" s="8"/>
      <c r="S1434" s="8"/>
      <c r="V1434" s="206">
        <f t="shared" si="1131"/>
        <v>86</v>
      </c>
      <c r="W1434" s="206"/>
      <c r="AI1434" s="108">
        <f t="shared" si="1091"/>
        <v>390</v>
      </c>
      <c r="AL1434" s="133">
        <f t="shared" si="1092"/>
        <v>476</v>
      </c>
      <c r="AQ1434">
        <f t="shared" si="1093"/>
        <v>450</v>
      </c>
      <c r="AS1434">
        <f t="shared" si="1094"/>
        <v>437</v>
      </c>
      <c r="AV1434">
        <f t="shared" si="1095"/>
        <v>361</v>
      </c>
      <c r="AW1434">
        <f t="shared" si="1085"/>
        <v>436</v>
      </c>
      <c r="AZ1434" s="255">
        <f t="shared" si="1117"/>
        <v>10</v>
      </c>
      <c r="BA1434" s="255">
        <f t="shared" si="1118"/>
        <v>10</v>
      </c>
      <c r="BB1434" s="255">
        <f t="shared" si="1116"/>
        <v>9</v>
      </c>
      <c r="BC1434" s="255">
        <f t="shared" si="1115"/>
        <v>8</v>
      </c>
      <c r="BD1434" s="258">
        <f t="shared" si="1132"/>
        <v>13</v>
      </c>
      <c r="BE1434" s="258">
        <f t="shared" si="1133"/>
        <v>13</v>
      </c>
      <c r="BF1434" s="258">
        <f t="shared" si="1126"/>
        <v>12</v>
      </c>
      <c r="BG1434" s="258">
        <f t="shared" si="1127"/>
        <v>12</v>
      </c>
      <c r="BH1434" s="258">
        <f t="shared" si="1123"/>
        <v>11</v>
      </c>
      <c r="BI1434" s="258">
        <f t="shared" si="1124"/>
        <v>10</v>
      </c>
      <c r="BJ1434" s="258">
        <f>BI1434+2</f>
        <v>12</v>
      </c>
      <c r="BK1434" s="258">
        <f t="shared" si="1120"/>
        <v>11</v>
      </c>
      <c r="BL1434" s="258">
        <f t="shared" si="1121"/>
        <v>11</v>
      </c>
      <c r="BM1434" s="258">
        <f t="shared" ref="BM1434:BM1463" si="1134">AZ1435</f>
        <v>10</v>
      </c>
      <c r="BN1434" s="258">
        <f t="shared" ref="BN1434:BN1463" si="1135">BA1435</f>
        <v>10</v>
      </c>
      <c r="BO1434" s="32">
        <f t="shared" ref="BO1434:BO1464" si="1136">BO1433+1</f>
        <v>665</v>
      </c>
      <c r="BP1434" s="8">
        <f t="shared" si="1106"/>
        <v>249</v>
      </c>
      <c r="BQ1434" s="32">
        <f t="shared" si="1122"/>
        <v>436</v>
      </c>
    </row>
    <row r="1435" spans="1:69" ht="13.5" thickBot="1">
      <c r="A1435" s="390">
        <f t="shared" si="1128"/>
        <v>35</v>
      </c>
      <c r="B1435" s="391" t="str">
        <f>VLOOKUP(A1435,Sheet3!$A$2:$E$61,4,FALSE)</f>
        <v>wùxū (戊戌)</v>
      </c>
      <c r="C1435" s="391" t="str">
        <f>VLOOKUP(A1435,Sheet3!$A$2:$E$61,5,FALSE)</f>
        <v>Earth Dog</v>
      </c>
      <c r="D1435" s="399">
        <f t="shared" si="1129"/>
        <v>2518</v>
      </c>
      <c r="E1435" s="399">
        <f t="shared" si="1130"/>
        <v>2457</v>
      </c>
      <c r="F1435" s="12">
        <f t="shared" si="1107"/>
        <v>12.571428571428571</v>
      </c>
      <c r="G1435" s="416">
        <f t="shared" si="1114"/>
        <v>3849</v>
      </c>
      <c r="H1435" s="187">
        <f t="shared" si="1108"/>
        <v>83</v>
      </c>
      <c r="I1435" s="1">
        <f t="shared" si="1089"/>
        <v>82</v>
      </c>
      <c r="J1435" s="187">
        <f t="shared" si="1109"/>
        <v>-82</v>
      </c>
      <c r="K1435" s="1">
        <f t="shared" si="1110"/>
        <v>-81</v>
      </c>
      <c r="L1435">
        <f t="shared" si="1125"/>
        <v>175</v>
      </c>
      <c r="M1435" s="3">
        <f t="shared" si="1119"/>
        <v>1</v>
      </c>
      <c r="N1435" s="245">
        <f t="shared" si="1119"/>
        <v>2</v>
      </c>
      <c r="O1435" s="2"/>
      <c r="P1435" s="2"/>
      <c r="R1435" s="8"/>
      <c r="S1435" s="8"/>
      <c r="V1435" s="206">
        <f t="shared" si="1131"/>
        <v>87</v>
      </c>
      <c r="W1435" s="206"/>
      <c r="AI1435" s="108">
        <f t="shared" si="1091"/>
        <v>391</v>
      </c>
      <c r="AJ1435" s="129"/>
      <c r="AL1435" s="133">
        <f t="shared" si="1092"/>
        <v>477</v>
      </c>
      <c r="AQ1435">
        <f t="shared" si="1093"/>
        <v>451</v>
      </c>
      <c r="AS1435">
        <f t="shared" si="1094"/>
        <v>438</v>
      </c>
      <c r="AV1435">
        <f t="shared" si="1095"/>
        <v>362</v>
      </c>
      <c r="AW1435">
        <f t="shared" si="1085"/>
        <v>437</v>
      </c>
      <c r="AZ1435" s="255">
        <f t="shared" si="1117"/>
        <v>10</v>
      </c>
      <c r="BA1435" s="255">
        <f t="shared" si="1118"/>
        <v>10</v>
      </c>
      <c r="BB1435" s="255">
        <f t="shared" si="1116"/>
        <v>9</v>
      </c>
      <c r="BC1435" s="255">
        <f t="shared" si="1115"/>
        <v>8</v>
      </c>
      <c r="BD1435" s="258">
        <f t="shared" si="1132"/>
        <v>13</v>
      </c>
      <c r="BE1435" s="258">
        <f t="shared" si="1133"/>
        <v>13</v>
      </c>
      <c r="BF1435" s="258">
        <f t="shared" si="1126"/>
        <v>12</v>
      </c>
      <c r="BG1435" s="258">
        <f t="shared" si="1127"/>
        <v>12</v>
      </c>
      <c r="BH1435" s="258">
        <f t="shared" si="1123"/>
        <v>11</v>
      </c>
      <c r="BI1435" s="258">
        <f t="shared" si="1124"/>
        <v>10</v>
      </c>
      <c r="BJ1435" s="258">
        <f>BI1435+2</f>
        <v>12</v>
      </c>
      <c r="BK1435" s="258">
        <f t="shared" si="1120"/>
        <v>11</v>
      </c>
      <c r="BL1435" s="258">
        <f t="shared" si="1121"/>
        <v>11</v>
      </c>
      <c r="BM1435" s="258">
        <f t="shared" si="1134"/>
        <v>10</v>
      </c>
      <c r="BN1435" s="258">
        <f t="shared" si="1135"/>
        <v>10</v>
      </c>
      <c r="BO1435" s="32">
        <f t="shared" si="1136"/>
        <v>666</v>
      </c>
      <c r="BP1435" s="8">
        <f t="shared" si="1106"/>
        <v>250</v>
      </c>
      <c r="BQ1435" s="32">
        <f t="shared" si="1122"/>
        <v>437</v>
      </c>
    </row>
    <row r="1436" spans="1:69" ht="13.5" thickBot="1">
      <c r="A1436" s="390">
        <f t="shared" si="1128"/>
        <v>36</v>
      </c>
      <c r="B1436" s="391" t="str">
        <f>VLOOKUP(A1436,Sheet3!$A$2:$E$61,4,FALSE)</f>
        <v>jǐhài (己亥)</v>
      </c>
      <c r="C1436" s="391" t="str">
        <f>VLOOKUP(A1436,Sheet3!$A$2:$E$61,5,FALSE)</f>
        <v>Earth Pig</v>
      </c>
      <c r="D1436" s="399">
        <f t="shared" si="1129"/>
        <v>2519</v>
      </c>
      <c r="E1436" s="399">
        <f t="shared" si="1130"/>
        <v>2458</v>
      </c>
      <c r="F1436" s="12">
        <f t="shared" si="1107"/>
        <v>12.428571428571429</v>
      </c>
      <c r="G1436" s="416">
        <f t="shared" si="1114"/>
        <v>3850</v>
      </c>
      <c r="H1436" s="187">
        <f t="shared" si="1108"/>
        <v>82</v>
      </c>
      <c r="I1436" s="1">
        <f t="shared" si="1089"/>
        <v>81</v>
      </c>
      <c r="J1436" s="187">
        <f t="shared" si="1109"/>
        <v>-81</v>
      </c>
      <c r="K1436" s="1">
        <f t="shared" si="1110"/>
        <v>-80</v>
      </c>
      <c r="L1436">
        <f t="shared" si="1125"/>
        <v>175</v>
      </c>
      <c r="M1436" s="3">
        <f t="shared" si="1119"/>
        <v>2</v>
      </c>
      <c r="N1436" s="245">
        <f t="shared" si="1119"/>
        <v>3</v>
      </c>
      <c r="O1436" s="2"/>
      <c r="P1436" s="2"/>
      <c r="R1436" s="8"/>
      <c r="S1436" s="8"/>
      <c r="V1436" s="206">
        <f t="shared" si="1131"/>
        <v>88</v>
      </c>
      <c r="W1436" s="206"/>
      <c r="AI1436" s="108">
        <f t="shared" si="1091"/>
        <v>392</v>
      </c>
      <c r="AJ1436" s="1">
        <f>AJ1429+1</f>
        <v>56</v>
      </c>
      <c r="AL1436" s="133">
        <f t="shared" si="1092"/>
        <v>478</v>
      </c>
      <c r="AQ1436">
        <f t="shared" si="1093"/>
        <v>452</v>
      </c>
      <c r="AR1436" s="3"/>
      <c r="AS1436">
        <f t="shared" si="1094"/>
        <v>439</v>
      </c>
      <c r="AV1436">
        <f t="shared" si="1095"/>
        <v>363</v>
      </c>
      <c r="AW1436">
        <f t="shared" si="1085"/>
        <v>438</v>
      </c>
      <c r="AZ1436" s="255">
        <f t="shared" si="1117"/>
        <v>10</v>
      </c>
      <c r="BA1436" s="255">
        <f t="shared" si="1118"/>
        <v>10</v>
      </c>
      <c r="BB1436" s="255">
        <f t="shared" si="1116"/>
        <v>9</v>
      </c>
      <c r="BC1436" s="255">
        <f t="shared" si="1115"/>
        <v>8</v>
      </c>
      <c r="BD1436" s="258">
        <f t="shared" si="1132"/>
        <v>13</v>
      </c>
      <c r="BE1436" s="258">
        <f t="shared" si="1133"/>
        <v>13</v>
      </c>
      <c r="BF1436" s="258">
        <f t="shared" si="1126"/>
        <v>12</v>
      </c>
      <c r="BG1436" s="258">
        <f t="shared" si="1127"/>
        <v>12</v>
      </c>
      <c r="BH1436" s="258">
        <f t="shared" si="1123"/>
        <v>11</v>
      </c>
      <c r="BI1436" s="258">
        <f t="shared" si="1124"/>
        <v>10</v>
      </c>
      <c r="BJ1436" s="258">
        <f>BI1436+1</f>
        <v>11</v>
      </c>
      <c r="BK1436" s="258">
        <f t="shared" si="1120"/>
        <v>10</v>
      </c>
      <c r="BL1436" s="258">
        <f t="shared" si="1121"/>
        <v>10</v>
      </c>
      <c r="BM1436" s="258">
        <f t="shared" si="1134"/>
        <v>9</v>
      </c>
      <c r="BN1436" s="258">
        <f t="shared" si="1135"/>
        <v>9</v>
      </c>
      <c r="BO1436" s="32">
        <f t="shared" si="1136"/>
        <v>667</v>
      </c>
      <c r="BP1436" s="8">
        <f t="shared" si="1106"/>
        <v>251</v>
      </c>
      <c r="BQ1436" s="32">
        <f t="shared" si="1122"/>
        <v>438</v>
      </c>
    </row>
    <row r="1437" spans="1:69" ht="13.5" thickBot="1">
      <c r="A1437" s="390">
        <f t="shared" si="1128"/>
        <v>37</v>
      </c>
      <c r="B1437" s="391" t="str">
        <f>VLOOKUP(A1437,Sheet3!$A$2:$E$61,4,FALSE)</f>
        <v>gēngzǐ (庚子)</v>
      </c>
      <c r="C1437" s="391" t="str">
        <f>VLOOKUP(A1437,Sheet3!$A$2:$E$61,5,FALSE)</f>
        <v>Metal Rat</v>
      </c>
      <c r="D1437" s="399">
        <f t="shared" si="1129"/>
        <v>2520</v>
      </c>
      <c r="E1437" s="399">
        <f t="shared" si="1130"/>
        <v>2459</v>
      </c>
      <c r="F1437" s="12">
        <f t="shared" si="1107"/>
        <v>12.285714285714286</v>
      </c>
      <c r="G1437" s="416">
        <f t="shared" si="1114"/>
        <v>3851</v>
      </c>
      <c r="H1437" s="187">
        <f t="shared" si="1108"/>
        <v>81</v>
      </c>
      <c r="I1437" s="1">
        <f t="shared" si="1089"/>
        <v>80</v>
      </c>
      <c r="J1437" s="187">
        <f t="shared" si="1109"/>
        <v>-80</v>
      </c>
      <c r="K1437" s="1">
        <f t="shared" si="1110"/>
        <v>-79</v>
      </c>
      <c r="L1437">
        <f t="shared" si="1125"/>
        <v>175</v>
      </c>
      <c r="M1437" s="3">
        <f t="shared" si="1119"/>
        <v>3</v>
      </c>
      <c r="N1437" s="245">
        <f t="shared" si="1119"/>
        <v>4</v>
      </c>
      <c r="O1437" s="2"/>
      <c r="P1437" s="2"/>
      <c r="R1437" s="8"/>
      <c r="S1437" s="8"/>
      <c r="V1437" s="206">
        <f t="shared" si="1131"/>
        <v>89</v>
      </c>
      <c r="W1437" s="206"/>
      <c r="AI1437" s="108">
        <f t="shared" ref="AI1437:AI1442" si="1137">AI1436+1</f>
        <v>393</v>
      </c>
      <c r="AL1437" s="133">
        <f t="shared" ref="AL1437:AL1442" si="1138">AL1436+1</f>
        <v>479</v>
      </c>
      <c r="AQ1437">
        <f t="shared" ref="AQ1437:AQ1442" si="1139">AQ1436+1</f>
        <v>453</v>
      </c>
      <c r="AS1437">
        <f t="shared" ref="AS1437:AS1442" si="1140">AS1436+1</f>
        <v>440</v>
      </c>
      <c r="AV1437">
        <f t="shared" ref="AV1437:AV1442" si="1141">AV1436+1</f>
        <v>364</v>
      </c>
      <c r="AW1437">
        <f t="shared" si="1085"/>
        <v>439</v>
      </c>
      <c r="AZ1437" s="255">
        <f t="shared" si="1117"/>
        <v>9</v>
      </c>
      <c r="BA1437" s="255">
        <f t="shared" si="1118"/>
        <v>9</v>
      </c>
      <c r="BB1437" s="255">
        <f t="shared" si="1116"/>
        <v>8</v>
      </c>
      <c r="BC1437" s="255">
        <f t="shared" si="1115"/>
        <v>7</v>
      </c>
      <c r="BD1437" s="258">
        <f t="shared" si="1132"/>
        <v>12</v>
      </c>
      <c r="BE1437" s="258">
        <f t="shared" si="1133"/>
        <v>12</v>
      </c>
      <c r="BF1437" s="258">
        <f t="shared" si="1126"/>
        <v>11</v>
      </c>
      <c r="BG1437" s="258">
        <f t="shared" si="1127"/>
        <v>11</v>
      </c>
      <c r="BH1437" s="258">
        <f t="shared" si="1123"/>
        <v>10</v>
      </c>
      <c r="BI1437" s="258">
        <f t="shared" si="1124"/>
        <v>9</v>
      </c>
      <c r="BJ1437" s="258">
        <f>BI1437+2</f>
        <v>11</v>
      </c>
      <c r="BK1437" s="258">
        <f t="shared" si="1120"/>
        <v>10</v>
      </c>
      <c r="BL1437" s="258">
        <f t="shared" si="1121"/>
        <v>10</v>
      </c>
      <c r="BM1437" s="258">
        <f t="shared" si="1134"/>
        <v>9</v>
      </c>
      <c r="BN1437" s="258">
        <f t="shared" si="1135"/>
        <v>9</v>
      </c>
      <c r="BO1437" s="32">
        <f t="shared" si="1136"/>
        <v>668</v>
      </c>
      <c r="BP1437" s="8">
        <f t="shared" si="1106"/>
        <v>252</v>
      </c>
      <c r="BQ1437" s="32">
        <f t="shared" si="1122"/>
        <v>439</v>
      </c>
    </row>
    <row r="1438" spans="1:69" ht="13.5" thickBot="1">
      <c r="A1438" s="390">
        <f t="shared" si="1128"/>
        <v>38</v>
      </c>
      <c r="B1438" s="391" t="str">
        <f>VLOOKUP(A1438,Sheet3!$A$2:$E$61,4,FALSE)</f>
        <v>xīnchǒu (辛丑)</v>
      </c>
      <c r="C1438" s="391" t="str">
        <f>VLOOKUP(A1438,Sheet3!$A$2:$E$61,5,FALSE)</f>
        <v>Metal Ox</v>
      </c>
      <c r="D1438" s="399">
        <f t="shared" si="1129"/>
        <v>2521</v>
      </c>
      <c r="E1438" s="399">
        <f t="shared" si="1130"/>
        <v>2460</v>
      </c>
      <c r="F1438" s="12">
        <f t="shared" si="1107"/>
        <v>12.142857142857142</v>
      </c>
      <c r="G1438" s="416">
        <f t="shared" si="1114"/>
        <v>3852</v>
      </c>
      <c r="H1438" s="187">
        <f t="shared" si="1108"/>
        <v>80</v>
      </c>
      <c r="I1438" s="1">
        <f t="shared" si="1089"/>
        <v>79</v>
      </c>
      <c r="J1438" s="187">
        <f t="shared" si="1109"/>
        <v>-79</v>
      </c>
      <c r="K1438" s="1">
        <f t="shared" si="1110"/>
        <v>-78</v>
      </c>
      <c r="L1438">
        <f t="shared" si="1125"/>
        <v>175</v>
      </c>
      <c r="M1438" s="3">
        <f t="shared" ref="M1438:N1457" si="1142">M1442</f>
        <v>4</v>
      </c>
      <c r="N1438" s="245">
        <f t="shared" si="1142"/>
        <v>1</v>
      </c>
      <c r="O1438" s="2"/>
      <c r="P1438" s="2"/>
      <c r="R1438" s="8"/>
      <c r="S1438" s="8"/>
      <c r="V1438" s="206">
        <f t="shared" si="1131"/>
        <v>90</v>
      </c>
      <c r="W1438" s="206"/>
      <c r="AI1438" s="108">
        <f t="shared" si="1137"/>
        <v>394</v>
      </c>
      <c r="AL1438" s="133">
        <f t="shared" si="1138"/>
        <v>480</v>
      </c>
      <c r="AQ1438">
        <f t="shared" si="1139"/>
        <v>454</v>
      </c>
      <c r="AS1438">
        <f t="shared" si="1140"/>
        <v>441</v>
      </c>
      <c r="AT1438">
        <f>AT1431+1</f>
        <v>63</v>
      </c>
      <c r="AU1438">
        <f>AU1431-1</f>
        <v>7</v>
      </c>
      <c r="AV1438">
        <f t="shared" si="1141"/>
        <v>365</v>
      </c>
      <c r="AW1438">
        <f t="shared" si="1085"/>
        <v>440</v>
      </c>
      <c r="AZ1438" s="255">
        <f t="shared" si="1117"/>
        <v>9</v>
      </c>
      <c r="BA1438" s="255">
        <f t="shared" si="1118"/>
        <v>9</v>
      </c>
      <c r="BB1438" s="255">
        <f t="shared" si="1116"/>
        <v>8</v>
      </c>
      <c r="BC1438" s="255">
        <f t="shared" si="1115"/>
        <v>7</v>
      </c>
      <c r="BD1438" s="258">
        <f t="shared" si="1132"/>
        <v>12</v>
      </c>
      <c r="BE1438" s="258">
        <f t="shared" si="1133"/>
        <v>12</v>
      </c>
      <c r="BF1438" s="258">
        <f t="shared" si="1126"/>
        <v>11</v>
      </c>
      <c r="BG1438" s="258">
        <f t="shared" si="1127"/>
        <v>11</v>
      </c>
      <c r="BH1438" s="258">
        <f t="shared" si="1123"/>
        <v>10</v>
      </c>
      <c r="BI1438" s="258">
        <f t="shared" si="1124"/>
        <v>9</v>
      </c>
      <c r="BJ1438" s="258">
        <f>BI1438+2</f>
        <v>11</v>
      </c>
      <c r="BK1438" s="258">
        <f t="shared" si="1120"/>
        <v>10</v>
      </c>
      <c r="BL1438" s="258">
        <f t="shared" si="1121"/>
        <v>10</v>
      </c>
      <c r="BM1438" s="258">
        <f t="shared" si="1134"/>
        <v>9</v>
      </c>
      <c r="BN1438" s="258">
        <f t="shared" si="1135"/>
        <v>9</v>
      </c>
      <c r="BO1438" s="32">
        <f t="shared" si="1136"/>
        <v>669</v>
      </c>
      <c r="BP1438" s="8">
        <f t="shared" si="1106"/>
        <v>253</v>
      </c>
      <c r="BQ1438" s="32">
        <f t="shared" si="1122"/>
        <v>440</v>
      </c>
    </row>
    <row r="1439" spans="1:69" ht="13.5" thickBot="1">
      <c r="A1439" s="390">
        <f t="shared" si="1128"/>
        <v>39</v>
      </c>
      <c r="B1439" s="391" t="str">
        <f>VLOOKUP(A1439,Sheet3!$A$2:$E$61,4,FALSE)</f>
        <v>rényín (壬寅)</v>
      </c>
      <c r="C1439" s="391" t="str">
        <f>VLOOKUP(A1439,Sheet3!$A$2:$E$61,5,FALSE)</f>
        <v>Water Tiger</v>
      </c>
      <c r="D1439" s="399">
        <f t="shared" si="1129"/>
        <v>2522</v>
      </c>
      <c r="E1439" s="399">
        <f t="shared" si="1130"/>
        <v>2461</v>
      </c>
      <c r="F1439" s="149">
        <f t="shared" si="1107"/>
        <v>12</v>
      </c>
      <c r="G1439" s="417">
        <f t="shared" si="1114"/>
        <v>3853</v>
      </c>
      <c r="H1439" s="270">
        <f t="shared" si="1108"/>
        <v>79</v>
      </c>
      <c r="I1439" s="16">
        <f t="shared" si="1089"/>
        <v>78</v>
      </c>
      <c r="J1439" s="270">
        <f t="shared" si="1109"/>
        <v>-78</v>
      </c>
      <c r="K1439" s="16">
        <f t="shared" si="1110"/>
        <v>-77</v>
      </c>
      <c r="L1439" s="20">
        <f t="shared" ref="L1439:L1445" si="1143">INT(L$1543-($J$1543-$J1439)/4)</f>
        <v>176</v>
      </c>
      <c r="M1439" s="15">
        <f t="shared" si="1142"/>
        <v>1</v>
      </c>
      <c r="N1439" s="271">
        <f t="shared" si="1142"/>
        <v>2</v>
      </c>
      <c r="O1439" s="17"/>
      <c r="P1439" s="17"/>
      <c r="Q1439" s="30"/>
      <c r="R1439" s="19"/>
      <c r="S1439" s="19"/>
      <c r="T1439" s="17"/>
      <c r="U1439" s="17"/>
      <c r="V1439" s="205">
        <f t="shared" si="1131"/>
        <v>91</v>
      </c>
      <c r="W1439" s="205"/>
      <c r="X1439" s="20"/>
      <c r="Y1439" s="20"/>
      <c r="Z1439" s="20"/>
      <c r="AA1439" s="20"/>
      <c r="AB1439" s="20"/>
      <c r="AC1439" s="20"/>
      <c r="AD1439" s="20"/>
      <c r="AE1439" s="20"/>
      <c r="AF1439" s="20"/>
      <c r="AG1439" s="20"/>
      <c r="AH1439" s="17"/>
      <c r="AI1439" s="108">
        <f t="shared" si="1137"/>
        <v>395</v>
      </c>
      <c r="AK1439" s="1">
        <f>(H$942-H1439)/7</f>
        <v>71</v>
      </c>
      <c r="AL1439" s="133">
        <f t="shared" si="1138"/>
        <v>481</v>
      </c>
      <c r="AM1439" s="1">
        <f>70-(H1439-H$1453)/7</f>
        <v>68</v>
      </c>
      <c r="AN1439" s="3">
        <f>-(H1439-H$984)/7</f>
        <v>65</v>
      </c>
      <c r="AO1439" s="3">
        <f>-(H1439-H$998)/7</f>
        <v>63</v>
      </c>
      <c r="AP1439" s="3">
        <f>-(H1439-H$1061)/7</f>
        <v>54</v>
      </c>
      <c r="AQ1439">
        <f t="shared" si="1139"/>
        <v>455</v>
      </c>
      <c r="AR1439" s="3">
        <f>AR1432+1</f>
        <v>65</v>
      </c>
      <c r="AS1439">
        <f t="shared" si="1140"/>
        <v>442</v>
      </c>
      <c r="AV1439">
        <f t="shared" si="1141"/>
        <v>366</v>
      </c>
      <c r="AW1439">
        <f t="shared" si="1085"/>
        <v>441</v>
      </c>
      <c r="AZ1439" s="255">
        <f t="shared" si="1117"/>
        <v>9</v>
      </c>
      <c r="BA1439" s="255">
        <f t="shared" si="1118"/>
        <v>9</v>
      </c>
      <c r="BB1439" s="255">
        <f t="shared" si="1116"/>
        <v>8</v>
      </c>
      <c r="BC1439" s="255">
        <f t="shared" si="1115"/>
        <v>7</v>
      </c>
      <c r="BD1439" s="258">
        <f t="shared" si="1132"/>
        <v>12</v>
      </c>
      <c r="BE1439" s="258">
        <f t="shared" si="1133"/>
        <v>12</v>
      </c>
      <c r="BF1439" s="258">
        <f t="shared" si="1126"/>
        <v>11</v>
      </c>
      <c r="BG1439" s="258">
        <f t="shared" si="1127"/>
        <v>11</v>
      </c>
      <c r="BH1439" s="258">
        <f t="shared" si="1123"/>
        <v>10</v>
      </c>
      <c r="BI1439" s="258">
        <f t="shared" si="1124"/>
        <v>9</v>
      </c>
      <c r="BJ1439" s="258">
        <f>BI1439+2</f>
        <v>11</v>
      </c>
      <c r="BK1439" s="258">
        <f t="shared" si="1120"/>
        <v>10</v>
      </c>
      <c r="BL1439" s="258">
        <f t="shared" si="1121"/>
        <v>10</v>
      </c>
      <c r="BM1439" s="258">
        <f t="shared" si="1134"/>
        <v>9</v>
      </c>
      <c r="BN1439" s="258">
        <f t="shared" si="1135"/>
        <v>9</v>
      </c>
      <c r="BO1439" s="32">
        <f t="shared" si="1136"/>
        <v>670</v>
      </c>
      <c r="BP1439" s="8">
        <f t="shared" si="1106"/>
        <v>254</v>
      </c>
      <c r="BQ1439" s="32">
        <f t="shared" si="1122"/>
        <v>441</v>
      </c>
    </row>
    <row r="1440" spans="1:69" ht="13.5" thickBot="1">
      <c r="A1440" s="390">
        <f t="shared" si="1128"/>
        <v>40</v>
      </c>
      <c r="B1440" s="391" t="str">
        <f>VLOOKUP(A1440,Sheet3!$A$2:$E$61,4,FALSE)</f>
        <v>guǐmǎo (癸卯)</v>
      </c>
      <c r="C1440" s="391" t="str">
        <f>VLOOKUP(A1440,Sheet3!$A$2:$E$61,5,FALSE)</f>
        <v>Water Hare</v>
      </c>
      <c r="D1440" s="399">
        <f t="shared" si="1129"/>
        <v>2523</v>
      </c>
      <c r="E1440" s="399">
        <f t="shared" si="1130"/>
        <v>2462</v>
      </c>
      <c r="F1440" s="12">
        <f t="shared" si="1107"/>
        <v>11.857142857142858</v>
      </c>
      <c r="G1440" s="416">
        <f t="shared" si="1114"/>
        <v>3854</v>
      </c>
      <c r="H1440" s="187">
        <f t="shared" si="1108"/>
        <v>78</v>
      </c>
      <c r="I1440" s="1">
        <f t="shared" si="1089"/>
        <v>77</v>
      </c>
      <c r="J1440" s="187">
        <f t="shared" si="1109"/>
        <v>-77</v>
      </c>
      <c r="K1440" s="1">
        <f t="shared" si="1110"/>
        <v>-76</v>
      </c>
      <c r="L1440">
        <f t="shared" si="1143"/>
        <v>176</v>
      </c>
      <c r="M1440" s="3">
        <f t="shared" si="1142"/>
        <v>2</v>
      </c>
      <c r="N1440" s="245">
        <f t="shared" si="1142"/>
        <v>3</v>
      </c>
      <c r="O1440" s="2"/>
      <c r="P1440" s="2"/>
      <c r="R1440" s="8"/>
      <c r="S1440" s="8"/>
      <c r="V1440" s="206">
        <f t="shared" si="1131"/>
        <v>92</v>
      </c>
      <c r="W1440" s="206"/>
      <c r="AI1440" s="108">
        <f t="shared" si="1137"/>
        <v>396</v>
      </c>
      <c r="AL1440" s="133">
        <f t="shared" si="1138"/>
        <v>482</v>
      </c>
      <c r="AQ1440">
        <f t="shared" si="1139"/>
        <v>456</v>
      </c>
      <c r="AS1440">
        <f t="shared" si="1140"/>
        <v>443</v>
      </c>
      <c r="AV1440">
        <f t="shared" si="1141"/>
        <v>367</v>
      </c>
      <c r="AW1440">
        <f t="shared" si="1085"/>
        <v>442</v>
      </c>
      <c r="AZ1440" s="255">
        <f t="shared" si="1117"/>
        <v>9</v>
      </c>
      <c r="BA1440" s="255">
        <f t="shared" si="1118"/>
        <v>9</v>
      </c>
      <c r="BB1440" s="255">
        <f t="shared" si="1116"/>
        <v>8</v>
      </c>
      <c r="BC1440" s="255">
        <f t="shared" si="1115"/>
        <v>7</v>
      </c>
      <c r="BD1440" s="258">
        <f t="shared" si="1132"/>
        <v>12</v>
      </c>
      <c r="BE1440" s="258">
        <f t="shared" si="1133"/>
        <v>12</v>
      </c>
      <c r="BF1440" s="258">
        <f t="shared" si="1126"/>
        <v>11</v>
      </c>
      <c r="BG1440" s="258">
        <f t="shared" si="1127"/>
        <v>11</v>
      </c>
      <c r="BH1440" s="258">
        <f t="shared" si="1123"/>
        <v>10</v>
      </c>
      <c r="BI1440" s="258">
        <f t="shared" si="1124"/>
        <v>9</v>
      </c>
      <c r="BJ1440" s="258">
        <f>BI1440+1</f>
        <v>10</v>
      </c>
      <c r="BK1440" s="258">
        <f t="shared" si="1120"/>
        <v>9</v>
      </c>
      <c r="BL1440" s="258">
        <f t="shared" si="1121"/>
        <v>9</v>
      </c>
      <c r="BM1440" s="258">
        <f t="shared" si="1134"/>
        <v>8</v>
      </c>
      <c r="BN1440" s="258">
        <f t="shared" si="1135"/>
        <v>8</v>
      </c>
      <c r="BO1440" s="32">
        <f t="shared" si="1136"/>
        <v>671</v>
      </c>
      <c r="BP1440" s="8">
        <f t="shared" si="1106"/>
        <v>255</v>
      </c>
      <c r="BQ1440" s="32">
        <f t="shared" si="1122"/>
        <v>442</v>
      </c>
    </row>
    <row r="1441" spans="1:69" ht="13.5" thickBot="1">
      <c r="A1441" s="390">
        <f t="shared" si="1128"/>
        <v>41</v>
      </c>
      <c r="B1441" s="391" t="str">
        <f>VLOOKUP(A1441,Sheet3!$A$2:$E$61,4,FALSE)</f>
        <v>jiǎchén (甲辰)</v>
      </c>
      <c r="C1441" s="391" t="str">
        <f>VLOOKUP(A1441,Sheet3!$A$2:$E$61,5,FALSE)</f>
        <v>Wood Dragon</v>
      </c>
      <c r="D1441" s="399">
        <f t="shared" si="1129"/>
        <v>2524</v>
      </c>
      <c r="E1441" s="399">
        <f t="shared" si="1130"/>
        <v>2463</v>
      </c>
      <c r="F1441" s="12">
        <f t="shared" si="1107"/>
        <v>11.714285714285714</v>
      </c>
      <c r="G1441" s="416">
        <f t="shared" si="1114"/>
        <v>3855</v>
      </c>
      <c r="H1441" s="187">
        <f t="shared" si="1108"/>
        <v>77</v>
      </c>
      <c r="I1441" s="1">
        <f t="shared" si="1089"/>
        <v>76</v>
      </c>
      <c r="J1441" s="187">
        <f t="shared" si="1109"/>
        <v>-76</v>
      </c>
      <c r="K1441" s="1">
        <f t="shared" si="1110"/>
        <v>-75</v>
      </c>
      <c r="L1441">
        <f t="shared" si="1143"/>
        <v>176</v>
      </c>
      <c r="M1441" s="3">
        <f t="shared" si="1142"/>
        <v>3</v>
      </c>
      <c r="N1441" s="245">
        <f t="shared" si="1142"/>
        <v>4</v>
      </c>
      <c r="O1441" s="2"/>
      <c r="P1441" s="2"/>
      <c r="R1441" s="8"/>
      <c r="S1441" s="8"/>
      <c r="V1441" s="206">
        <f t="shared" si="1131"/>
        <v>93</v>
      </c>
      <c r="W1441" s="206"/>
      <c r="AI1441" s="108">
        <f t="shared" si="1137"/>
        <v>397</v>
      </c>
      <c r="AL1441" s="133">
        <f t="shared" si="1138"/>
        <v>483</v>
      </c>
      <c r="AQ1441">
        <f t="shared" si="1139"/>
        <v>457</v>
      </c>
      <c r="AS1441">
        <f t="shared" si="1140"/>
        <v>444</v>
      </c>
      <c r="AV1441">
        <f t="shared" si="1141"/>
        <v>368</v>
      </c>
      <c r="AW1441">
        <f t="shared" si="1085"/>
        <v>443</v>
      </c>
      <c r="AZ1441" s="255">
        <f t="shared" si="1117"/>
        <v>8</v>
      </c>
      <c r="BA1441" s="255">
        <f t="shared" si="1118"/>
        <v>8</v>
      </c>
      <c r="BB1441" s="255">
        <f t="shared" si="1116"/>
        <v>7</v>
      </c>
      <c r="BC1441" s="255">
        <f t="shared" ref="BC1441:BC1464" si="1144">BB1441-1</f>
        <v>6</v>
      </c>
      <c r="BD1441" s="258">
        <f t="shared" si="1132"/>
        <v>11</v>
      </c>
      <c r="BE1441" s="258">
        <f t="shared" si="1133"/>
        <v>11</v>
      </c>
      <c r="BF1441" s="258">
        <f t="shared" si="1126"/>
        <v>10</v>
      </c>
      <c r="BG1441" s="258">
        <f t="shared" si="1127"/>
        <v>10</v>
      </c>
      <c r="BH1441" s="258">
        <f t="shared" si="1123"/>
        <v>9</v>
      </c>
      <c r="BI1441" s="258">
        <f t="shared" si="1124"/>
        <v>8</v>
      </c>
      <c r="BJ1441" s="258">
        <f>BI1441+2</f>
        <v>10</v>
      </c>
      <c r="BK1441" s="258">
        <f t="shared" si="1120"/>
        <v>9</v>
      </c>
      <c r="BL1441" s="258">
        <f t="shared" si="1121"/>
        <v>9</v>
      </c>
      <c r="BM1441" s="258">
        <f t="shared" si="1134"/>
        <v>8</v>
      </c>
      <c r="BN1441" s="258">
        <f t="shared" si="1135"/>
        <v>8</v>
      </c>
      <c r="BO1441" s="32">
        <f t="shared" si="1136"/>
        <v>672</v>
      </c>
      <c r="BP1441" s="8">
        <f t="shared" si="1106"/>
        <v>256</v>
      </c>
      <c r="BQ1441" s="32">
        <f t="shared" si="1122"/>
        <v>443</v>
      </c>
    </row>
    <row r="1442" spans="1:69" ht="13.5" thickBot="1">
      <c r="A1442" s="390">
        <f t="shared" si="1128"/>
        <v>42</v>
      </c>
      <c r="B1442" s="391" t="str">
        <f>VLOOKUP(A1442,Sheet3!$A$2:$E$61,4,FALSE)</f>
        <v>yǐsì (乙巳)</v>
      </c>
      <c r="C1442" s="391" t="str">
        <f>VLOOKUP(A1442,Sheet3!$A$2:$E$61,5,FALSE)</f>
        <v>Wood Snake</v>
      </c>
      <c r="D1442" s="399">
        <f t="shared" si="1129"/>
        <v>2525</v>
      </c>
      <c r="E1442" s="399">
        <f t="shared" si="1130"/>
        <v>2464</v>
      </c>
      <c r="F1442" s="12">
        <f t="shared" si="1107"/>
        <v>11.571428571428571</v>
      </c>
      <c r="G1442" s="416">
        <f t="shared" si="1114"/>
        <v>3856</v>
      </c>
      <c r="H1442" s="187">
        <f t="shared" si="1108"/>
        <v>76</v>
      </c>
      <c r="I1442" s="1">
        <f t="shared" si="1089"/>
        <v>75</v>
      </c>
      <c r="J1442" s="187">
        <f t="shared" si="1109"/>
        <v>-75</v>
      </c>
      <c r="K1442" s="1">
        <f t="shared" si="1110"/>
        <v>-74</v>
      </c>
      <c r="L1442">
        <f t="shared" si="1143"/>
        <v>176</v>
      </c>
      <c r="M1442" s="3">
        <f t="shared" si="1142"/>
        <v>4</v>
      </c>
      <c r="N1442" s="245">
        <f t="shared" si="1142"/>
        <v>1</v>
      </c>
      <c r="O1442" s="2"/>
      <c r="P1442" s="2"/>
      <c r="R1442" s="8"/>
      <c r="S1442" s="8"/>
      <c r="V1442" s="206">
        <f t="shared" si="1131"/>
        <v>94</v>
      </c>
      <c r="W1442" s="206"/>
      <c r="X1442" s="572" t="s">
        <v>164</v>
      </c>
      <c r="Y1442" s="283"/>
      <c r="Z1442" s="283"/>
      <c r="AI1442" s="108">
        <f t="shared" si="1137"/>
        <v>398</v>
      </c>
      <c r="AJ1442" s="129"/>
      <c r="AL1442" s="133">
        <f t="shared" si="1138"/>
        <v>484</v>
      </c>
      <c r="AQ1442">
        <f t="shared" si="1139"/>
        <v>458</v>
      </c>
      <c r="AS1442">
        <f t="shared" si="1140"/>
        <v>445</v>
      </c>
      <c r="AV1442">
        <f t="shared" si="1141"/>
        <v>369</v>
      </c>
      <c r="AW1442">
        <f t="shared" si="1085"/>
        <v>444</v>
      </c>
      <c r="AZ1442" s="255">
        <f t="shared" si="1117"/>
        <v>8</v>
      </c>
      <c r="BA1442" s="255">
        <f t="shared" si="1118"/>
        <v>8</v>
      </c>
      <c r="BB1442" s="255">
        <f t="shared" si="1116"/>
        <v>7</v>
      </c>
      <c r="BC1442" s="255">
        <f t="shared" si="1144"/>
        <v>6</v>
      </c>
      <c r="BD1442" s="258">
        <f t="shared" si="1132"/>
        <v>11</v>
      </c>
      <c r="BE1442" s="258">
        <f t="shared" si="1133"/>
        <v>11</v>
      </c>
      <c r="BF1442" s="258">
        <f t="shared" si="1126"/>
        <v>10</v>
      </c>
      <c r="BG1442" s="258">
        <f t="shared" si="1127"/>
        <v>10</v>
      </c>
      <c r="BH1442" s="258">
        <f t="shared" si="1123"/>
        <v>9</v>
      </c>
      <c r="BI1442" s="258">
        <f t="shared" si="1124"/>
        <v>8</v>
      </c>
      <c r="BJ1442" s="258">
        <f>BI1442+2</f>
        <v>10</v>
      </c>
      <c r="BK1442" s="258">
        <f t="shared" si="1120"/>
        <v>9</v>
      </c>
      <c r="BL1442" s="258">
        <f t="shared" si="1121"/>
        <v>9</v>
      </c>
      <c r="BM1442" s="258">
        <f t="shared" si="1134"/>
        <v>8</v>
      </c>
      <c r="BN1442" s="258">
        <f t="shared" si="1135"/>
        <v>8</v>
      </c>
      <c r="BO1442" s="32">
        <f t="shared" si="1136"/>
        <v>673</v>
      </c>
      <c r="BP1442" s="8">
        <f t="shared" si="1106"/>
        <v>257</v>
      </c>
      <c r="BQ1442" s="32">
        <f t="shared" si="1122"/>
        <v>444</v>
      </c>
    </row>
    <row r="1443" spans="1:69" ht="13.5" thickBot="1">
      <c r="A1443" s="390">
        <f t="shared" si="1128"/>
        <v>43</v>
      </c>
      <c r="B1443" s="391" t="str">
        <f>VLOOKUP(A1443,Sheet3!$A$2:$E$61,4,FALSE)</f>
        <v>bǐngwǔ (丙午)</v>
      </c>
      <c r="C1443" s="391" t="str">
        <f>VLOOKUP(A1443,Sheet3!$A$2:$E$61,5,FALSE)</f>
        <v>Fire Horse</v>
      </c>
      <c r="D1443" s="399">
        <f t="shared" si="1129"/>
        <v>2526</v>
      </c>
      <c r="E1443" s="399">
        <f t="shared" si="1130"/>
        <v>2465</v>
      </c>
      <c r="F1443" s="12">
        <f t="shared" ref="F1443:F1474" si="1145">(5+H1443)/7</f>
        <v>11.428571428571429</v>
      </c>
      <c r="G1443" s="416">
        <f t="shared" si="1114"/>
        <v>3857</v>
      </c>
      <c r="H1443" s="187">
        <f t="shared" ref="H1443:I1446" si="1146">H1444+1</f>
        <v>75</v>
      </c>
      <c r="I1443" s="36">
        <f t="shared" si="1146"/>
        <v>74</v>
      </c>
      <c r="J1443" s="4">
        <f t="shared" ref="J1443:K1446" si="1147">J1444-1</f>
        <v>-74</v>
      </c>
      <c r="K1443" s="36">
        <f t="shared" si="1147"/>
        <v>-73</v>
      </c>
      <c r="L1443">
        <f t="shared" si="1143"/>
        <v>177</v>
      </c>
      <c r="M1443" s="3">
        <f t="shared" si="1142"/>
        <v>1</v>
      </c>
      <c r="N1443" s="245">
        <f t="shared" si="1142"/>
        <v>2</v>
      </c>
      <c r="O1443" s="571">
        <f>O1387+(H1387-H1443)</f>
        <v>61</v>
      </c>
      <c r="P1443" s="571"/>
      <c r="R1443" s="8"/>
      <c r="S1443" s="8"/>
      <c r="V1443" s="206">
        <f t="shared" si="1131"/>
        <v>95</v>
      </c>
      <c r="W1443" s="206"/>
      <c r="X1443" s="573"/>
      <c r="Y1443" s="283"/>
      <c r="Z1443" s="283"/>
      <c r="AD1443" s="8">
        <f>AD1387+($J1443-$J1387)</f>
        <v>323</v>
      </c>
      <c r="AE1443" s="8"/>
      <c r="AF1443" s="8"/>
      <c r="AI1443" s="108">
        <f>AI1387+($H1387-$H1443)</f>
        <v>399</v>
      </c>
      <c r="AJ1443" s="1">
        <f>(H$1047-H1446)/7</f>
        <v>57</v>
      </c>
      <c r="AL1443" s="108">
        <f>AL1387+($H1387-$H1443)</f>
        <v>485</v>
      </c>
      <c r="AQ1443">
        <f>AQ1387+($J1443-$J1387)</f>
        <v>459</v>
      </c>
      <c r="AS1443">
        <f>AS1387+($J1443-$J1387)</f>
        <v>446</v>
      </c>
      <c r="AV1443">
        <f>AV1387+($J1443-$J1387)</f>
        <v>370</v>
      </c>
      <c r="AW1443">
        <f t="shared" si="1085"/>
        <v>445</v>
      </c>
      <c r="AZ1443" s="255">
        <f t="shared" si="1117"/>
        <v>8</v>
      </c>
      <c r="BA1443" s="255">
        <f t="shared" si="1118"/>
        <v>8</v>
      </c>
      <c r="BB1443" s="255">
        <f t="shared" si="1116"/>
        <v>7</v>
      </c>
      <c r="BC1443" s="255">
        <f t="shared" si="1144"/>
        <v>6</v>
      </c>
      <c r="BD1443" s="258">
        <f t="shared" si="1132"/>
        <v>11</v>
      </c>
      <c r="BE1443" s="258">
        <f t="shared" si="1133"/>
        <v>11</v>
      </c>
      <c r="BF1443" s="258">
        <f t="shared" si="1126"/>
        <v>10</v>
      </c>
      <c r="BG1443" s="258">
        <f t="shared" si="1127"/>
        <v>10</v>
      </c>
      <c r="BH1443" s="258">
        <f t="shared" si="1123"/>
        <v>9</v>
      </c>
      <c r="BI1443" s="258">
        <f t="shared" si="1124"/>
        <v>8</v>
      </c>
      <c r="BJ1443" s="258">
        <f>BI1443+2</f>
        <v>10</v>
      </c>
      <c r="BK1443" s="258">
        <f t="shared" si="1120"/>
        <v>9</v>
      </c>
      <c r="BL1443" s="258">
        <f t="shared" si="1121"/>
        <v>9</v>
      </c>
      <c r="BM1443" s="258">
        <f t="shared" si="1134"/>
        <v>8</v>
      </c>
      <c r="BN1443" s="258">
        <f t="shared" si="1135"/>
        <v>8</v>
      </c>
      <c r="BO1443" s="32">
        <f t="shared" si="1136"/>
        <v>674</v>
      </c>
      <c r="BP1443" s="8">
        <f t="shared" si="1106"/>
        <v>258</v>
      </c>
      <c r="BQ1443" s="32">
        <f t="shared" si="1122"/>
        <v>445</v>
      </c>
    </row>
    <row r="1444" spans="1:69" ht="13.5" thickBot="1">
      <c r="A1444" s="390">
        <f t="shared" si="1128"/>
        <v>44</v>
      </c>
      <c r="B1444" s="391" t="str">
        <f>VLOOKUP(A1444,Sheet3!$A$2:$E$61,4,FALSE)</f>
        <v>dīngwèi (丁未)</v>
      </c>
      <c r="C1444" s="391" t="str">
        <f>VLOOKUP(A1444,Sheet3!$A$2:$E$61,5,FALSE)</f>
        <v>Fire Sheep</v>
      </c>
      <c r="D1444" s="399">
        <f t="shared" si="1129"/>
        <v>2527</v>
      </c>
      <c r="E1444" s="399">
        <f t="shared" si="1130"/>
        <v>2466</v>
      </c>
      <c r="F1444" s="12">
        <f t="shared" si="1145"/>
        <v>11.285714285714286</v>
      </c>
      <c r="G1444" s="416">
        <f t="shared" si="1114"/>
        <v>3858</v>
      </c>
      <c r="H1444" s="187">
        <f t="shared" si="1146"/>
        <v>74</v>
      </c>
      <c r="I1444" s="36">
        <f t="shared" si="1146"/>
        <v>73</v>
      </c>
      <c r="J1444" s="4">
        <f t="shared" si="1147"/>
        <v>-73</v>
      </c>
      <c r="K1444" s="36">
        <f t="shared" si="1147"/>
        <v>-72</v>
      </c>
      <c r="L1444">
        <f t="shared" si="1143"/>
        <v>177</v>
      </c>
      <c r="M1444" s="3">
        <f t="shared" si="1142"/>
        <v>2</v>
      </c>
      <c r="N1444" s="245">
        <f t="shared" si="1142"/>
        <v>3</v>
      </c>
      <c r="O1444" s="2">
        <f>O1443+1</f>
        <v>62</v>
      </c>
      <c r="P1444" s="4" t="s">
        <v>124</v>
      </c>
      <c r="Q1444" s="32" t="s">
        <v>165</v>
      </c>
      <c r="R1444" s="8"/>
      <c r="S1444" s="8"/>
      <c r="V1444" s="206">
        <f t="shared" si="1131"/>
        <v>96</v>
      </c>
      <c r="W1444" s="206"/>
      <c r="X1444" s="573"/>
      <c r="Y1444" s="283"/>
      <c r="Z1444" s="283"/>
      <c r="AD1444" s="8">
        <f t="shared" ref="AD1444:AD1472" si="1148">AD1443+1</f>
        <v>324</v>
      </c>
      <c r="AE1444" s="8"/>
      <c r="AF1444" s="8"/>
      <c r="AI1444" s="108">
        <f t="shared" si="1074"/>
        <v>400</v>
      </c>
      <c r="AL1444" s="133">
        <f t="shared" si="1077"/>
        <v>486</v>
      </c>
      <c r="AQ1444">
        <f t="shared" si="1048"/>
        <v>460</v>
      </c>
      <c r="AS1444">
        <f t="shared" si="1055"/>
        <v>447</v>
      </c>
      <c r="AV1444">
        <f t="shared" si="1063"/>
        <v>371</v>
      </c>
      <c r="AW1444">
        <f t="shared" si="1085"/>
        <v>446</v>
      </c>
      <c r="AZ1444" s="255">
        <f t="shared" si="1117"/>
        <v>8</v>
      </c>
      <c r="BA1444" s="255">
        <f t="shared" si="1118"/>
        <v>8</v>
      </c>
      <c r="BB1444" s="255">
        <f t="shared" si="1116"/>
        <v>7</v>
      </c>
      <c r="BC1444" s="255">
        <f t="shared" si="1144"/>
        <v>6</v>
      </c>
      <c r="BD1444" s="258">
        <f t="shared" si="1132"/>
        <v>11</v>
      </c>
      <c r="BE1444" s="258">
        <f t="shared" si="1133"/>
        <v>11</v>
      </c>
      <c r="BF1444" s="258">
        <f t="shared" si="1126"/>
        <v>10</v>
      </c>
      <c r="BG1444" s="258">
        <f t="shared" si="1127"/>
        <v>10</v>
      </c>
      <c r="BH1444" s="258">
        <f t="shared" si="1123"/>
        <v>9</v>
      </c>
      <c r="BI1444" s="258">
        <f t="shared" si="1124"/>
        <v>8</v>
      </c>
      <c r="BJ1444" s="258">
        <f>BI1444+1</f>
        <v>9</v>
      </c>
      <c r="BK1444" s="258">
        <f t="shared" si="1120"/>
        <v>8</v>
      </c>
      <c r="BL1444" s="258">
        <f t="shared" si="1121"/>
        <v>8</v>
      </c>
      <c r="BM1444" s="258">
        <f t="shared" si="1134"/>
        <v>7</v>
      </c>
      <c r="BN1444" s="258">
        <f t="shared" si="1135"/>
        <v>7</v>
      </c>
      <c r="BO1444" s="32">
        <f t="shared" si="1136"/>
        <v>675</v>
      </c>
      <c r="BP1444" s="8">
        <f t="shared" si="1106"/>
        <v>259</v>
      </c>
      <c r="BQ1444" s="32">
        <f t="shared" si="1122"/>
        <v>446</v>
      </c>
    </row>
    <row r="1445" spans="1:69" ht="13.5" thickBot="1">
      <c r="A1445" s="390">
        <f t="shared" si="1128"/>
        <v>45</v>
      </c>
      <c r="B1445" s="391" t="str">
        <f>VLOOKUP(A1445,Sheet3!$A$2:$E$61,4,FALSE)</f>
        <v>wùshēn (戊申)</v>
      </c>
      <c r="C1445" s="391" t="str">
        <f>VLOOKUP(A1445,Sheet3!$A$2:$E$61,5,FALSE)</f>
        <v>Earth Monkey</v>
      </c>
      <c r="D1445" s="399">
        <f t="shared" si="1129"/>
        <v>2528</v>
      </c>
      <c r="E1445" s="399">
        <f t="shared" si="1130"/>
        <v>2467</v>
      </c>
      <c r="F1445" s="12">
        <f t="shared" si="1145"/>
        <v>11.142857142857142</v>
      </c>
      <c r="G1445" s="416">
        <f t="shared" si="1114"/>
        <v>3859</v>
      </c>
      <c r="H1445" s="187">
        <f t="shared" si="1146"/>
        <v>73</v>
      </c>
      <c r="I1445" s="36">
        <f t="shared" si="1146"/>
        <v>72</v>
      </c>
      <c r="J1445" s="4">
        <f t="shared" si="1147"/>
        <v>-72</v>
      </c>
      <c r="K1445" s="36">
        <f t="shared" si="1147"/>
        <v>-71</v>
      </c>
      <c r="L1445">
        <f t="shared" si="1143"/>
        <v>177</v>
      </c>
      <c r="M1445" s="3">
        <f t="shared" si="1142"/>
        <v>3</v>
      </c>
      <c r="N1445" s="245">
        <f t="shared" si="1142"/>
        <v>4</v>
      </c>
      <c r="O1445" s="2"/>
      <c r="P1445" s="2">
        <v>1</v>
      </c>
      <c r="R1445" s="8"/>
      <c r="S1445" s="8"/>
      <c r="V1445" s="206">
        <f t="shared" si="1131"/>
        <v>97</v>
      </c>
      <c r="W1445" s="206"/>
      <c r="X1445" s="573"/>
      <c r="Y1445" s="283"/>
      <c r="Z1445" s="283"/>
      <c r="AD1445" s="8">
        <f t="shared" si="1148"/>
        <v>325</v>
      </c>
      <c r="AE1445" s="8"/>
      <c r="AF1445" s="8"/>
      <c r="AI1445" s="108">
        <f t="shared" si="1074"/>
        <v>401</v>
      </c>
      <c r="AL1445" s="133">
        <f t="shared" si="1077"/>
        <v>487</v>
      </c>
      <c r="AQ1445">
        <f t="shared" si="1048"/>
        <v>461</v>
      </c>
      <c r="AS1445">
        <f t="shared" si="1055"/>
        <v>448</v>
      </c>
      <c r="AT1445">
        <f>AT1438+1</f>
        <v>64</v>
      </c>
      <c r="AU1445">
        <f>AU1438-1</f>
        <v>6</v>
      </c>
      <c r="AV1445">
        <f t="shared" si="1063"/>
        <v>372</v>
      </c>
      <c r="AW1445">
        <f t="shared" si="1085"/>
        <v>447</v>
      </c>
      <c r="AZ1445" s="255">
        <f t="shared" si="1117"/>
        <v>7</v>
      </c>
      <c r="BA1445" s="255">
        <f t="shared" si="1118"/>
        <v>7</v>
      </c>
      <c r="BB1445" s="255">
        <f t="shared" ref="BB1445:BB1468" si="1149">BA1445-1</f>
        <v>6</v>
      </c>
      <c r="BC1445" s="255">
        <f t="shared" si="1144"/>
        <v>5</v>
      </c>
      <c r="BD1445" s="258">
        <f t="shared" si="1132"/>
        <v>10</v>
      </c>
      <c r="BE1445" s="258">
        <f t="shared" si="1133"/>
        <v>10</v>
      </c>
      <c r="BF1445" s="258">
        <f t="shared" si="1126"/>
        <v>9</v>
      </c>
      <c r="BG1445" s="258">
        <f t="shared" si="1127"/>
        <v>9</v>
      </c>
      <c r="BH1445" s="258">
        <f t="shared" si="1123"/>
        <v>8</v>
      </c>
      <c r="BI1445" s="258">
        <f t="shared" si="1124"/>
        <v>7</v>
      </c>
      <c r="BJ1445" s="258">
        <f>BI1445+2</f>
        <v>9</v>
      </c>
      <c r="BK1445" s="258">
        <f t="shared" si="1120"/>
        <v>8</v>
      </c>
      <c r="BL1445" s="258">
        <f t="shared" si="1121"/>
        <v>8</v>
      </c>
      <c r="BM1445" s="258">
        <f t="shared" si="1134"/>
        <v>7</v>
      </c>
      <c r="BN1445" s="258">
        <f t="shared" si="1135"/>
        <v>7</v>
      </c>
      <c r="BO1445" s="32">
        <f t="shared" si="1136"/>
        <v>676</v>
      </c>
      <c r="BP1445" s="8">
        <f t="shared" si="1106"/>
        <v>260</v>
      </c>
      <c r="BQ1445" s="32">
        <f t="shared" si="1122"/>
        <v>447</v>
      </c>
    </row>
    <row r="1446" spans="1:69" ht="13.5" thickBot="1">
      <c r="A1446" s="390">
        <f t="shared" si="1128"/>
        <v>46</v>
      </c>
      <c r="B1446" s="391" t="str">
        <f>VLOOKUP(A1446,Sheet3!$A$2:$E$61,4,FALSE)</f>
        <v>jǐyǒu (己酉)</v>
      </c>
      <c r="C1446" s="391" t="str">
        <f>VLOOKUP(A1446,Sheet3!$A$2:$E$61,5,FALSE)</f>
        <v>Earth Rooster</v>
      </c>
      <c r="D1446" s="399">
        <f t="shared" si="1129"/>
        <v>2529</v>
      </c>
      <c r="E1446" s="399">
        <f t="shared" si="1130"/>
        <v>2468</v>
      </c>
      <c r="F1446" s="14">
        <f t="shared" si="1145"/>
        <v>11</v>
      </c>
      <c r="G1446" s="417">
        <f t="shared" si="1114"/>
        <v>3860</v>
      </c>
      <c r="H1446" s="270">
        <f t="shared" si="1146"/>
        <v>72</v>
      </c>
      <c r="I1446" s="42">
        <f t="shared" si="1146"/>
        <v>71</v>
      </c>
      <c r="J1446" s="6">
        <f t="shared" si="1147"/>
        <v>-71</v>
      </c>
      <c r="K1446" s="42">
        <f t="shared" si="1147"/>
        <v>-70</v>
      </c>
      <c r="L1446" s="20">
        <f>INT(L$1543-($J$1543-$J1446)/4)</f>
        <v>177</v>
      </c>
      <c r="M1446" s="15">
        <f t="shared" si="1142"/>
        <v>4</v>
      </c>
      <c r="N1446" s="271">
        <f t="shared" si="1142"/>
        <v>1</v>
      </c>
      <c r="O1446" s="17"/>
      <c r="P1446" s="17">
        <f t="shared" ref="P1446:P1467" si="1150">P1445+1</f>
        <v>2</v>
      </c>
      <c r="Q1446" s="15" t="s">
        <v>166</v>
      </c>
      <c r="R1446" s="19" t="s">
        <v>124</v>
      </c>
      <c r="S1446" s="19"/>
      <c r="T1446" s="17"/>
      <c r="U1446" s="17"/>
      <c r="V1446" s="205">
        <f t="shared" si="1131"/>
        <v>98</v>
      </c>
      <c r="W1446" s="205"/>
      <c r="X1446" s="573"/>
      <c r="Y1446" s="301"/>
      <c r="Z1446" s="301"/>
      <c r="AA1446" s="20"/>
      <c r="AB1446" s="20"/>
      <c r="AC1446" s="20"/>
      <c r="AD1446" s="19">
        <f t="shared" si="1148"/>
        <v>326</v>
      </c>
      <c r="AE1446" s="19"/>
      <c r="AF1446" s="19"/>
      <c r="AG1446" s="20"/>
      <c r="AH1446" s="17"/>
      <c r="AI1446" s="108">
        <f t="shared" si="1074"/>
        <v>402</v>
      </c>
      <c r="AK1446" s="1">
        <f>(H$942-H1446)/7</f>
        <v>72</v>
      </c>
      <c r="AL1446" s="133">
        <f t="shared" si="1077"/>
        <v>488</v>
      </c>
      <c r="AM1446" s="75">
        <f>70-(H1446-H$1453)/7</f>
        <v>69</v>
      </c>
      <c r="AN1446" s="3">
        <f>-(H1446-H$984)/7</f>
        <v>66</v>
      </c>
      <c r="AO1446" s="3">
        <f>-(H1446-H$998)/7</f>
        <v>64</v>
      </c>
      <c r="AP1446" s="3">
        <f>-(H1446-H$1061)/7</f>
        <v>55</v>
      </c>
      <c r="AQ1446">
        <f t="shared" si="1048"/>
        <v>462</v>
      </c>
      <c r="AR1446" s="3">
        <f>AR1383+(-$H1446+$H1383)/7</f>
        <v>66</v>
      </c>
      <c r="AS1446">
        <f t="shared" si="1055"/>
        <v>449</v>
      </c>
      <c r="AV1446">
        <f t="shared" si="1063"/>
        <v>373</v>
      </c>
      <c r="AW1446">
        <f t="shared" si="1085"/>
        <v>448</v>
      </c>
      <c r="AZ1446" s="255">
        <f t="shared" si="1117"/>
        <v>7</v>
      </c>
      <c r="BA1446" s="255">
        <f t="shared" si="1118"/>
        <v>7</v>
      </c>
      <c r="BB1446" s="255">
        <f t="shared" si="1149"/>
        <v>6</v>
      </c>
      <c r="BC1446" s="255">
        <f t="shared" si="1144"/>
        <v>5</v>
      </c>
      <c r="BD1446" s="258">
        <f t="shared" si="1132"/>
        <v>10</v>
      </c>
      <c r="BE1446" s="258">
        <f t="shared" si="1133"/>
        <v>10</v>
      </c>
      <c r="BF1446" s="258">
        <f t="shared" si="1126"/>
        <v>9</v>
      </c>
      <c r="BG1446" s="258">
        <f t="shared" si="1127"/>
        <v>9</v>
      </c>
      <c r="BH1446" s="258">
        <f t="shared" si="1123"/>
        <v>8</v>
      </c>
      <c r="BI1446" s="258">
        <f t="shared" si="1124"/>
        <v>7</v>
      </c>
      <c r="BJ1446" s="258">
        <f>BI1446+2</f>
        <v>9</v>
      </c>
      <c r="BK1446" s="258">
        <f t="shared" si="1120"/>
        <v>8</v>
      </c>
      <c r="BL1446" s="258">
        <f t="shared" si="1121"/>
        <v>8</v>
      </c>
      <c r="BM1446" s="258">
        <f t="shared" si="1134"/>
        <v>7</v>
      </c>
      <c r="BN1446" s="258">
        <f t="shared" si="1135"/>
        <v>7</v>
      </c>
      <c r="BO1446" s="32">
        <f t="shared" si="1136"/>
        <v>677</v>
      </c>
      <c r="BP1446" s="8">
        <f t="shared" si="1106"/>
        <v>261</v>
      </c>
      <c r="BQ1446" s="32">
        <f t="shared" si="1122"/>
        <v>448</v>
      </c>
    </row>
    <row r="1447" spans="1:69" ht="13.5" thickBot="1">
      <c r="A1447" s="390">
        <f t="shared" si="1128"/>
        <v>47</v>
      </c>
      <c r="B1447" s="391" t="str">
        <f>VLOOKUP(A1447,Sheet3!$A$2:$E$61,4,FALSE)</f>
        <v>gēngxū (庚戌)</v>
      </c>
      <c r="C1447" s="391" t="str">
        <f>VLOOKUP(A1447,Sheet3!$A$2:$E$61,5,FALSE)</f>
        <v>Metal Dog</v>
      </c>
      <c r="D1447" s="399">
        <f t="shared" si="1129"/>
        <v>2530</v>
      </c>
      <c r="E1447" s="399">
        <f t="shared" si="1130"/>
        <v>2469</v>
      </c>
      <c r="F1447" s="12">
        <f t="shared" si="1145"/>
        <v>10.857142857142858</v>
      </c>
      <c r="G1447" s="416">
        <f t="shared" si="1114"/>
        <v>3861</v>
      </c>
      <c r="H1447" s="352">
        <f>($L$1455-$L1447)*4+H$1455</f>
        <v>71</v>
      </c>
      <c r="I1447" s="74">
        <f>($L$1455-$L1447)*4+I$1455</f>
        <v>70</v>
      </c>
      <c r="J1447" s="360">
        <f>-($L$1455-$L1447)*4+J$1455</f>
        <v>-70</v>
      </c>
      <c r="K1447" s="74">
        <f>-($L$1455-$L1447)*4+K$1455</f>
        <v>-69</v>
      </c>
      <c r="L1447" s="275">
        <f>L1451-1</f>
        <v>178</v>
      </c>
      <c r="M1447" s="3">
        <f t="shared" si="1142"/>
        <v>1</v>
      </c>
      <c r="N1447" s="245">
        <f t="shared" si="1142"/>
        <v>2</v>
      </c>
      <c r="O1447" s="2"/>
      <c r="P1447" s="2">
        <f t="shared" si="1150"/>
        <v>3</v>
      </c>
      <c r="Q1447" s="3"/>
      <c r="R1447" s="8">
        <v>1</v>
      </c>
      <c r="S1447" s="8"/>
      <c r="V1447" s="206">
        <f t="shared" si="1131"/>
        <v>99</v>
      </c>
      <c r="W1447" s="206"/>
      <c r="X1447" s="573"/>
      <c r="Y1447" s="283"/>
      <c r="Z1447" s="283"/>
      <c r="AD1447" s="8">
        <f t="shared" si="1148"/>
        <v>327</v>
      </c>
      <c r="AE1447" s="8"/>
      <c r="AF1447" s="8"/>
      <c r="AI1447" s="108">
        <f t="shared" si="1074"/>
        <v>403</v>
      </c>
      <c r="AJ1447" s="32"/>
      <c r="AL1447" s="133">
        <f t="shared" si="1077"/>
        <v>489</v>
      </c>
      <c r="AQ1447">
        <f t="shared" si="1048"/>
        <v>463</v>
      </c>
      <c r="AS1447">
        <f t="shared" si="1055"/>
        <v>450</v>
      </c>
      <c r="AV1447">
        <f t="shared" si="1063"/>
        <v>374</v>
      </c>
      <c r="AW1447">
        <f t="shared" si="1085"/>
        <v>449</v>
      </c>
      <c r="AZ1447" s="255">
        <f t="shared" si="1117"/>
        <v>7</v>
      </c>
      <c r="BA1447" s="255">
        <f t="shared" si="1118"/>
        <v>7</v>
      </c>
      <c r="BB1447" s="255">
        <f t="shared" si="1149"/>
        <v>6</v>
      </c>
      <c r="BC1447" s="255">
        <f t="shared" si="1144"/>
        <v>5</v>
      </c>
      <c r="BD1447" s="258">
        <f t="shared" si="1132"/>
        <v>10</v>
      </c>
      <c r="BE1447" s="258">
        <f t="shared" si="1133"/>
        <v>10</v>
      </c>
      <c r="BF1447" s="258">
        <f t="shared" si="1126"/>
        <v>9</v>
      </c>
      <c r="BG1447" s="258">
        <f t="shared" si="1127"/>
        <v>9</v>
      </c>
      <c r="BH1447" s="258">
        <f t="shared" si="1123"/>
        <v>8</v>
      </c>
      <c r="BI1447" s="258">
        <f t="shared" si="1124"/>
        <v>7</v>
      </c>
      <c r="BJ1447" s="258">
        <f>BI1447+2</f>
        <v>9</v>
      </c>
      <c r="BK1447" s="258">
        <f t="shared" si="1120"/>
        <v>8</v>
      </c>
      <c r="BL1447" s="258">
        <f t="shared" si="1121"/>
        <v>8</v>
      </c>
      <c r="BM1447" s="258">
        <f t="shared" si="1134"/>
        <v>7</v>
      </c>
      <c r="BN1447" s="258">
        <f t="shared" si="1135"/>
        <v>7</v>
      </c>
      <c r="BO1447" s="32">
        <f t="shared" si="1136"/>
        <v>678</v>
      </c>
      <c r="BP1447" s="8">
        <f t="shared" si="1106"/>
        <v>262</v>
      </c>
      <c r="BQ1447" s="32">
        <f t="shared" si="1122"/>
        <v>449</v>
      </c>
    </row>
    <row r="1448" spans="1:69" ht="13.5" thickBot="1">
      <c r="A1448" s="390">
        <f t="shared" si="1128"/>
        <v>48</v>
      </c>
      <c r="B1448" s="391" t="str">
        <f>VLOOKUP(A1448,Sheet3!$A$2:$E$61,4,FALSE)</f>
        <v>xīnhài (辛亥)</v>
      </c>
      <c r="C1448" s="391" t="str">
        <f>VLOOKUP(A1448,Sheet3!$A$2:$E$61,5,FALSE)</f>
        <v>Metal Pig</v>
      </c>
      <c r="D1448" s="399">
        <f t="shared" si="1129"/>
        <v>2531</v>
      </c>
      <c r="E1448" s="399">
        <f t="shared" si="1130"/>
        <v>2470</v>
      </c>
      <c r="F1448" s="12">
        <f t="shared" si="1145"/>
        <v>10.714285714285714</v>
      </c>
      <c r="G1448" s="416">
        <f t="shared" si="1114"/>
        <v>3862</v>
      </c>
      <c r="H1448" s="187">
        <f t="shared" ref="H1448:H1467" si="1151">H1449+1</f>
        <v>70</v>
      </c>
      <c r="I1448" s="36">
        <f t="shared" ref="I1448:I1467" si="1152">I1449+1</f>
        <v>69</v>
      </c>
      <c r="J1448" s="4">
        <f t="shared" ref="J1448:J1467" si="1153">J1449-1</f>
        <v>-69</v>
      </c>
      <c r="K1448" s="36">
        <f t="shared" ref="K1448:K1467" si="1154">K1449-1</f>
        <v>-68</v>
      </c>
      <c r="L1448">
        <f>INT(L$1543-($J$1543-$J1448)/4)</f>
        <v>178</v>
      </c>
      <c r="M1448" s="3">
        <f t="shared" si="1142"/>
        <v>2</v>
      </c>
      <c r="N1448" s="245">
        <f t="shared" si="1142"/>
        <v>3</v>
      </c>
      <c r="O1448" s="2"/>
      <c r="P1448" s="2">
        <f t="shared" si="1150"/>
        <v>4</v>
      </c>
      <c r="R1448" s="8">
        <f>R1447+1</f>
        <v>2</v>
      </c>
      <c r="S1448" s="8"/>
      <c r="V1448" s="206">
        <f t="shared" si="1131"/>
        <v>100</v>
      </c>
      <c r="W1448" s="206"/>
      <c r="X1448" s="574"/>
      <c r="Y1448" s="283"/>
      <c r="Z1448" s="283"/>
      <c r="AD1448" s="8">
        <f t="shared" si="1148"/>
        <v>328</v>
      </c>
      <c r="AE1448" s="8"/>
      <c r="AF1448" s="8"/>
      <c r="AI1448" s="108">
        <f t="shared" si="1074"/>
        <v>404</v>
      </c>
      <c r="AL1448" s="134">
        <f t="shared" si="1077"/>
        <v>490</v>
      </c>
      <c r="AQ1448">
        <f t="shared" si="1048"/>
        <v>464</v>
      </c>
      <c r="AS1448">
        <f t="shared" si="1055"/>
        <v>451</v>
      </c>
      <c r="AV1448">
        <f t="shared" si="1063"/>
        <v>375</v>
      </c>
      <c r="AW1448">
        <f t="shared" si="1085"/>
        <v>450</v>
      </c>
      <c r="AZ1448" s="255">
        <f t="shared" si="1117"/>
        <v>7</v>
      </c>
      <c r="BA1448" s="255">
        <f t="shared" si="1118"/>
        <v>7</v>
      </c>
      <c r="BB1448" s="255">
        <f t="shared" si="1149"/>
        <v>6</v>
      </c>
      <c r="BC1448" s="255">
        <f t="shared" si="1144"/>
        <v>5</v>
      </c>
      <c r="BD1448" s="258">
        <f t="shared" si="1132"/>
        <v>10</v>
      </c>
      <c r="BE1448" s="258">
        <f t="shared" si="1133"/>
        <v>10</v>
      </c>
      <c r="BF1448" s="258">
        <f t="shared" si="1126"/>
        <v>9</v>
      </c>
      <c r="BG1448" s="258">
        <f t="shared" si="1127"/>
        <v>9</v>
      </c>
      <c r="BH1448" s="258">
        <f t="shared" si="1123"/>
        <v>8</v>
      </c>
      <c r="BI1448" s="258">
        <f t="shared" si="1124"/>
        <v>7</v>
      </c>
      <c r="BJ1448" s="258">
        <f>BI1448+1</f>
        <v>8</v>
      </c>
      <c r="BK1448" s="258">
        <f t="shared" si="1120"/>
        <v>7</v>
      </c>
      <c r="BL1448" s="258">
        <f t="shared" si="1121"/>
        <v>7</v>
      </c>
      <c r="BM1448" s="258">
        <f t="shared" si="1134"/>
        <v>6</v>
      </c>
      <c r="BN1448" s="258">
        <f t="shared" si="1135"/>
        <v>6</v>
      </c>
      <c r="BO1448" s="32">
        <f t="shared" si="1136"/>
        <v>679</v>
      </c>
      <c r="BP1448" s="8">
        <f t="shared" si="1106"/>
        <v>263</v>
      </c>
      <c r="BQ1448" s="32">
        <f t="shared" si="1122"/>
        <v>450</v>
      </c>
    </row>
    <row r="1449" spans="1:69" ht="13.5" thickBot="1">
      <c r="A1449" s="390">
        <f t="shared" si="1128"/>
        <v>49</v>
      </c>
      <c r="B1449" s="391" t="str">
        <f>VLOOKUP(A1449,Sheet3!$A$2:$E$61,4,FALSE)</f>
        <v>rénzǐ (壬子)</v>
      </c>
      <c r="C1449" s="391" t="str">
        <f>VLOOKUP(A1449,Sheet3!$A$2:$E$61,5,FALSE)</f>
        <v>Water Rat</v>
      </c>
      <c r="D1449" s="399">
        <f t="shared" si="1129"/>
        <v>2532</v>
      </c>
      <c r="E1449" s="399">
        <f t="shared" si="1130"/>
        <v>2471</v>
      </c>
      <c r="F1449" s="12">
        <f t="shared" si="1145"/>
        <v>10.571428571428571</v>
      </c>
      <c r="G1449" s="416">
        <f t="shared" si="1114"/>
        <v>3863</v>
      </c>
      <c r="H1449" s="187">
        <f t="shared" si="1151"/>
        <v>69</v>
      </c>
      <c r="I1449" s="36">
        <f t="shared" si="1152"/>
        <v>68</v>
      </c>
      <c r="J1449" s="4">
        <f t="shared" si="1153"/>
        <v>-68</v>
      </c>
      <c r="K1449" s="36">
        <f t="shared" si="1154"/>
        <v>-67</v>
      </c>
      <c r="L1449">
        <f>INT(L$1543-($J$1543-$J1449)/4)</f>
        <v>178</v>
      </c>
      <c r="M1449" s="3">
        <f t="shared" si="1142"/>
        <v>3</v>
      </c>
      <c r="N1449" s="245">
        <f t="shared" si="1142"/>
        <v>4</v>
      </c>
      <c r="O1449" s="2"/>
      <c r="P1449" s="2">
        <f t="shared" si="1150"/>
        <v>5</v>
      </c>
      <c r="Q1449" s="77" t="s">
        <v>167</v>
      </c>
      <c r="R1449" s="76"/>
      <c r="S1449" s="76"/>
      <c r="T1449" s="77"/>
      <c r="U1449" s="77"/>
      <c r="V1449" s="206">
        <f t="shared" si="1131"/>
        <v>101</v>
      </c>
      <c r="W1449" s="206"/>
      <c r="X1449" s="35" t="s">
        <v>124</v>
      </c>
      <c r="Y1449" s="35"/>
      <c r="Z1449" s="35"/>
      <c r="AA1449" s="35"/>
      <c r="AB1449" s="35"/>
      <c r="AC1449" s="35"/>
      <c r="AD1449" s="8">
        <f t="shared" si="1148"/>
        <v>329</v>
      </c>
      <c r="AE1449" s="8"/>
      <c r="AF1449" s="8"/>
      <c r="AG1449" s="35"/>
      <c r="AI1449" s="108">
        <f t="shared" si="1074"/>
        <v>405</v>
      </c>
      <c r="AL1449" s="133">
        <f t="shared" si="1077"/>
        <v>491</v>
      </c>
      <c r="AQ1449">
        <f t="shared" si="1048"/>
        <v>465</v>
      </c>
      <c r="AS1449">
        <f t="shared" si="1055"/>
        <v>452</v>
      </c>
      <c r="AV1449">
        <f t="shared" si="1063"/>
        <v>376</v>
      </c>
      <c r="AW1449">
        <f t="shared" ref="AW1449:AW1500" si="1155">AW1448+1</f>
        <v>451</v>
      </c>
      <c r="AZ1449" s="255">
        <f t="shared" ref="AZ1449:AZ1472" si="1156">BL1448-1</f>
        <v>6</v>
      </c>
      <c r="BA1449" s="255">
        <f t="shared" ref="BA1449:BA1472" si="1157">AZ1449</f>
        <v>6</v>
      </c>
      <c r="BB1449" s="255">
        <f t="shared" si="1149"/>
        <v>5</v>
      </c>
      <c r="BC1449" s="255">
        <f t="shared" si="1144"/>
        <v>4</v>
      </c>
      <c r="BD1449" s="258">
        <f t="shared" si="1132"/>
        <v>9</v>
      </c>
      <c r="BE1449" s="258">
        <f t="shared" si="1133"/>
        <v>9</v>
      </c>
      <c r="BF1449" s="258">
        <f t="shared" si="1126"/>
        <v>8</v>
      </c>
      <c r="BG1449" s="258">
        <f t="shared" si="1127"/>
        <v>8</v>
      </c>
      <c r="BH1449" s="258">
        <f t="shared" si="1123"/>
        <v>7</v>
      </c>
      <c r="BI1449" s="258">
        <f t="shared" si="1124"/>
        <v>6</v>
      </c>
      <c r="BJ1449" s="258">
        <f>BI1449+2</f>
        <v>8</v>
      </c>
      <c r="BK1449" s="258">
        <f t="shared" si="1120"/>
        <v>7</v>
      </c>
      <c r="BL1449" s="258">
        <f t="shared" si="1121"/>
        <v>7</v>
      </c>
      <c r="BM1449" s="258">
        <f t="shared" si="1134"/>
        <v>6</v>
      </c>
      <c r="BN1449" s="258">
        <f t="shared" si="1135"/>
        <v>6</v>
      </c>
      <c r="BO1449" s="32">
        <f t="shared" si="1136"/>
        <v>680</v>
      </c>
      <c r="BP1449" s="8">
        <f t="shared" si="1106"/>
        <v>264</v>
      </c>
      <c r="BQ1449" s="32">
        <f t="shared" si="1122"/>
        <v>451</v>
      </c>
    </row>
    <row r="1450" spans="1:69" ht="13.5" thickBot="1">
      <c r="A1450" s="390">
        <f t="shared" si="1128"/>
        <v>50</v>
      </c>
      <c r="B1450" s="391" t="str">
        <f>VLOOKUP(A1450,Sheet3!$A$2:$E$61,4,FALSE)</f>
        <v>guǐchǒu (癸丑)</v>
      </c>
      <c r="C1450" s="391" t="str">
        <f>VLOOKUP(A1450,Sheet3!$A$2:$E$61,5,FALSE)</f>
        <v>Water Ox</v>
      </c>
      <c r="D1450" s="399">
        <f t="shared" si="1129"/>
        <v>2533</v>
      </c>
      <c r="E1450" s="399">
        <f t="shared" si="1130"/>
        <v>2472</v>
      </c>
      <c r="F1450" s="12">
        <f t="shared" si="1145"/>
        <v>10.428571428571429</v>
      </c>
      <c r="G1450" s="416">
        <f t="shared" si="1114"/>
        <v>3864</v>
      </c>
      <c r="H1450" s="187">
        <f t="shared" si="1151"/>
        <v>68</v>
      </c>
      <c r="I1450" s="36">
        <f t="shared" si="1152"/>
        <v>67</v>
      </c>
      <c r="J1450" s="4">
        <f t="shared" si="1153"/>
        <v>-67</v>
      </c>
      <c r="K1450" s="36">
        <f t="shared" si="1154"/>
        <v>-66</v>
      </c>
      <c r="L1450">
        <f>INT(L$1543-($J$1543-$J1450)/4)</f>
        <v>178</v>
      </c>
      <c r="M1450" s="3">
        <f t="shared" si="1142"/>
        <v>4</v>
      </c>
      <c r="N1450" s="245">
        <f t="shared" si="1142"/>
        <v>1</v>
      </c>
      <c r="O1450" s="2"/>
      <c r="P1450" s="2">
        <f t="shared" si="1150"/>
        <v>6</v>
      </c>
      <c r="Q1450" s="32" t="s">
        <v>168</v>
      </c>
      <c r="T1450" s="32"/>
      <c r="U1450" s="32"/>
      <c r="V1450" s="206">
        <f t="shared" si="1131"/>
        <v>102</v>
      </c>
      <c r="W1450" s="206"/>
      <c r="X1450" s="2">
        <v>1</v>
      </c>
      <c r="Y1450" s="2"/>
      <c r="Z1450" s="2"/>
      <c r="AD1450" s="8">
        <f t="shared" si="1148"/>
        <v>330</v>
      </c>
      <c r="AE1450" s="8"/>
      <c r="AF1450" s="8"/>
      <c r="AH1450" s="32"/>
      <c r="AI1450" s="108">
        <f t="shared" si="1074"/>
        <v>406</v>
      </c>
      <c r="AJ1450" s="1">
        <f>(H$1047-H1453)/7</f>
        <v>58</v>
      </c>
      <c r="AK1450" s="32"/>
      <c r="AL1450" s="133">
        <f t="shared" si="1077"/>
        <v>492</v>
      </c>
      <c r="AM1450" s="32"/>
      <c r="AQ1450">
        <f t="shared" si="1048"/>
        <v>466</v>
      </c>
      <c r="AS1450">
        <f t="shared" si="1055"/>
        <v>453</v>
      </c>
      <c r="AV1450">
        <f t="shared" si="1063"/>
        <v>377</v>
      </c>
      <c r="AW1450">
        <f t="shared" si="1155"/>
        <v>452</v>
      </c>
      <c r="AZ1450" s="255">
        <f t="shared" si="1156"/>
        <v>6</v>
      </c>
      <c r="BA1450" s="255">
        <f t="shared" si="1157"/>
        <v>6</v>
      </c>
      <c r="BB1450" s="255">
        <f t="shared" si="1149"/>
        <v>5</v>
      </c>
      <c r="BC1450" s="255">
        <f t="shared" si="1144"/>
        <v>4</v>
      </c>
      <c r="BD1450" s="258">
        <f t="shared" si="1132"/>
        <v>9</v>
      </c>
      <c r="BE1450" s="258">
        <f t="shared" si="1133"/>
        <v>9</v>
      </c>
      <c r="BF1450" s="258">
        <f t="shared" si="1126"/>
        <v>8</v>
      </c>
      <c r="BG1450" s="258">
        <f t="shared" si="1127"/>
        <v>8</v>
      </c>
      <c r="BH1450" s="258">
        <f t="shared" si="1123"/>
        <v>7</v>
      </c>
      <c r="BI1450" s="258">
        <f t="shared" si="1124"/>
        <v>6</v>
      </c>
      <c r="BJ1450" s="258">
        <f>BI1450+2</f>
        <v>8</v>
      </c>
      <c r="BK1450" s="258">
        <f t="shared" si="1120"/>
        <v>7</v>
      </c>
      <c r="BL1450" s="258">
        <f t="shared" si="1121"/>
        <v>7</v>
      </c>
      <c r="BM1450" s="258">
        <f t="shared" si="1134"/>
        <v>6</v>
      </c>
      <c r="BN1450" s="258">
        <f t="shared" si="1135"/>
        <v>6</v>
      </c>
      <c r="BO1450" s="32">
        <f t="shared" si="1136"/>
        <v>681</v>
      </c>
      <c r="BP1450" s="8">
        <f t="shared" si="1106"/>
        <v>265</v>
      </c>
      <c r="BQ1450" s="32">
        <f t="shared" si="1122"/>
        <v>452</v>
      </c>
    </row>
    <row r="1451" spans="1:69" ht="13.5" thickBot="1">
      <c r="A1451" s="390">
        <f t="shared" si="1128"/>
        <v>51</v>
      </c>
      <c r="B1451" s="391" t="str">
        <f>VLOOKUP(A1451,Sheet3!$A$2:$E$61,4,FALSE)</f>
        <v>jiǎyín (甲寅)</v>
      </c>
      <c r="C1451" s="391" t="str">
        <f>VLOOKUP(A1451,Sheet3!$A$2:$E$61,5,FALSE)</f>
        <v>Wood Tiger</v>
      </c>
      <c r="D1451" s="399">
        <f t="shared" si="1129"/>
        <v>2534</v>
      </c>
      <c r="E1451" s="399">
        <f t="shared" si="1130"/>
        <v>2473</v>
      </c>
      <c r="F1451" s="12">
        <f t="shared" si="1145"/>
        <v>10.285714285714286</v>
      </c>
      <c r="G1451" s="416">
        <f t="shared" si="1114"/>
        <v>3865</v>
      </c>
      <c r="H1451" s="187">
        <f t="shared" si="1151"/>
        <v>67</v>
      </c>
      <c r="I1451" s="36">
        <f t="shared" si="1152"/>
        <v>66</v>
      </c>
      <c r="J1451" s="4">
        <f t="shared" si="1153"/>
        <v>-66</v>
      </c>
      <c r="K1451" s="36">
        <f t="shared" si="1154"/>
        <v>-65</v>
      </c>
      <c r="L1451">
        <f>INT(L$1543-($J$1543-$J1451)/4)</f>
        <v>179</v>
      </c>
      <c r="M1451" s="3">
        <f t="shared" si="1142"/>
        <v>1</v>
      </c>
      <c r="N1451" s="245">
        <f t="shared" si="1142"/>
        <v>2</v>
      </c>
      <c r="O1451" s="2"/>
      <c r="P1451" s="2">
        <f t="shared" si="1150"/>
        <v>7</v>
      </c>
      <c r="R1451" s="8">
        <f>R1448+3</f>
        <v>5</v>
      </c>
      <c r="S1451" s="8">
        <f t="shared" ref="S1451:S1474" si="1158">S1450+1</f>
        <v>1</v>
      </c>
      <c r="V1451" s="206">
        <f t="shared" si="1131"/>
        <v>103</v>
      </c>
      <c r="W1451" s="206"/>
      <c r="X1451" s="2">
        <f t="shared" ref="X1451:X1472" si="1159">X1450+1</f>
        <v>2</v>
      </c>
      <c r="Y1451" s="2"/>
      <c r="Z1451" s="2"/>
      <c r="AD1451" s="8">
        <f t="shared" si="1148"/>
        <v>331</v>
      </c>
      <c r="AE1451" s="8"/>
      <c r="AF1451" s="8"/>
      <c r="AI1451" s="108">
        <f t="shared" si="1074"/>
        <v>407</v>
      </c>
      <c r="AL1451" s="133">
        <f t="shared" si="1077"/>
        <v>493</v>
      </c>
      <c r="AQ1451">
        <f t="shared" si="1048"/>
        <v>467</v>
      </c>
      <c r="AS1451">
        <f t="shared" si="1055"/>
        <v>454</v>
      </c>
      <c r="AV1451">
        <f t="shared" si="1063"/>
        <v>378</v>
      </c>
      <c r="AW1451">
        <f t="shared" si="1155"/>
        <v>453</v>
      </c>
      <c r="AZ1451" s="255">
        <f t="shared" si="1156"/>
        <v>6</v>
      </c>
      <c r="BA1451" s="255">
        <f t="shared" si="1157"/>
        <v>6</v>
      </c>
      <c r="BB1451" s="255">
        <f t="shared" si="1149"/>
        <v>5</v>
      </c>
      <c r="BC1451" s="255">
        <f t="shared" si="1144"/>
        <v>4</v>
      </c>
      <c r="BD1451" s="258">
        <f t="shared" si="1132"/>
        <v>9</v>
      </c>
      <c r="BE1451" s="258">
        <f t="shared" si="1133"/>
        <v>9</v>
      </c>
      <c r="BF1451" s="258">
        <f t="shared" si="1126"/>
        <v>8</v>
      </c>
      <c r="BG1451" s="258">
        <f t="shared" si="1127"/>
        <v>8</v>
      </c>
      <c r="BH1451" s="258">
        <f t="shared" si="1123"/>
        <v>7</v>
      </c>
      <c r="BI1451" s="258">
        <f t="shared" si="1124"/>
        <v>6</v>
      </c>
      <c r="BJ1451" s="258">
        <f>BI1451+2</f>
        <v>8</v>
      </c>
      <c r="BK1451" s="258">
        <f t="shared" si="1120"/>
        <v>7</v>
      </c>
      <c r="BL1451" s="258">
        <f t="shared" si="1121"/>
        <v>7</v>
      </c>
      <c r="BM1451" s="258">
        <f t="shared" si="1134"/>
        <v>6</v>
      </c>
      <c r="BN1451" s="258">
        <f t="shared" si="1135"/>
        <v>6</v>
      </c>
      <c r="BO1451" s="32">
        <f t="shared" si="1136"/>
        <v>682</v>
      </c>
      <c r="BP1451" s="8">
        <f t="shared" si="1106"/>
        <v>266</v>
      </c>
      <c r="BQ1451" s="32">
        <f t="shared" si="1122"/>
        <v>453</v>
      </c>
    </row>
    <row r="1452" spans="1:69" ht="13.5" thickBot="1">
      <c r="A1452" s="390">
        <f t="shared" si="1128"/>
        <v>52</v>
      </c>
      <c r="B1452" s="391" t="str">
        <f>VLOOKUP(A1452,Sheet3!$A$2:$E$61,4,FALSE)</f>
        <v>yǐmǎo (乙卯)</v>
      </c>
      <c r="C1452" s="391" t="str">
        <f>VLOOKUP(A1452,Sheet3!$A$2:$E$61,5,FALSE)</f>
        <v>Wood Hare</v>
      </c>
      <c r="D1452" s="399">
        <f t="shared" si="1129"/>
        <v>2535</v>
      </c>
      <c r="E1452" s="399">
        <f t="shared" si="1130"/>
        <v>2474</v>
      </c>
      <c r="F1452" s="12">
        <f t="shared" si="1145"/>
        <v>10.142857142857142</v>
      </c>
      <c r="G1452" s="416">
        <f t="shared" si="1114"/>
        <v>3866</v>
      </c>
      <c r="H1452" s="187">
        <f t="shared" si="1151"/>
        <v>66</v>
      </c>
      <c r="I1452" s="36">
        <f t="shared" si="1152"/>
        <v>65</v>
      </c>
      <c r="J1452" s="4">
        <f t="shared" si="1153"/>
        <v>-65</v>
      </c>
      <c r="K1452" s="36">
        <f t="shared" si="1154"/>
        <v>-64</v>
      </c>
      <c r="L1452">
        <f>INT(L$1543-($J$1543-$J1452)/4)</f>
        <v>179</v>
      </c>
      <c r="M1452" s="3">
        <f t="shared" si="1142"/>
        <v>2</v>
      </c>
      <c r="N1452" s="245">
        <f t="shared" si="1142"/>
        <v>3</v>
      </c>
      <c r="O1452" s="2"/>
      <c r="P1452" s="2">
        <f t="shared" si="1150"/>
        <v>8</v>
      </c>
      <c r="R1452" s="8">
        <f t="shared" ref="R1452:R1474" si="1160">R1451+1</f>
        <v>6</v>
      </c>
      <c r="S1452" s="8">
        <f t="shared" si="1158"/>
        <v>2</v>
      </c>
      <c r="V1452" s="206">
        <f t="shared" si="1131"/>
        <v>104</v>
      </c>
      <c r="W1452" s="206"/>
      <c r="X1452" s="2">
        <f t="shared" si="1159"/>
        <v>3</v>
      </c>
      <c r="Y1452" s="2"/>
      <c r="Z1452" s="2"/>
      <c r="AD1452" s="8">
        <f t="shared" si="1148"/>
        <v>332</v>
      </c>
      <c r="AE1452" s="8"/>
      <c r="AF1452" s="8"/>
      <c r="AI1452" s="108">
        <f t="shared" si="1074"/>
        <v>408</v>
      </c>
      <c r="AL1452" s="133">
        <f t="shared" si="1077"/>
        <v>494</v>
      </c>
      <c r="AQ1452">
        <f t="shared" si="1048"/>
        <v>468</v>
      </c>
      <c r="AS1452">
        <f t="shared" si="1055"/>
        <v>455</v>
      </c>
      <c r="AT1452">
        <f>AT1445+1</f>
        <v>65</v>
      </c>
      <c r="AU1452">
        <f>AU1445-1</f>
        <v>5</v>
      </c>
      <c r="AV1452">
        <f t="shared" si="1063"/>
        <v>379</v>
      </c>
      <c r="AW1452">
        <f t="shared" si="1155"/>
        <v>454</v>
      </c>
      <c r="AZ1452" s="255">
        <f t="shared" si="1156"/>
        <v>6</v>
      </c>
      <c r="BA1452" s="255">
        <f t="shared" si="1157"/>
        <v>6</v>
      </c>
      <c r="BB1452" s="255">
        <f t="shared" si="1149"/>
        <v>5</v>
      </c>
      <c r="BC1452" s="255">
        <f t="shared" si="1144"/>
        <v>4</v>
      </c>
      <c r="BD1452" s="258">
        <f t="shared" si="1132"/>
        <v>9</v>
      </c>
      <c r="BE1452" s="258">
        <f t="shared" si="1133"/>
        <v>9</v>
      </c>
      <c r="BF1452" s="258">
        <f t="shared" si="1126"/>
        <v>8</v>
      </c>
      <c r="BG1452" s="258">
        <f t="shared" si="1127"/>
        <v>8</v>
      </c>
      <c r="BH1452" s="258">
        <f t="shared" si="1123"/>
        <v>7</v>
      </c>
      <c r="BI1452" s="258">
        <f t="shared" si="1124"/>
        <v>6</v>
      </c>
      <c r="BJ1452" s="258">
        <f>BI1452+1</f>
        <v>7</v>
      </c>
      <c r="BK1452" s="258">
        <f t="shared" ref="BK1452:BK1475" si="1161">BJ1452-1</f>
        <v>6</v>
      </c>
      <c r="BL1452" s="258">
        <f t="shared" ref="BL1452:BL1475" si="1162">BK1452</f>
        <v>6</v>
      </c>
      <c r="BM1452" s="258">
        <f t="shared" si="1134"/>
        <v>5</v>
      </c>
      <c r="BN1452" s="258">
        <f t="shared" si="1135"/>
        <v>5</v>
      </c>
      <c r="BO1452" s="32">
        <f t="shared" si="1136"/>
        <v>683</v>
      </c>
      <c r="BP1452" s="8">
        <f t="shared" si="1106"/>
        <v>267</v>
      </c>
      <c r="BQ1452" s="32">
        <f t="shared" si="1122"/>
        <v>454</v>
      </c>
    </row>
    <row r="1453" spans="1:69" ht="13.5" thickBot="1">
      <c r="A1453" s="390">
        <f t="shared" si="1128"/>
        <v>53</v>
      </c>
      <c r="B1453" s="391" t="str">
        <f>VLOOKUP(A1453,Sheet3!$A$2:$E$61,4,FALSE)</f>
        <v>bǐngchén (丙辰)</v>
      </c>
      <c r="C1453" s="391" t="str">
        <f>VLOOKUP(A1453,Sheet3!$A$2:$E$61,5,FALSE)</f>
        <v>Fire Dragon</v>
      </c>
      <c r="D1453" s="399">
        <f t="shared" si="1129"/>
        <v>2536</v>
      </c>
      <c r="E1453" s="399">
        <f t="shared" si="1130"/>
        <v>2475</v>
      </c>
      <c r="F1453" s="14">
        <f t="shared" si="1145"/>
        <v>10</v>
      </c>
      <c r="G1453" s="417">
        <f t="shared" si="1114"/>
        <v>3867</v>
      </c>
      <c r="H1453" s="270">
        <f t="shared" si="1151"/>
        <v>65</v>
      </c>
      <c r="I1453" s="42">
        <f t="shared" si="1152"/>
        <v>64</v>
      </c>
      <c r="J1453" s="6">
        <f t="shared" si="1153"/>
        <v>-64</v>
      </c>
      <c r="K1453" s="42">
        <f t="shared" si="1154"/>
        <v>-63</v>
      </c>
      <c r="L1453" s="20">
        <f t="shared" ref="L1453:L1480" si="1163">INT(L$1543-($J$1543-$J1453)/4)</f>
        <v>179</v>
      </c>
      <c r="M1453" s="15">
        <f t="shared" si="1142"/>
        <v>3</v>
      </c>
      <c r="N1453" s="271">
        <f t="shared" si="1142"/>
        <v>4</v>
      </c>
      <c r="O1453" s="17"/>
      <c r="P1453" s="17">
        <f t="shared" si="1150"/>
        <v>9</v>
      </c>
      <c r="Q1453" s="30"/>
      <c r="R1453" s="19">
        <f t="shared" si="1160"/>
        <v>7</v>
      </c>
      <c r="S1453" s="19">
        <f t="shared" si="1158"/>
        <v>3</v>
      </c>
      <c r="T1453" s="17"/>
      <c r="U1453" s="17"/>
      <c r="V1453" s="205">
        <f t="shared" si="1131"/>
        <v>105</v>
      </c>
      <c r="W1453" s="205"/>
      <c r="X1453" s="17">
        <f t="shared" si="1159"/>
        <v>4</v>
      </c>
      <c r="Y1453" s="17"/>
      <c r="Z1453" s="17"/>
      <c r="AA1453" s="20"/>
      <c r="AB1453" s="20"/>
      <c r="AC1453" s="20"/>
      <c r="AD1453" s="19">
        <f t="shared" si="1148"/>
        <v>333</v>
      </c>
      <c r="AE1453" s="19"/>
      <c r="AF1453" s="19"/>
      <c r="AG1453" s="20"/>
      <c r="AH1453" s="17"/>
      <c r="AI1453" s="108">
        <f t="shared" si="1074"/>
        <v>409</v>
      </c>
      <c r="AK1453" s="1">
        <f>(H$942-H1453)/7</f>
        <v>73</v>
      </c>
      <c r="AL1453" s="133">
        <f t="shared" si="1077"/>
        <v>495</v>
      </c>
      <c r="AM1453" s="51">
        <v>70</v>
      </c>
      <c r="AN1453" s="3">
        <f>-(H1453-H$984)/7</f>
        <v>67</v>
      </c>
      <c r="AO1453" s="3">
        <f>-(H1453-H$998)/7</f>
        <v>65</v>
      </c>
      <c r="AP1453" s="3">
        <f>-(H1453-H$1061)/7</f>
        <v>56</v>
      </c>
      <c r="AQ1453">
        <f t="shared" si="1048"/>
        <v>469</v>
      </c>
      <c r="AR1453" s="3">
        <f>AR1446+(AO1460-AO1453)</f>
        <v>67</v>
      </c>
      <c r="AS1453">
        <f t="shared" si="1055"/>
        <v>456</v>
      </c>
      <c r="AV1453">
        <f t="shared" si="1063"/>
        <v>380</v>
      </c>
      <c r="AW1453">
        <f t="shared" si="1155"/>
        <v>455</v>
      </c>
      <c r="AZ1453" s="255">
        <f t="shared" si="1156"/>
        <v>5</v>
      </c>
      <c r="BA1453" s="255">
        <f t="shared" si="1157"/>
        <v>5</v>
      </c>
      <c r="BB1453" s="255">
        <f t="shared" si="1149"/>
        <v>4</v>
      </c>
      <c r="BC1453" s="255">
        <f t="shared" si="1144"/>
        <v>3</v>
      </c>
      <c r="BD1453" s="258">
        <f t="shared" si="1132"/>
        <v>8</v>
      </c>
      <c r="BE1453" s="258">
        <f t="shared" si="1133"/>
        <v>8</v>
      </c>
      <c r="BF1453" s="258">
        <f t="shared" si="1126"/>
        <v>7</v>
      </c>
      <c r="BG1453" s="258">
        <f t="shared" si="1127"/>
        <v>7</v>
      </c>
      <c r="BH1453" s="258">
        <f t="shared" ref="BH1453:BH1476" si="1164">BG1453-1</f>
        <v>6</v>
      </c>
      <c r="BI1453" s="258">
        <f t="shared" si="1124"/>
        <v>5</v>
      </c>
      <c r="BJ1453" s="258">
        <f>BI1453+2</f>
        <v>7</v>
      </c>
      <c r="BK1453" s="258">
        <f t="shared" si="1161"/>
        <v>6</v>
      </c>
      <c r="BL1453" s="258">
        <f t="shared" si="1162"/>
        <v>6</v>
      </c>
      <c r="BM1453" s="258">
        <f t="shared" si="1134"/>
        <v>5</v>
      </c>
      <c r="BN1453" s="258">
        <f t="shared" si="1135"/>
        <v>5</v>
      </c>
      <c r="BO1453" s="32">
        <f t="shared" si="1136"/>
        <v>684</v>
      </c>
      <c r="BP1453" s="8">
        <f t="shared" si="1106"/>
        <v>268</v>
      </c>
      <c r="BQ1453" s="32">
        <f t="shared" si="1122"/>
        <v>455</v>
      </c>
    </row>
    <row r="1454" spans="1:69" ht="13.5" thickBot="1">
      <c r="A1454" s="390">
        <f t="shared" si="1128"/>
        <v>54</v>
      </c>
      <c r="B1454" s="391" t="str">
        <f>VLOOKUP(A1454,Sheet3!$A$2:$E$61,4,FALSE)</f>
        <v>dīngsì (丁巳)</v>
      </c>
      <c r="C1454" s="391" t="str">
        <f>VLOOKUP(A1454,Sheet3!$A$2:$E$61,5,FALSE)</f>
        <v>Fire Snake</v>
      </c>
      <c r="D1454" s="399">
        <f t="shared" si="1129"/>
        <v>2537</v>
      </c>
      <c r="E1454" s="399">
        <f t="shared" si="1130"/>
        <v>2476</v>
      </c>
      <c r="F1454" s="12">
        <f t="shared" si="1145"/>
        <v>9.8571428571428577</v>
      </c>
      <c r="G1454" s="416">
        <f t="shared" si="1114"/>
        <v>3868</v>
      </c>
      <c r="H1454" s="187">
        <f t="shared" si="1151"/>
        <v>64</v>
      </c>
      <c r="I1454" s="36">
        <f t="shared" si="1152"/>
        <v>63</v>
      </c>
      <c r="J1454" s="4">
        <f t="shared" si="1153"/>
        <v>-63</v>
      </c>
      <c r="K1454" s="36">
        <f t="shared" si="1154"/>
        <v>-62</v>
      </c>
      <c r="L1454">
        <f t="shared" si="1163"/>
        <v>179</v>
      </c>
      <c r="M1454" s="3">
        <f t="shared" si="1142"/>
        <v>4</v>
      </c>
      <c r="N1454" s="245">
        <f t="shared" si="1142"/>
        <v>1</v>
      </c>
      <c r="O1454" s="2"/>
      <c r="P1454" s="2">
        <f t="shared" si="1150"/>
        <v>10</v>
      </c>
      <c r="R1454" s="8">
        <f t="shared" si="1160"/>
        <v>8</v>
      </c>
      <c r="S1454" s="8">
        <f t="shared" si="1158"/>
        <v>4</v>
      </c>
      <c r="V1454" s="206">
        <f t="shared" si="1131"/>
        <v>106</v>
      </c>
      <c r="W1454" s="206"/>
      <c r="X1454" s="2">
        <f t="shared" si="1159"/>
        <v>5</v>
      </c>
      <c r="Y1454" s="2"/>
      <c r="Z1454" s="2"/>
      <c r="AD1454" s="8">
        <f t="shared" si="1148"/>
        <v>334</v>
      </c>
      <c r="AE1454" s="8"/>
      <c r="AF1454" s="8"/>
      <c r="AI1454" s="108">
        <f t="shared" si="1074"/>
        <v>410</v>
      </c>
      <c r="AL1454" s="133">
        <f t="shared" si="1077"/>
        <v>496</v>
      </c>
      <c r="AQ1454">
        <f t="shared" si="1048"/>
        <v>470</v>
      </c>
      <c r="AS1454">
        <f t="shared" si="1055"/>
        <v>457</v>
      </c>
      <c r="AV1454">
        <f t="shared" si="1063"/>
        <v>381</v>
      </c>
      <c r="AW1454">
        <f t="shared" si="1155"/>
        <v>456</v>
      </c>
      <c r="AZ1454" s="255">
        <f t="shared" si="1156"/>
        <v>5</v>
      </c>
      <c r="BA1454" s="255">
        <f t="shared" si="1157"/>
        <v>5</v>
      </c>
      <c r="BB1454" s="255">
        <f t="shared" si="1149"/>
        <v>4</v>
      </c>
      <c r="BC1454" s="255">
        <f t="shared" si="1144"/>
        <v>3</v>
      </c>
      <c r="BD1454" s="258">
        <f t="shared" si="1132"/>
        <v>8</v>
      </c>
      <c r="BE1454" s="258">
        <f t="shared" si="1133"/>
        <v>8</v>
      </c>
      <c r="BF1454" s="258">
        <f t="shared" si="1126"/>
        <v>7</v>
      </c>
      <c r="BG1454" s="258">
        <f t="shared" si="1127"/>
        <v>7</v>
      </c>
      <c r="BH1454" s="258">
        <f t="shared" si="1164"/>
        <v>6</v>
      </c>
      <c r="BI1454" s="258">
        <f t="shared" si="1124"/>
        <v>5</v>
      </c>
      <c r="BJ1454" s="258">
        <f>BI1454+2</f>
        <v>7</v>
      </c>
      <c r="BK1454" s="258">
        <f t="shared" si="1161"/>
        <v>6</v>
      </c>
      <c r="BL1454" s="258">
        <f t="shared" si="1162"/>
        <v>6</v>
      </c>
      <c r="BM1454" s="258">
        <f t="shared" si="1134"/>
        <v>5</v>
      </c>
      <c r="BN1454" s="258">
        <f t="shared" si="1135"/>
        <v>5</v>
      </c>
      <c r="BO1454" s="32">
        <f t="shared" si="1136"/>
        <v>685</v>
      </c>
      <c r="BP1454" s="8">
        <f t="shared" si="1106"/>
        <v>269</v>
      </c>
      <c r="BQ1454" s="32">
        <f t="shared" si="1122"/>
        <v>456</v>
      </c>
    </row>
    <row r="1455" spans="1:69" ht="13.5" thickBot="1">
      <c r="A1455" s="390">
        <f t="shared" si="1128"/>
        <v>55</v>
      </c>
      <c r="B1455" s="391" t="str">
        <f>VLOOKUP(A1455,Sheet3!$A$2:$E$61,4,FALSE)</f>
        <v>wùwǔ (戊午)</v>
      </c>
      <c r="C1455" s="391" t="str">
        <f>VLOOKUP(A1455,Sheet3!$A$2:$E$61,5,FALSE)</f>
        <v>Earth Horse</v>
      </c>
      <c r="D1455" s="399">
        <f t="shared" si="1129"/>
        <v>2538</v>
      </c>
      <c r="E1455" s="399">
        <f t="shared" si="1130"/>
        <v>2477</v>
      </c>
      <c r="F1455" s="12">
        <f t="shared" si="1145"/>
        <v>9.7142857142857135</v>
      </c>
      <c r="G1455" s="416">
        <f t="shared" si="1114"/>
        <v>3869</v>
      </c>
      <c r="H1455" s="187">
        <f t="shared" si="1151"/>
        <v>63</v>
      </c>
      <c r="I1455" s="36">
        <f t="shared" si="1152"/>
        <v>62</v>
      </c>
      <c r="J1455" s="4">
        <f t="shared" si="1153"/>
        <v>-62</v>
      </c>
      <c r="K1455" s="36">
        <f t="shared" si="1154"/>
        <v>-61</v>
      </c>
      <c r="L1455">
        <f t="shared" si="1163"/>
        <v>180</v>
      </c>
      <c r="M1455" s="3">
        <f t="shared" si="1142"/>
        <v>1</v>
      </c>
      <c r="N1455" s="245">
        <f t="shared" si="1142"/>
        <v>2</v>
      </c>
      <c r="O1455" s="2"/>
      <c r="P1455" s="2">
        <f t="shared" si="1150"/>
        <v>11</v>
      </c>
      <c r="R1455" s="8">
        <f t="shared" si="1160"/>
        <v>9</v>
      </c>
      <c r="S1455" s="8">
        <f t="shared" si="1158"/>
        <v>5</v>
      </c>
      <c r="V1455" s="206">
        <f t="shared" si="1131"/>
        <v>107</v>
      </c>
      <c r="W1455" s="206"/>
      <c r="X1455" s="2">
        <f t="shared" si="1159"/>
        <v>6</v>
      </c>
      <c r="Y1455" s="2"/>
      <c r="Z1455" s="2"/>
      <c r="AD1455" s="8">
        <f t="shared" si="1148"/>
        <v>335</v>
      </c>
      <c r="AE1455" s="8"/>
      <c r="AF1455" s="8"/>
      <c r="AI1455" s="108">
        <f t="shared" si="1074"/>
        <v>411</v>
      </c>
      <c r="AL1455" s="133">
        <f t="shared" si="1077"/>
        <v>497</v>
      </c>
      <c r="AQ1455">
        <f t="shared" si="1048"/>
        <v>471</v>
      </c>
      <c r="AS1455">
        <f t="shared" si="1055"/>
        <v>458</v>
      </c>
      <c r="AV1455">
        <f t="shared" si="1063"/>
        <v>382</v>
      </c>
      <c r="AW1455">
        <f t="shared" si="1155"/>
        <v>457</v>
      </c>
      <c r="AZ1455" s="255">
        <f t="shared" si="1156"/>
        <v>5</v>
      </c>
      <c r="BA1455" s="255">
        <f t="shared" si="1157"/>
        <v>5</v>
      </c>
      <c r="BB1455" s="255">
        <f t="shared" si="1149"/>
        <v>4</v>
      </c>
      <c r="BC1455" s="255">
        <f t="shared" si="1144"/>
        <v>3</v>
      </c>
      <c r="BD1455" s="258">
        <f t="shared" si="1132"/>
        <v>8</v>
      </c>
      <c r="BE1455" s="258">
        <f t="shared" si="1133"/>
        <v>8</v>
      </c>
      <c r="BF1455" s="258">
        <f t="shared" si="1126"/>
        <v>7</v>
      </c>
      <c r="BG1455" s="258">
        <f t="shared" si="1127"/>
        <v>7</v>
      </c>
      <c r="BH1455" s="258">
        <f t="shared" si="1164"/>
        <v>6</v>
      </c>
      <c r="BI1455" s="258">
        <f t="shared" si="1124"/>
        <v>5</v>
      </c>
      <c r="BJ1455" s="258">
        <f>BI1455+2</f>
        <v>7</v>
      </c>
      <c r="BK1455" s="258">
        <f t="shared" si="1161"/>
        <v>6</v>
      </c>
      <c r="BL1455" s="258">
        <f t="shared" si="1162"/>
        <v>6</v>
      </c>
      <c r="BM1455" s="258">
        <f t="shared" si="1134"/>
        <v>5</v>
      </c>
      <c r="BN1455" s="258">
        <f t="shared" si="1135"/>
        <v>5</v>
      </c>
      <c r="BO1455" s="32">
        <f t="shared" si="1136"/>
        <v>686</v>
      </c>
      <c r="BP1455" s="8">
        <f t="shared" si="1106"/>
        <v>270</v>
      </c>
      <c r="BQ1455" s="32">
        <f t="shared" si="1122"/>
        <v>457</v>
      </c>
    </row>
    <row r="1456" spans="1:69" ht="13.5" thickBot="1">
      <c r="A1456" s="390">
        <f t="shared" si="1128"/>
        <v>56</v>
      </c>
      <c r="B1456" s="391" t="str">
        <f>VLOOKUP(A1456,Sheet3!$A$2:$E$61,4,FALSE)</f>
        <v>jǐwèi (己未)</v>
      </c>
      <c r="C1456" s="391" t="str">
        <f>VLOOKUP(A1456,Sheet3!$A$2:$E$61,5,FALSE)</f>
        <v>Earth Sheep</v>
      </c>
      <c r="D1456" s="399">
        <f t="shared" si="1129"/>
        <v>2539</v>
      </c>
      <c r="E1456" s="399">
        <f t="shared" si="1130"/>
        <v>2478</v>
      </c>
      <c r="F1456" s="12">
        <f t="shared" si="1145"/>
        <v>9.5714285714285712</v>
      </c>
      <c r="G1456" s="416">
        <f t="shared" si="1114"/>
        <v>3870</v>
      </c>
      <c r="H1456" s="187">
        <f t="shared" si="1151"/>
        <v>62</v>
      </c>
      <c r="I1456" s="36">
        <f t="shared" si="1152"/>
        <v>61</v>
      </c>
      <c r="J1456" s="4">
        <f t="shared" si="1153"/>
        <v>-61</v>
      </c>
      <c r="K1456" s="36">
        <f t="shared" si="1154"/>
        <v>-60</v>
      </c>
      <c r="L1456">
        <f t="shared" si="1163"/>
        <v>180</v>
      </c>
      <c r="M1456" s="3">
        <f t="shared" si="1142"/>
        <v>2</v>
      </c>
      <c r="N1456" s="245">
        <f t="shared" si="1142"/>
        <v>3</v>
      </c>
      <c r="O1456" s="2"/>
      <c r="P1456" s="2">
        <f t="shared" si="1150"/>
        <v>12</v>
      </c>
      <c r="R1456" s="8">
        <f t="shared" si="1160"/>
        <v>10</v>
      </c>
      <c r="S1456" s="8">
        <f t="shared" si="1158"/>
        <v>6</v>
      </c>
      <c r="V1456" s="206">
        <f t="shared" si="1131"/>
        <v>108</v>
      </c>
      <c r="W1456" s="206"/>
      <c r="X1456" s="2">
        <f t="shared" si="1159"/>
        <v>7</v>
      </c>
      <c r="Y1456" s="2"/>
      <c r="Z1456" s="2"/>
      <c r="AD1456" s="8">
        <f t="shared" si="1148"/>
        <v>336</v>
      </c>
      <c r="AE1456" s="8"/>
      <c r="AF1456" s="8"/>
      <c r="AI1456" s="108">
        <f t="shared" si="1074"/>
        <v>412</v>
      </c>
      <c r="AL1456" s="133">
        <f t="shared" si="1077"/>
        <v>498</v>
      </c>
      <c r="AQ1456">
        <f t="shared" si="1048"/>
        <v>472</v>
      </c>
      <c r="AS1456">
        <f t="shared" si="1055"/>
        <v>459</v>
      </c>
      <c r="AV1456">
        <f t="shared" si="1063"/>
        <v>383</v>
      </c>
      <c r="AW1456">
        <f t="shared" si="1155"/>
        <v>458</v>
      </c>
      <c r="AZ1456" s="255">
        <f t="shared" si="1156"/>
        <v>5</v>
      </c>
      <c r="BA1456" s="255">
        <f t="shared" si="1157"/>
        <v>5</v>
      </c>
      <c r="BB1456" s="255">
        <f t="shared" si="1149"/>
        <v>4</v>
      </c>
      <c r="BC1456" s="255">
        <f t="shared" si="1144"/>
        <v>3</v>
      </c>
      <c r="BD1456" s="258">
        <f t="shared" si="1132"/>
        <v>8</v>
      </c>
      <c r="BE1456" s="258">
        <f t="shared" si="1133"/>
        <v>8</v>
      </c>
      <c r="BF1456" s="258">
        <f t="shared" si="1126"/>
        <v>7</v>
      </c>
      <c r="BG1456" s="258">
        <f t="shared" si="1127"/>
        <v>7</v>
      </c>
      <c r="BH1456" s="258">
        <f t="shared" si="1164"/>
        <v>6</v>
      </c>
      <c r="BI1456" s="258">
        <f t="shared" ref="BI1456:BI1472" si="1165">BH1456-1</f>
        <v>5</v>
      </c>
      <c r="BJ1456" s="258">
        <f>BI1456+1</f>
        <v>6</v>
      </c>
      <c r="BK1456" s="258">
        <f t="shared" si="1161"/>
        <v>5</v>
      </c>
      <c r="BL1456" s="258">
        <f t="shared" si="1162"/>
        <v>5</v>
      </c>
      <c r="BM1456" s="258">
        <f t="shared" si="1134"/>
        <v>4</v>
      </c>
      <c r="BN1456" s="258">
        <f t="shared" si="1135"/>
        <v>4</v>
      </c>
      <c r="BO1456" s="32">
        <f t="shared" si="1136"/>
        <v>687</v>
      </c>
      <c r="BP1456" s="8">
        <f t="shared" si="1106"/>
        <v>271</v>
      </c>
      <c r="BQ1456" s="32">
        <f t="shared" si="1122"/>
        <v>458</v>
      </c>
    </row>
    <row r="1457" spans="1:69" ht="23.25" thickBot="1">
      <c r="A1457" s="390">
        <f t="shared" si="1128"/>
        <v>57</v>
      </c>
      <c r="B1457" s="391" t="str">
        <f>VLOOKUP(A1457,Sheet3!$A$2:$E$61,4,FALSE)</f>
        <v>gēngshēn (庚申)</v>
      </c>
      <c r="C1457" s="391" t="str">
        <f>VLOOKUP(A1457,Sheet3!$A$2:$E$61,5,FALSE)</f>
        <v>Metal Monkey</v>
      </c>
      <c r="D1457" s="399">
        <f t="shared" si="1129"/>
        <v>2540</v>
      </c>
      <c r="E1457" s="399">
        <f t="shared" si="1130"/>
        <v>2479</v>
      </c>
      <c r="F1457" s="12">
        <f t="shared" si="1145"/>
        <v>9.4285714285714288</v>
      </c>
      <c r="G1457" s="416">
        <f t="shared" si="1114"/>
        <v>3871</v>
      </c>
      <c r="H1457" s="187">
        <f t="shared" si="1151"/>
        <v>61</v>
      </c>
      <c r="I1457" s="36">
        <f t="shared" si="1152"/>
        <v>60</v>
      </c>
      <c r="J1457" s="4">
        <f t="shared" si="1153"/>
        <v>-60</v>
      </c>
      <c r="K1457" s="36">
        <f t="shared" si="1154"/>
        <v>-59</v>
      </c>
      <c r="L1457">
        <f t="shared" si="1163"/>
        <v>180</v>
      </c>
      <c r="M1457" s="3">
        <f t="shared" si="1142"/>
        <v>3</v>
      </c>
      <c r="N1457" s="245">
        <f t="shared" si="1142"/>
        <v>4</v>
      </c>
      <c r="O1457" s="2"/>
      <c r="P1457" s="2">
        <f t="shared" si="1150"/>
        <v>13</v>
      </c>
      <c r="R1457" s="8">
        <f t="shared" si="1160"/>
        <v>11</v>
      </c>
      <c r="S1457" s="8">
        <f t="shared" si="1158"/>
        <v>7</v>
      </c>
      <c r="V1457" s="206">
        <f t="shared" si="1131"/>
        <v>109</v>
      </c>
      <c r="W1457" s="206"/>
      <c r="X1457" s="2">
        <f t="shared" si="1159"/>
        <v>8</v>
      </c>
      <c r="Y1457" s="2"/>
      <c r="Z1457" s="2"/>
      <c r="AD1457" s="8">
        <f t="shared" si="1148"/>
        <v>337</v>
      </c>
      <c r="AE1457" s="8"/>
      <c r="AF1457" s="8"/>
      <c r="AI1457" s="108">
        <f t="shared" si="1074"/>
        <v>413</v>
      </c>
      <c r="AJ1457" s="1">
        <f>(H$1047-H1460)/7</f>
        <v>59</v>
      </c>
      <c r="AL1457" s="133">
        <f t="shared" si="1077"/>
        <v>499</v>
      </c>
      <c r="AQ1457">
        <f t="shared" si="1048"/>
        <v>473</v>
      </c>
      <c r="AS1457">
        <f t="shared" si="1055"/>
        <v>460</v>
      </c>
      <c r="AV1457">
        <f t="shared" si="1063"/>
        <v>384</v>
      </c>
      <c r="AW1457">
        <f t="shared" si="1155"/>
        <v>459</v>
      </c>
      <c r="AZ1457" s="255">
        <f t="shared" si="1156"/>
        <v>4</v>
      </c>
      <c r="BA1457" s="255">
        <f t="shared" si="1157"/>
        <v>4</v>
      </c>
      <c r="BB1457" s="255">
        <f t="shared" si="1149"/>
        <v>3</v>
      </c>
      <c r="BC1457" s="255">
        <f t="shared" si="1144"/>
        <v>2</v>
      </c>
      <c r="BD1457" s="258">
        <f t="shared" si="1132"/>
        <v>7</v>
      </c>
      <c r="BE1457" s="258">
        <f t="shared" si="1133"/>
        <v>7</v>
      </c>
      <c r="BF1457" s="258">
        <f t="shared" ref="BF1457:BF1480" si="1166">BE1457-1</f>
        <v>6</v>
      </c>
      <c r="BG1457" s="258">
        <f t="shared" ref="BG1457:BG1480" si="1167">BF1457</f>
        <v>6</v>
      </c>
      <c r="BH1457" s="258">
        <f t="shared" si="1164"/>
        <v>5</v>
      </c>
      <c r="BI1457" s="258">
        <f t="shared" si="1165"/>
        <v>4</v>
      </c>
      <c r="BJ1457" s="258">
        <f>BI1457+2</f>
        <v>6</v>
      </c>
      <c r="BK1457" s="258">
        <f t="shared" si="1161"/>
        <v>5</v>
      </c>
      <c r="BL1457" s="258">
        <f t="shared" si="1162"/>
        <v>5</v>
      </c>
      <c r="BM1457" s="258">
        <f t="shared" si="1134"/>
        <v>4</v>
      </c>
      <c r="BN1457" s="258">
        <f t="shared" si="1135"/>
        <v>4</v>
      </c>
      <c r="BO1457" s="32">
        <f t="shared" si="1136"/>
        <v>688</v>
      </c>
      <c r="BP1457" s="8">
        <f t="shared" si="1106"/>
        <v>272</v>
      </c>
      <c r="BQ1457" s="32">
        <f t="shared" si="1122"/>
        <v>459</v>
      </c>
    </row>
    <row r="1458" spans="1:69" ht="13.5" thickBot="1">
      <c r="A1458" s="390">
        <f t="shared" si="1128"/>
        <v>58</v>
      </c>
      <c r="B1458" s="391" t="str">
        <f>VLOOKUP(A1458,Sheet3!$A$2:$E$61,4,FALSE)</f>
        <v>xīnyǒu (辛酉)</v>
      </c>
      <c r="C1458" s="391" t="str">
        <f>VLOOKUP(A1458,Sheet3!$A$2:$E$61,5,FALSE)</f>
        <v>Metal Rooster</v>
      </c>
      <c r="D1458" s="399">
        <f t="shared" si="1129"/>
        <v>2541</v>
      </c>
      <c r="E1458" s="399">
        <f t="shared" si="1130"/>
        <v>2480</v>
      </c>
      <c r="F1458" s="12">
        <f t="shared" si="1145"/>
        <v>9.2857142857142865</v>
      </c>
      <c r="G1458" s="416">
        <f t="shared" si="1114"/>
        <v>3872</v>
      </c>
      <c r="H1458" s="187">
        <f t="shared" si="1151"/>
        <v>60</v>
      </c>
      <c r="I1458" s="36">
        <f t="shared" si="1152"/>
        <v>59</v>
      </c>
      <c r="J1458" s="4">
        <f t="shared" si="1153"/>
        <v>-59</v>
      </c>
      <c r="K1458" s="36">
        <f t="shared" si="1154"/>
        <v>-58</v>
      </c>
      <c r="L1458">
        <f t="shared" si="1163"/>
        <v>180</v>
      </c>
      <c r="M1458" s="3">
        <f t="shared" ref="M1458:N1477" si="1168">M1462</f>
        <v>4</v>
      </c>
      <c r="N1458" s="245">
        <f t="shared" si="1168"/>
        <v>1</v>
      </c>
      <c r="O1458" s="2"/>
      <c r="P1458" s="2">
        <f t="shared" si="1150"/>
        <v>14</v>
      </c>
      <c r="R1458" s="8">
        <f t="shared" si="1160"/>
        <v>12</v>
      </c>
      <c r="S1458" s="8">
        <f t="shared" si="1158"/>
        <v>8</v>
      </c>
      <c r="V1458" s="206">
        <f t="shared" ref="V1458:V1473" si="1169">V1459-1</f>
        <v>110</v>
      </c>
      <c r="W1458" s="206"/>
      <c r="X1458" s="2">
        <f t="shared" si="1159"/>
        <v>9</v>
      </c>
      <c r="Y1458" s="2"/>
      <c r="Z1458" s="2"/>
      <c r="AD1458" s="8">
        <f t="shared" si="1148"/>
        <v>338</v>
      </c>
      <c r="AE1458" s="8"/>
      <c r="AF1458" s="8"/>
      <c r="AI1458" s="108">
        <f t="shared" si="1074"/>
        <v>414</v>
      </c>
      <c r="AL1458" s="133">
        <f t="shared" si="1077"/>
        <v>500</v>
      </c>
      <c r="AQ1458">
        <f t="shared" si="1048"/>
        <v>474</v>
      </c>
      <c r="AS1458">
        <f t="shared" si="1055"/>
        <v>461</v>
      </c>
      <c r="AV1458">
        <f t="shared" si="1063"/>
        <v>385</v>
      </c>
      <c r="AW1458">
        <f t="shared" si="1155"/>
        <v>460</v>
      </c>
      <c r="AZ1458" s="255">
        <f t="shared" si="1156"/>
        <v>4</v>
      </c>
      <c r="BA1458" s="255">
        <f t="shared" si="1157"/>
        <v>4</v>
      </c>
      <c r="BB1458" s="255">
        <f t="shared" si="1149"/>
        <v>3</v>
      </c>
      <c r="BC1458" s="255">
        <f t="shared" si="1144"/>
        <v>2</v>
      </c>
      <c r="BD1458" s="258">
        <f t="shared" si="1132"/>
        <v>7</v>
      </c>
      <c r="BE1458" s="258">
        <f t="shared" si="1133"/>
        <v>7</v>
      </c>
      <c r="BF1458" s="258">
        <f t="shared" si="1166"/>
        <v>6</v>
      </c>
      <c r="BG1458" s="258">
        <f t="shared" si="1167"/>
        <v>6</v>
      </c>
      <c r="BH1458" s="258">
        <f t="shared" si="1164"/>
        <v>5</v>
      </c>
      <c r="BI1458" s="258">
        <f t="shared" si="1165"/>
        <v>4</v>
      </c>
      <c r="BJ1458" s="258">
        <f>BI1458+2</f>
        <v>6</v>
      </c>
      <c r="BK1458" s="258">
        <f t="shared" si="1161"/>
        <v>5</v>
      </c>
      <c r="BL1458" s="258">
        <f t="shared" si="1162"/>
        <v>5</v>
      </c>
      <c r="BM1458" s="258">
        <f t="shared" si="1134"/>
        <v>4</v>
      </c>
      <c r="BN1458" s="258">
        <f t="shared" si="1135"/>
        <v>4</v>
      </c>
      <c r="BO1458" s="32">
        <f t="shared" si="1136"/>
        <v>689</v>
      </c>
      <c r="BP1458" s="8">
        <f t="shared" si="1106"/>
        <v>273</v>
      </c>
      <c r="BQ1458" s="32">
        <f t="shared" si="1122"/>
        <v>460</v>
      </c>
    </row>
    <row r="1459" spans="1:69" ht="13.5" thickBot="1">
      <c r="A1459" s="390">
        <f t="shared" si="1128"/>
        <v>59</v>
      </c>
      <c r="B1459" s="391" t="str">
        <f>VLOOKUP(A1459,Sheet3!$A$2:$E$61,4,FALSE)</f>
        <v>rénxū (壬戌)</v>
      </c>
      <c r="C1459" s="391" t="str">
        <f>VLOOKUP(A1459,Sheet3!$A$2:$E$61,5,FALSE)</f>
        <v>Water Dog</v>
      </c>
      <c r="D1459" s="399">
        <f t="shared" si="1129"/>
        <v>2542</v>
      </c>
      <c r="E1459" s="399">
        <f t="shared" si="1130"/>
        <v>2481</v>
      </c>
      <c r="F1459" s="12">
        <f t="shared" si="1145"/>
        <v>9.1428571428571423</v>
      </c>
      <c r="G1459" s="416">
        <f t="shared" si="1114"/>
        <v>3873</v>
      </c>
      <c r="H1459" s="187">
        <f t="shared" si="1151"/>
        <v>59</v>
      </c>
      <c r="I1459" s="36">
        <f t="shared" si="1152"/>
        <v>58</v>
      </c>
      <c r="J1459" s="4">
        <f t="shared" si="1153"/>
        <v>-58</v>
      </c>
      <c r="K1459" s="36">
        <f t="shared" si="1154"/>
        <v>-57</v>
      </c>
      <c r="L1459">
        <f t="shared" si="1163"/>
        <v>181</v>
      </c>
      <c r="M1459" s="3">
        <f t="shared" si="1168"/>
        <v>1</v>
      </c>
      <c r="N1459" s="245">
        <f t="shared" si="1168"/>
        <v>2</v>
      </c>
      <c r="O1459" s="2"/>
      <c r="P1459" s="2">
        <f t="shared" si="1150"/>
        <v>15</v>
      </c>
      <c r="R1459" s="8">
        <f t="shared" si="1160"/>
        <v>13</v>
      </c>
      <c r="S1459" s="8">
        <f t="shared" si="1158"/>
        <v>9</v>
      </c>
      <c r="V1459" s="206">
        <f t="shared" si="1169"/>
        <v>111</v>
      </c>
      <c r="W1459" s="206"/>
      <c r="X1459" s="2">
        <f t="shared" si="1159"/>
        <v>10</v>
      </c>
      <c r="Y1459" s="2"/>
      <c r="Z1459" s="2"/>
      <c r="AD1459" s="8">
        <f t="shared" si="1148"/>
        <v>339</v>
      </c>
      <c r="AE1459" s="8"/>
      <c r="AF1459" s="8"/>
      <c r="AI1459" s="108">
        <f t="shared" si="1074"/>
        <v>415</v>
      </c>
      <c r="AL1459" s="133">
        <f t="shared" si="1077"/>
        <v>501</v>
      </c>
      <c r="AQ1459">
        <f t="shared" si="1048"/>
        <v>475</v>
      </c>
      <c r="AS1459">
        <f t="shared" si="1055"/>
        <v>462</v>
      </c>
      <c r="AT1459">
        <f>AT1452+1</f>
        <v>66</v>
      </c>
      <c r="AU1459">
        <f>AU1452-1</f>
        <v>4</v>
      </c>
      <c r="AV1459">
        <f t="shared" si="1063"/>
        <v>386</v>
      </c>
      <c r="AW1459">
        <f t="shared" si="1155"/>
        <v>461</v>
      </c>
      <c r="AZ1459" s="255">
        <f t="shared" si="1156"/>
        <v>4</v>
      </c>
      <c r="BA1459" s="255">
        <f t="shared" si="1157"/>
        <v>4</v>
      </c>
      <c r="BB1459" s="255">
        <f t="shared" si="1149"/>
        <v>3</v>
      </c>
      <c r="BC1459" s="255">
        <f t="shared" si="1144"/>
        <v>2</v>
      </c>
      <c r="BD1459" s="258">
        <f t="shared" si="1132"/>
        <v>7</v>
      </c>
      <c r="BE1459" s="258">
        <f t="shared" si="1133"/>
        <v>7</v>
      </c>
      <c r="BF1459" s="258">
        <f t="shared" si="1166"/>
        <v>6</v>
      </c>
      <c r="BG1459" s="258">
        <f t="shared" si="1167"/>
        <v>6</v>
      </c>
      <c r="BH1459" s="258">
        <f t="shared" si="1164"/>
        <v>5</v>
      </c>
      <c r="BI1459" s="258">
        <f t="shared" si="1165"/>
        <v>4</v>
      </c>
      <c r="BJ1459" s="258">
        <f>BI1459+2</f>
        <v>6</v>
      </c>
      <c r="BK1459" s="258">
        <f t="shared" si="1161"/>
        <v>5</v>
      </c>
      <c r="BL1459" s="258">
        <f t="shared" si="1162"/>
        <v>5</v>
      </c>
      <c r="BM1459" s="258">
        <f t="shared" si="1134"/>
        <v>4</v>
      </c>
      <c r="BN1459" s="258">
        <f t="shared" si="1135"/>
        <v>4</v>
      </c>
      <c r="BO1459" s="32">
        <f t="shared" si="1136"/>
        <v>690</v>
      </c>
      <c r="BP1459" s="8">
        <f t="shared" ref="BP1459:BP1522" si="1170">BP1458+1</f>
        <v>274</v>
      </c>
      <c r="BQ1459" s="32">
        <f t="shared" si="1122"/>
        <v>461</v>
      </c>
    </row>
    <row r="1460" spans="1:69" ht="13.5" thickBot="1">
      <c r="A1460" s="390">
        <f>IF(A1461&gt;1,A1461-1,60)</f>
        <v>60</v>
      </c>
      <c r="B1460" s="391" t="str">
        <f>VLOOKUP(A1460,Sheet3!$A$2:$E$61,4,FALSE)</f>
        <v>guǐhài (癸亥)</v>
      </c>
      <c r="C1460" s="391" t="str">
        <f>VLOOKUP(A1460,Sheet3!$A$2:$E$61,5,FALSE)</f>
        <v>Water Pig</v>
      </c>
      <c r="D1460" s="399">
        <f t="shared" si="1129"/>
        <v>2543</v>
      </c>
      <c r="E1460" s="399">
        <f t="shared" si="1130"/>
        <v>2482</v>
      </c>
      <c r="F1460" s="14">
        <f t="shared" si="1145"/>
        <v>9</v>
      </c>
      <c r="G1460" s="417">
        <f t="shared" si="1114"/>
        <v>3874</v>
      </c>
      <c r="H1460" s="270">
        <f t="shared" si="1151"/>
        <v>58</v>
      </c>
      <c r="I1460" s="42">
        <f t="shared" si="1152"/>
        <v>57</v>
      </c>
      <c r="J1460" s="6">
        <f t="shared" si="1153"/>
        <v>-57</v>
      </c>
      <c r="K1460" s="42">
        <f t="shared" si="1154"/>
        <v>-56</v>
      </c>
      <c r="L1460" s="20">
        <f t="shared" si="1163"/>
        <v>181</v>
      </c>
      <c r="M1460" s="15">
        <f t="shared" si="1168"/>
        <v>2</v>
      </c>
      <c r="N1460" s="271">
        <f t="shared" si="1168"/>
        <v>3</v>
      </c>
      <c r="O1460" s="17"/>
      <c r="P1460" s="17">
        <f t="shared" si="1150"/>
        <v>16</v>
      </c>
      <c r="Q1460" s="30"/>
      <c r="R1460" s="19">
        <f t="shared" si="1160"/>
        <v>14</v>
      </c>
      <c r="S1460" s="19">
        <f t="shared" si="1158"/>
        <v>10</v>
      </c>
      <c r="T1460" s="17"/>
      <c r="U1460" s="17"/>
      <c r="V1460" s="205">
        <f t="shared" si="1169"/>
        <v>112</v>
      </c>
      <c r="W1460" s="205"/>
      <c r="X1460" s="17">
        <f t="shared" si="1159"/>
        <v>11</v>
      </c>
      <c r="Y1460" s="17"/>
      <c r="Z1460" s="17"/>
      <c r="AA1460" s="20"/>
      <c r="AB1460" s="20"/>
      <c r="AC1460" s="20"/>
      <c r="AD1460" s="19">
        <f t="shared" si="1148"/>
        <v>340</v>
      </c>
      <c r="AE1460" s="19"/>
      <c r="AF1460" s="19"/>
      <c r="AG1460" s="20"/>
      <c r="AH1460" s="17"/>
      <c r="AI1460" s="108">
        <f t="shared" si="1074"/>
        <v>416</v>
      </c>
      <c r="AK1460" s="1">
        <f>(H$942-H1460)/7</f>
        <v>74</v>
      </c>
      <c r="AL1460" s="133">
        <f t="shared" si="1077"/>
        <v>502</v>
      </c>
      <c r="AM1460" s="1">
        <f>70-(H1460-H$1453)/7</f>
        <v>71</v>
      </c>
      <c r="AN1460" s="3">
        <f>-(H1460-H$984)/7</f>
        <v>68</v>
      </c>
      <c r="AO1460" s="3">
        <f>-(H1460-H$998)/7</f>
        <v>66</v>
      </c>
      <c r="AP1460" s="3">
        <f>-(H1460-H$1061)/7</f>
        <v>57</v>
      </c>
      <c r="AQ1460">
        <f t="shared" ref="AQ1460:AQ1523" si="1171">AQ1459+1</f>
        <v>476</v>
      </c>
      <c r="AR1460" s="3">
        <f>AR1453+(AO1467-AO1460)</f>
        <v>68</v>
      </c>
      <c r="AS1460">
        <f t="shared" si="1055"/>
        <v>463</v>
      </c>
      <c r="AV1460">
        <f t="shared" si="1063"/>
        <v>387</v>
      </c>
      <c r="AW1460">
        <f t="shared" si="1155"/>
        <v>462</v>
      </c>
      <c r="AZ1460" s="255">
        <f t="shared" si="1156"/>
        <v>4</v>
      </c>
      <c r="BA1460" s="255">
        <f t="shared" si="1157"/>
        <v>4</v>
      </c>
      <c r="BB1460" s="255">
        <f t="shared" si="1149"/>
        <v>3</v>
      </c>
      <c r="BC1460" s="255">
        <f t="shared" si="1144"/>
        <v>2</v>
      </c>
      <c r="BD1460" s="258">
        <f t="shared" si="1132"/>
        <v>7</v>
      </c>
      <c r="BE1460" s="258">
        <f t="shared" si="1133"/>
        <v>7</v>
      </c>
      <c r="BF1460" s="258">
        <f t="shared" si="1166"/>
        <v>6</v>
      </c>
      <c r="BG1460" s="258">
        <f t="shared" si="1167"/>
        <v>6</v>
      </c>
      <c r="BH1460" s="258">
        <f t="shared" si="1164"/>
        <v>5</v>
      </c>
      <c r="BI1460" s="258">
        <f t="shared" si="1165"/>
        <v>4</v>
      </c>
      <c r="BJ1460" s="258">
        <f>BI1460+1</f>
        <v>5</v>
      </c>
      <c r="BK1460" s="258">
        <f t="shared" si="1161"/>
        <v>4</v>
      </c>
      <c r="BL1460" s="258">
        <f t="shared" si="1162"/>
        <v>4</v>
      </c>
      <c r="BM1460" s="258">
        <f t="shared" si="1134"/>
        <v>3</v>
      </c>
      <c r="BN1460" s="258">
        <f t="shared" si="1135"/>
        <v>3</v>
      </c>
      <c r="BO1460" s="32">
        <f t="shared" si="1136"/>
        <v>691</v>
      </c>
      <c r="BP1460" s="8">
        <f t="shared" si="1170"/>
        <v>275</v>
      </c>
      <c r="BQ1460" s="32">
        <f t="shared" si="1122"/>
        <v>462</v>
      </c>
    </row>
    <row r="1461" spans="1:69" ht="13.5" thickBot="1">
      <c r="A1461" s="390">
        <f t="shared" ref="A1461:A1517" si="1172">IF(A1462&gt;1,A1462-1,60)</f>
        <v>1</v>
      </c>
      <c r="B1461" s="391" t="str">
        <f>VLOOKUP(A1461,Sheet3!$A$2:$E$61,4,FALSE)</f>
        <v>jiǎzǐ (甲子)</v>
      </c>
      <c r="C1461" s="391" t="str">
        <f>VLOOKUP(A1461,Sheet3!$A$2:$E$61,5,FALSE)</f>
        <v>Wood Rat</v>
      </c>
      <c r="D1461" s="399">
        <f t="shared" si="1129"/>
        <v>2544</v>
      </c>
      <c r="E1461" s="399">
        <f t="shared" si="1130"/>
        <v>2483</v>
      </c>
      <c r="F1461" s="12">
        <f t="shared" si="1145"/>
        <v>8.8571428571428577</v>
      </c>
      <c r="G1461" s="416">
        <f t="shared" si="1114"/>
        <v>3875</v>
      </c>
      <c r="H1461" s="187">
        <f t="shared" si="1151"/>
        <v>57</v>
      </c>
      <c r="I1461" s="36">
        <f t="shared" si="1152"/>
        <v>56</v>
      </c>
      <c r="J1461" s="4">
        <f t="shared" si="1153"/>
        <v>-56</v>
      </c>
      <c r="K1461" s="36">
        <f t="shared" si="1154"/>
        <v>-55</v>
      </c>
      <c r="L1461">
        <f t="shared" si="1163"/>
        <v>181</v>
      </c>
      <c r="M1461" s="3">
        <f t="shared" si="1168"/>
        <v>3</v>
      </c>
      <c r="N1461" s="245">
        <f t="shared" si="1168"/>
        <v>4</v>
      </c>
      <c r="O1461" s="2"/>
      <c r="P1461" s="2">
        <f t="shared" si="1150"/>
        <v>17</v>
      </c>
      <c r="R1461" s="8">
        <f t="shared" si="1160"/>
        <v>15</v>
      </c>
      <c r="S1461" s="8">
        <f t="shared" si="1158"/>
        <v>11</v>
      </c>
      <c r="V1461" s="206">
        <f t="shared" si="1169"/>
        <v>113</v>
      </c>
      <c r="W1461" s="206"/>
      <c r="X1461" s="2">
        <f t="shared" si="1159"/>
        <v>12</v>
      </c>
      <c r="Y1461" s="2"/>
      <c r="Z1461" s="2"/>
      <c r="AD1461" s="8">
        <f t="shared" si="1148"/>
        <v>341</v>
      </c>
      <c r="AE1461" s="8"/>
      <c r="AF1461" s="8"/>
      <c r="AI1461" s="108">
        <f t="shared" si="1074"/>
        <v>417</v>
      </c>
      <c r="AL1461" s="133">
        <f t="shared" si="1077"/>
        <v>503</v>
      </c>
      <c r="AQ1461">
        <f t="shared" si="1171"/>
        <v>477</v>
      </c>
      <c r="AS1461">
        <f t="shared" si="1055"/>
        <v>464</v>
      </c>
      <c r="AV1461">
        <f t="shared" si="1063"/>
        <v>388</v>
      </c>
      <c r="AW1461">
        <f t="shared" si="1155"/>
        <v>463</v>
      </c>
      <c r="AZ1461" s="255">
        <f t="shared" si="1156"/>
        <v>3</v>
      </c>
      <c r="BA1461" s="255">
        <f t="shared" si="1157"/>
        <v>3</v>
      </c>
      <c r="BB1461" s="255">
        <f t="shared" si="1149"/>
        <v>2</v>
      </c>
      <c r="BC1461" s="255">
        <f t="shared" si="1144"/>
        <v>1</v>
      </c>
      <c r="BD1461" s="258">
        <f>BC1461+5</f>
        <v>6</v>
      </c>
      <c r="BE1461" s="258">
        <f t="shared" ref="BE1461:BE1484" si="1173">BD1461</f>
        <v>6</v>
      </c>
      <c r="BF1461" s="258">
        <f t="shared" si="1166"/>
        <v>5</v>
      </c>
      <c r="BG1461" s="258">
        <f t="shared" si="1167"/>
        <v>5</v>
      </c>
      <c r="BH1461" s="258">
        <f t="shared" si="1164"/>
        <v>4</v>
      </c>
      <c r="BI1461" s="258">
        <f t="shared" si="1165"/>
        <v>3</v>
      </c>
      <c r="BJ1461" s="258">
        <f>BI1461+2</f>
        <v>5</v>
      </c>
      <c r="BK1461" s="258">
        <f t="shared" si="1161"/>
        <v>4</v>
      </c>
      <c r="BL1461" s="258">
        <f t="shared" si="1162"/>
        <v>4</v>
      </c>
      <c r="BM1461" s="258">
        <f t="shared" si="1134"/>
        <v>3</v>
      </c>
      <c r="BN1461" s="258">
        <f t="shared" si="1135"/>
        <v>3</v>
      </c>
      <c r="BO1461" s="32">
        <f t="shared" si="1136"/>
        <v>692</v>
      </c>
      <c r="BP1461" s="8">
        <f t="shared" si="1170"/>
        <v>276</v>
      </c>
      <c r="BQ1461" s="32">
        <f t="shared" si="1122"/>
        <v>463</v>
      </c>
    </row>
    <row r="1462" spans="1:69" ht="13.5" thickBot="1">
      <c r="A1462" s="390">
        <f t="shared" si="1172"/>
        <v>2</v>
      </c>
      <c r="B1462" s="391" t="str">
        <f>VLOOKUP(A1462,Sheet3!$A$2:$E$61,4,FALSE)</f>
        <v>yǐchǒu (乙丑)</v>
      </c>
      <c r="C1462" s="391" t="str">
        <f>VLOOKUP(A1462,Sheet3!$A$2:$E$61,5,FALSE)</f>
        <v>Wood Ox</v>
      </c>
      <c r="D1462" s="399">
        <f t="shared" si="1129"/>
        <v>2545</v>
      </c>
      <c r="E1462" s="399">
        <f t="shared" si="1130"/>
        <v>2484</v>
      </c>
      <c r="F1462" s="12">
        <f t="shared" si="1145"/>
        <v>8.7142857142857135</v>
      </c>
      <c r="G1462" s="416">
        <f t="shared" si="1114"/>
        <v>3876</v>
      </c>
      <c r="H1462" s="187">
        <f t="shared" si="1151"/>
        <v>56</v>
      </c>
      <c r="I1462" s="36">
        <f t="shared" si="1152"/>
        <v>55</v>
      </c>
      <c r="J1462" s="4">
        <f t="shared" si="1153"/>
        <v>-55</v>
      </c>
      <c r="K1462" s="36">
        <f t="shared" si="1154"/>
        <v>-54</v>
      </c>
      <c r="L1462">
        <f t="shared" si="1163"/>
        <v>181</v>
      </c>
      <c r="M1462" s="3">
        <f t="shared" si="1168"/>
        <v>4</v>
      </c>
      <c r="N1462" s="245">
        <f t="shared" si="1168"/>
        <v>1</v>
      </c>
      <c r="O1462" s="2"/>
      <c r="P1462" s="2">
        <f t="shared" si="1150"/>
        <v>18</v>
      </c>
      <c r="R1462" s="8">
        <f t="shared" si="1160"/>
        <v>16</v>
      </c>
      <c r="S1462" s="8">
        <f t="shared" si="1158"/>
        <v>12</v>
      </c>
      <c r="V1462" s="206">
        <f t="shared" si="1169"/>
        <v>114</v>
      </c>
      <c r="W1462" s="206"/>
      <c r="X1462" s="2">
        <f t="shared" si="1159"/>
        <v>13</v>
      </c>
      <c r="Y1462" s="2"/>
      <c r="Z1462" s="2"/>
      <c r="AD1462" s="8">
        <f t="shared" si="1148"/>
        <v>342</v>
      </c>
      <c r="AE1462" s="8"/>
      <c r="AF1462" s="8"/>
      <c r="AI1462" s="108">
        <f t="shared" si="1074"/>
        <v>418</v>
      </c>
      <c r="AL1462" s="133">
        <f t="shared" si="1077"/>
        <v>504</v>
      </c>
      <c r="AQ1462">
        <f t="shared" si="1171"/>
        <v>478</v>
      </c>
      <c r="AS1462">
        <f t="shared" si="1055"/>
        <v>465</v>
      </c>
      <c r="AV1462">
        <f t="shared" si="1063"/>
        <v>389</v>
      </c>
      <c r="AW1462">
        <f t="shared" si="1155"/>
        <v>464</v>
      </c>
      <c r="AZ1462" s="255">
        <f t="shared" si="1156"/>
        <v>3</v>
      </c>
      <c r="BA1462" s="255">
        <f t="shared" si="1157"/>
        <v>3</v>
      </c>
      <c r="BB1462" s="255">
        <f t="shared" si="1149"/>
        <v>2</v>
      </c>
      <c r="BC1462" s="255">
        <f t="shared" si="1144"/>
        <v>1</v>
      </c>
      <c r="BD1462" s="258">
        <f>BC1462+5</f>
        <v>6</v>
      </c>
      <c r="BE1462" s="258">
        <f t="shared" si="1173"/>
        <v>6</v>
      </c>
      <c r="BF1462" s="258">
        <f t="shared" si="1166"/>
        <v>5</v>
      </c>
      <c r="BG1462" s="258">
        <f t="shared" si="1167"/>
        <v>5</v>
      </c>
      <c r="BH1462" s="258">
        <f t="shared" si="1164"/>
        <v>4</v>
      </c>
      <c r="BI1462" s="258">
        <f t="shared" si="1165"/>
        <v>3</v>
      </c>
      <c r="BJ1462" s="258">
        <f>BI1462+2</f>
        <v>5</v>
      </c>
      <c r="BK1462" s="258">
        <f t="shared" si="1161"/>
        <v>4</v>
      </c>
      <c r="BL1462" s="258">
        <f t="shared" si="1162"/>
        <v>4</v>
      </c>
      <c r="BM1462" s="258">
        <f t="shared" si="1134"/>
        <v>3</v>
      </c>
      <c r="BN1462" s="258">
        <f t="shared" si="1135"/>
        <v>3</v>
      </c>
      <c r="BO1462" s="32">
        <f t="shared" si="1136"/>
        <v>693</v>
      </c>
      <c r="BP1462" s="8">
        <f t="shared" si="1170"/>
        <v>277</v>
      </c>
      <c r="BQ1462" s="32">
        <f t="shared" si="1122"/>
        <v>464</v>
      </c>
    </row>
    <row r="1463" spans="1:69" ht="13.5" thickBot="1">
      <c r="A1463" s="390">
        <f t="shared" si="1172"/>
        <v>3</v>
      </c>
      <c r="B1463" s="391" t="str">
        <f>VLOOKUP(A1463,Sheet3!$A$2:$E$61,4,FALSE)</f>
        <v>bǐngyín (丙寅)</v>
      </c>
      <c r="C1463" s="391" t="str">
        <f>VLOOKUP(A1463,Sheet3!$A$2:$E$61,5,FALSE)</f>
        <v>Fire Tiger</v>
      </c>
      <c r="D1463" s="399">
        <f t="shared" si="1129"/>
        <v>2546</v>
      </c>
      <c r="E1463" s="399">
        <f t="shared" si="1130"/>
        <v>2485</v>
      </c>
      <c r="F1463" s="12">
        <f t="shared" si="1145"/>
        <v>8.5714285714285712</v>
      </c>
      <c r="G1463" s="416">
        <f t="shared" ref="G1463:G1526" si="1174">G1462+1</f>
        <v>3877</v>
      </c>
      <c r="H1463" s="187">
        <f t="shared" si="1151"/>
        <v>55</v>
      </c>
      <c r="I1463" s="36">
        <f t="shared" si="1152"/>
        <v>54</v>
      </c>
      <c r="J1463" s="4">
        <f t="shared" si="1153"/>
        <v>-54</v>
      </c>
      <c r="K1463" s="36">
        <f t="shared" si="1154"/>
        <v>-53</v>
      </c>
      <c r="L1463">
        <f t="shared" si="1163"/>
        <v>182</v>
      </c>
      <c r="M1463" s="3">
        <f t="shared" si="1168"/>
        <v>1</v>
      </c>
      <c r="N1463" s="245">
        <f t="shared" si="1168"/>
        <v>2</v>
      </c>
      <c r="O1463" s="2"/>
      <c r="P1463" s="2">
        <f t="shared" si="1150"/>
        <v>19</v>
      </c>
      <c r="R1463" s="8">
        <f t="shared" si="1160"/>
        <v>17</v>
      </c>
      <c r="S1463" s="8">
        <f t="shared" si="1158"/>
        <v>13</v>
      </c>
      <c r="V1463" s="206">
        <f t="shared" si="1169"/>
        <v>115</v>
      </c>
      <c r="W1463" s="206"/>
      <c r="X1463" s="2">
        <f t="shared" si="1159"/>
        <v>14</v>
      </c>
      <c r="Y1463" s="2"/>
      <c r="Z1463" s="2"/>
      <c r="AD1463" s="8">
        <f t="shared" si="1148"/>
        <v>343</v>
      </c>
      <c r="AE1463" s="8"/>
      <c r="AF1463" s="8"/>
      <c r="AI1463" s="108">
        <f t="shared" si="1074"/>
        <v>419</v>
      </c>
      <c r="AL1463" s="133">
        <f t="shared" si="1077"/>
        <v>505</v>
      </c>
      <c r="AQ1463">
        <f t="shared" si="1171"/>
        <v>479</v>
      </c>
      <c r="AS1463">
        <f t="shared" si="1055"/>
        <v>466</v>
      </c>
      <c r="AV1463">
        <f t="shared" si="1063"/>
        <v>390</v>
      </c>
      <c r="AW1463">
        <f t="shared" si="1155"/>
        <v>465</v>
      </c>
      <c r="AZ1463" s="255">
        <f t="shared" si="1156"/>
        <v>3</v>
      </c>
      <c r="BA1463" s="255">
        <f t="shared" si="1157"/>
        <v>3</v>
      </c>
      <c r="BB1463" s="255">
        <f t="shared" si="1149"/>
        <v>2</v>
      </c>
      <c r="BC1463" s="255">
        <f t="shared" si="1144"/>
        <v>1</v>
      </c>
      <c r="BD1463" s="258">
        <f>BC1463+5</f>
        <v>6</v>
      </c>
      <c r="BE1463" s="258">
        <f t="shared" si="1173"/>
        <v>6</v>
      </c>
      <c r="BF1463" s="258">
        <f t="shared" si="1166"/>
        <v>5</v>
      </c>
      <c r="BG1463" s="258">
        <f t="shared" si="1167"/>
        <v>5</v>
      </c>
      <c r="BH1463" s="258">
        <f t="shared" si="1164"/>
        <v>4</v>
      </c>
      <c r="BI1463" s="258">
        <f t="shared" si="1165"/>
        <v>3</v>
      </c>
      <c r="BJ1463" s="258">
        <f>BI1463+2</f>
        <v>5</v>
      </c>
      <c r="BK1463" s="258">
        <f t="shared" si="1161"/>
        <v>4</v>
      </c>
      <c r="BL1463" s="258">
        <f t="shared" si="1162"/>
        <v>4</v>
      </c>
      <c r="BM1463" s="258">
        <f t="shared" si="1134"/>
        <v>3</v>
      </c>
      <c r="BN1463" s="258">
        <f t="shared" si="1135"/>
        <v>3</v>
      </c>
      <c r="BO1463" s="32">
        <f t="shared" si="1136"/>
        <v>694</v>
      </c>
      <c r="BP1463" s="8">
        <f t="shared" si="1170"/>
        <v>278</v>
      </c>
      <c r="BQ1463" s="32">
        <f t="shared" si="1122"/>
        <v>465</v>
      </c>
    </row>
    <row r="1464" spans="1:69" ht="13.5" thickBot="1">
      <c r="A1464" s="390">
        <f t="shared" si="1172"/>
        <v>4</v>
      </c>
      <c r="B1464" s="391" t="str">
        <f>VLOOKUP(A1464,Sheet3!$A$2:$E$61,4,FALSE)</f>
        <v>dīngmǎo (丁卯)</v>
      </c>
      <c r="C1464" s="391" t="str">
        <f>VLOOKUP(A1464,Sheet3!$A$2:$E$61,5,FALSE)</f>
        <v>Fire Hare</v>
      </c>
      <c r="D1464" s="399">
        <f t="shared" si="1129"/>
        <v>2547</v>
      </c>
      <c r="E1464" s="399">
        <f t="shared" si="1130"/>
        <v>2486</v>
      </c>
      <c r="F1464" s="12">
        <f t="shared" si="1145"/>
        <v>8.4285714285714288</v>
      </c>
      <c r="G1464" s="416">
        <f t="shared" si="1174"/>
        <v>3878</v>
      </c>
      <c r="H1464" s="187">
        <f t="shared" si="1151"/>
        <v>54</v>
      </c>
      <c r="I1464" s="36">
        <f t="shared" si="1152"/>
        <v>53</v>
      </c>
      <c r="J1464" s="4">
        <f t="shared" si="1153"/>
        <v>-53</v>
      </c>
      <c r="K1464" s="36">
        <f t="shared" si="1154"/>
        <v>-52</v>
      </c>
      <c r="L1464">
        <f t="shared" si="1163"/>
        <v>182</v>
      </c>
      <c r="M1464" s="3">
        <f t="shared" si="1168"/>
        <v>2</v>
      </c>
      <c r="N1464" s="245">
        <f t="shared" si="1168"/>
        <v>3</v>
      </c>
      <c r="O1464" s="2"/>
      <c r="P1464" s="2">
        <f t="shared" si="1150"/>
        <v>20</v>
      </c>
      <c r="R1464" s="8">
        <f t="shared" si="1160"/>
        <v>18</v>
      </c>
      <c r="S1464" s="8">
        <f t="shared" si="1158"/>
        <v>14</v>
      </c>
      <c r="V1464" s="206">
        <f t="shared" si="1169"/>
        <v>116</v>
      </c>
      <c r="W1464" s="206"/>
      <c r="X1464" s="2">
        <f t="shared" si="1159"/>
        <v>15</v>
      </c>
      <c r="Y1464" s="2"/>
      <c r="Z1464" s="2"/>
      <c r="AD1464" s="8">
        <f t="shared" si="1148"/>
        <v>344</v>
      </c>
      <c r="AE1464" s="8"/>
      <c r="AF1464" s="8"/>
      <c r="AI1464" s="108">
        <f t="shared" si="1074"/>
        <v>420</v>
      </c>
      <c r="AJ1464" s="1">
        <f>(H$1047-H1467)/7</f>
        <v>60</v>
      </c>
      <c r="AL1464" s="133">
        <f t="shared" si="1077"/>
        <v>506</v>
      </c>
      <c r="AQ1464">
        <f t="shared" si="1171"/>
        <v>480</v>
      </c>
      <c r="AS1464">
        <f t="shared" si="1055"/>
        <v>467</v>
      </c>
      <c r="AV1464">
        <f t="shared" si="1063"/>
        <v>391</v>
      </c>
      <c r="AW1464">
        <f t="shared" si="1155"/>
        <v>466</v>
      </c>
      <c r="AZ1464" s="255">
        <f t="shared" si="1156"/>
        <v>3</v>
      </c>
      <c r="BA1464" s="255">
        <f t="shared" si="1157"/>
        <v>3</v>
      </c>
      <c r="BB1464" s="255">
        <f t="shared" si="1149"/>
        <v>2</v>
      </c>
      <c r="BC1464" s="255">
        <f t="shared" si="1144"/>
        <v>1</v>
      </c>
      <c r="BD1464" s="258">
        <f>BC1464+5</f>
        <v>6</v>
      </c>
      <c r="BE1464" s="258">
        <f t="shared" si="1173"/>
        <v>6</v>
      </c>
      <c r="BF1464" s="258">
        <f t="shared" si="1166"/>
        <v>5</v>
      </c>
      <c r="BG1464" s="258">
        <f t="shared" si="1167"/>
        <v>5</v>
      </c>
      <c r="BH1464" s="258">
        <f t="shared" si="1164"/>
        <v>4</v>
      </c>
      <c r="BI1464" s="258">
        <f t="shared" si="1165"/>
        <v>3</v>
      </c>
      <c r="BJ1464" s="258">
        <f>BI1464+1</f>
        <v>4</v>
      </c>
      <c r="BK1464" s="258">
        <f t="shared" si="1161"/>
        <v>3</v>
      </c>
      <c r="BL1464" s="258">
        <f t="shared" si="1162"/>
        <v>3</v>
      </c>
      <c r="BM1464" s="258">
        <f t="shared" ref="BM1464:BM1527" si="1175">AZ1465</f>
        <v>2</v>
      </c>
      <c r="BN1464" s="258">
        <f t="shared" ref="BN1464:BN1527" si="1176">BA1465</f>
        <v>2</v>
      </c>
      <c r="BO1464" s="32">
        <f t="shared" si="1136"/>
        <v>695</v>
      </c>
      <c r="BP1464" s="8">
        <f t="shared" si="1170"/>
        <v>279</v>
      </c>
      <c r="BQ1464" s="32">
        <f t="shared" si="1122"/>
        <v>466</v>
      </c>
    </row>
    <row r="1465" spans="1:69" ht="13.5" thickBot="1">
      <c r="A1465" s="390">
        <f t="shared" si="1172"/>
        <v>5</v>
      </c>
      <c r="B1465" s="391" t="str">
        <f>VLOOKUP(A1465,Sheet3!$A$2:$E$61,4,FALSE)</f>
        <v>wùchén (戊辰)</v>
      </c>
      <c r="C1465" s="391" t="str">
        <f>VLOOKUP(A1465,Sheet3!$A$2:$E$61,5,FALSE)</f>
        <v>Earth Dragon</v>
      </c>
      <c r="D1465" s="399">
        <f t="shared" si="1129"/>
        <v>2548</v>
      </c>
      <c r="E1465" s="399">
        <f t="shared" si="1130"/>
        <v>2487</v>
      </c>
      <c r="F1465" s="12">
        <f t="shared" si="1145"/>
        <v>8.2857142857142865</v>
      </c>
      <c r="G1465" s="416">
        <f t="shared" si="1174"/>
        <v>3879</v>
      </c>
      <c r="H1465" s="187">
        <f t="shared" si="1151"/>
        <v>53</v>
      </c>
      <c r="I1465" s="36">
        <f t="shared" si="1152"/>
        <v>52</v>
      </c>
      <c r="J1465" s="4">
        <f t="shared" si="1153"/>
        <v>-52</v>
      </c>
      <c r="K1465" s="36">
        <f t="shared" si="1154"/>
        <v>-51</v>
      </c>
      <c r="L1465">
        <f t="shared" si="1163"/>
        <v>182</v>
      </c>
      <c r="M1465" s="3">
        <f t="shared" si="1168"/>
        <v>3</v>
      </c>
      <c r="N1465" s="245">
        <f t="shared" si="1168"/>
        <v>4</v>
      </c>
      <c r="O1465" s="2"/>
      <c r="P1465" s="2">
        <f t="shared" si="1150"/>
        <v>21</v>
      </c>
      <c r="R1465" s="8">
        <f t="shared" si="1160"/>
        <v>19</v>
      </c>
      <c r="S1465" s="8">
        <f t="shared" si="1158"/>
        <v>15</v>
      </c>
      <c r="V1465" s="206">
        <f t="shared" si="1169"/>
        <v>117</v>
      </c>
      <c r="W1465" s="206"/>
      <c r="X1465" s="2">
        <f t="shared" si="1159"/>
        <v>16</v>
      </c>
      <c r="Y1465" s="2"/>
      <c r="Z1465" s="2"/>
      <c r="AD1465" s="8">
        <f t="shared" si="1148"/>
        <v>345</v>
      </c>
      <c r="AE1465" s="8"/>
      <c r="AF1465" s="8"/>
      <c r="AI1465" s="108">
        <f t="shared" si="1074"/>
        <v>421</v>
      </c>
      <c r="AL1465" s="133">
        <f t="shared" si="1077"/>
        <v>507</v>
      </c>
      <c r="AQ1465">
        <f t="shared" si="1171"/>
        <v>481</v>
      </c>
      <c r="AS1465">
        <f t="shared" si="1055"/>
        <v>468</v>
      </c>
      <c r="AV1465">
        <f t="shared" si="1063"/>
        <v>392</v>
      </c>
      <c r="AW1465">
        <f t="shared" si="1155"/>
        <v>467</v>
      </c>
      <c r="AZ1465" s="255">
        <f t="shared" si="1156"/>
        <v>2</v>
      </c>
      <c r="BA1465" s="255">
        <f t="shared" si="1157"/>
        <v>2</v>
      </c>
      <c r="BB1465" s="255">
        <f t="shared" si="1149"/>
        <v>1</v>
      </c>
      <c r="BC1465" s="261">
        <f>BB1465+30</f>
        <v>31</v>
      </c>
      <c r="BD1465" s="258">
        <f t="shared" ref="BD1465:BD1484" si="1177">BC1465-26</f>
        <v>5</v>
      </c>
      <c r="BE1465" s="258">
        <f t="shared" si="1173"/>
        <v>5</v>
      </c>
      <c r="BF1465" s="258">
        <f t="shared" si="1166"/>
        <v>4</v>
      </c>
      <c r="BG1465" s="258">
        <f t="shared" si="1167"/>
        <v>4</v>
      </c>
      <c r="BH1465" s="258">
        <f t="shared" si="1164"/>
        <v>3</v>
      </c>
      <c r="BI1465" s="258">
        <f t="shared" si="1165"/>
        <v>2</v>
      </c>
      <c r="BJ1465" s="258">
        <f>BI1465+2</f>
        <v>4</v>
      </c>
      <c r="BK1465" s="258">
        <f t="shared" si="1161"/>
        <v>3</v>
      </c>
      <c r="BL1465" s="258">
        <f t="shared" si="1162"/>
        <v>3</v>
      </c>
      <c r="BM1465" s="258">
        <f t="shared" si="1175"/>
        <v>2</v>
      </c>
      <c r="BN1465" s="258">
        <f t="shared" si="1176"/>
        <v>2</v>
      </c>
      <c r="BO1465" s="32">
        <f t="shared" ref="BO1465:BO1528" si="1178">BO1464+1</f>
        <v>696</v>
      </c>
      <c r="BP1465" s="8">
        <f t="shared" si="1170"/>
        <v>280</v>
      </c>
      <c r="BQ1465" s="32">
        <f t="shared" si="1122"/>
        <v>467</v>
      </c>
    </row>
    <row r="1466" spans="1:69" ht="13.5" thickBot="1">
      <c r="A1466" s="390">
        <f t="shared" si="1172"/>
        <v>6</v>
      </c>
      <c r="B1466" s="391" t="str">
        <f>VLOOKUP(A1466,Sheet3!$A$2:$E$61,4,FALSE)</f>
        <v>jǐsì (己巳)</v>
      </c>
      <c r="C1466" s="391" t="str">
        <f>VLOOKUP(A1466,Sheet3!$A$2:$E$61,5,FALSE)</f>
        <v>Earth Snake</v>
      </c>
      <c r="D1466" s="399">
        <f t="shared" si="1129"/>
        <v>2549</v>
      </c>
      <c r="E1466" s="399">
        <f t="shared" si="1130"/>
        <v>2488</v>
      </c>
      <c r="F1466" s="12">
        <f t="shared" si="1145"/>
        <v>8.1428571428571423</v>
      </c>
      <c r="G1466" s="416">
        <f t="shared" si="1174"/>
        <v>3880</v>
      </c>
      <c r="H1466" s="187">
        <f t="shared" si="1151"/>
        <v>52</v>
      </c>
      <c r="I1466" s="36">
        <f t="shared" si="1152"/>
        <v>51</v>
      </c>
      <c r="J1466" s="4">
        <f t="shared" si="1153"/>
        <v>-51</v>
      </c>
      <c r="K1466" s="36">
        <f t="shared" si="1154"/>
        <v>-50</v>
      </c>
      <c r="L1466">
        <f t="shared" si="1163"/>
        <v>182</v>
      </c>
      <c r="M1466" s="3">
        <f t="shared" si="1168"/>
        <v>4</v>
      </c>
      <c r="N1466" s="245">
        <f t="shared" si="1168"/>
        <v>1</v>
      </c>
      <c r="O1466" s="2"/>
      <c r="P1466" s="2">
        <f t="shared" si="1150"/>
        <v>22</v>
      </c>
      <c r="R1466" s="8">
        <f t="shared" si="1160"/>
        <v>20</v>
      </c>
      <c r="S1466" s="8">
        <f t="shared" si="1158"/>
        <v>16</v>
      </c>
      <c r="V1466" s="206">
        <f t="shared" si="1169"/>
        <v>118</v>
      </c>
      <c r="W1466" s="206"/>
      <c r="X1466" s="2">
        <f t="shared" si="1159"/>
        <v>17</v>
      </c>
      <c r="Y1466" s="2"/>
      <c r="Z1466" s="2"/>
      <c r="AD1466" s="8">
        <f t="shared" si="1148"/>
        <v>346</v>
      </c>
      <c r="AE1466" s="8"/>
      <c r="AF1466" s="8"/>
      <c r="AI1466" s="108">
        <f t="shared" si="1074"/>
        <v>422</v>
      </c>
      <c r="AL1466" s="133">
        <f t="shared" si="1077"/>
        <v>508</v>
      </c>
      <c r="AQ1466">
        <f t="shared" si="1171"/>
        <v>482</v>
      </c>
      <c r="AS1466">
        <f t="shared" si="1055"/>
        <v>469</v>
      </c>
      <c r="AT1466">
        <f>AT1459+1</f>
        <v>67</v>
      </c>
      <c r="AU1466">
        <f>AU1459-1</f>
        <v>3</v>
      </c>
      <c r="AV1466">
        <f t="shared" si="1063"/>
        <v>393</v>
      </c>
      <c r="AW1466">
        <f t="shared" si="1155"/>
        <v>468</v>
      </c>
      <c r="AZ1466" s="255">
        <f t="shared" si="1156"/>
        <v>2</v>
      </c>
      <c r="BA1466" s="255">
        <f t="shared" si="1157"/>
        <v>2</v>
      </c>
      <c r="BB1466" s="255">
        <f t="shared" si="1149"/>
        <v>1</v>
      </c>
      <c r="BC1466" s="261">
        <f>BB1466+30</f>
        <v>31</v>
      </c>
      <c r="BD1466" s="258">
        <f t="shared" si="1177"/>
        <v>5</v>
      </c>
      <c r="BE1466" s="258">
        <f t="shared" si="1173"/>
        <v>5</v>
      </c>
      <c r="BF1466" s="258">
        <f t="shared" si="1166"/>
        <v>4</v>
      </c>
      <c r="BG1466" s="258">
        <f t="shared" si="1167"/>
        <v>4</v>
      </c>
      <c r="BH1466" s="258">
        <f t="shared" si="1164"/>
        <v>3</v>
      </c>
      <c r="BI1466" s="258">
        <f t="shared" si="1165"/>
        <v>2</v>
      </c>
      <c r="BJ1466" s="258">
        <f>BI1466+2</f>
        <v>4</v>
      </c>
      <c r="BK1466" s="258">
        <f t="shared" si="1161"/>
        <v>3</v>
      </c>
      <c r="BL1466" s="258">
        <f t="shared" si="1162"/>
        <v>3</v>
      </c>
      <c r="BM1466" s="258">
        <f t="shared" si="1175"/>
        <v>2</v>
      </c>
      <c r="BN1466" s="258">
        <f t="shared" si="1176"/>
        <v>2</v>
      </c>
      <c r="BO1466" s="32">
        <f t="shared" si="1178"/>
        <v>697</v>
      </c>
      <c r="BP1466" s="8">
        <f t="shared" si="1170"/>
        <v>281</v>
      </c>
      <c r="BQ1466" s="32">
        <f t="shared" si="1122"/>
        <v>468</v>
      </c>
    </row>
    <row r="1467" spans="1:69" ht="13.5" thickBot="1">
      <c r="A1467" s="390">
        <f t="shared" si="1172"/>
        <v>7</v>
      </c>
      <c r="B1467" s="391" t="str">
        <f>VLOOKUP(A1467,Sheet3!$A$2:$E$61,4,FALSE)</f>
        <v>gēngwǔ (庚午)</v>
      </c>
      <c r="C1467" s="391" t="str">
        <f>VLOOKUP(A1467,Sheet3!$A$2:$E$61,5,FALSE)</f>
        <v>Metal Horse</v>
      </c>
      <c r="D1467" s="399">
        <f t="shared" si="1129"/>
        <v>2550</v>
      </c>
      <c r="E1467" s="399">
        <f t="shared" si="1130"/>
        <v>2489</v>
      </c>
      <c r="F1467" s="14">
        <f t="shared" si="1145"/>
        <v>8</v>
      </c>
      <c r="G1467" s="417">
        <f t="shared" si="1174"/>
        <v>3881</v>
      </c>
      <c r="H1467" s="270">
        <f t="shared" si="1151"/>
        <v>51</v>
      </c>
      <c r="I1467" s="42">
        <f t="shared" si="1152"/>
        <v>50</v>
      </c>
      <c r="J1467" s="6">
        <f t="shared" si="1153"/>
        <v>-50</v>
      </c>
      <c r="K1467" s="42">
        <f t="shared" si="1154"/>
        <v>-49</v>
      </c>
      <c r="L1467" s="20">
        <f t="shared" si="1163"/>
        <v>183</v>
      </c>
      <c r="M1467" s="15">
        <f t="shared" si="1168"/>
        <v>1</v>
      </c>
      <c r="N1467" s="271">
        <f t="shared" si="1168"/>
        <v>2</v>
      </c>
      <c r="O1467" s="17"/>
      <c r="P1467" s="17">
        <f t="shared" si="1150"/>
        <v>23</v>
      </c>
      <c r="Q1467" s="30"/>
      <c r="R1467" s="19">
        <f t="shared" si="1160"/>
        <v>21</v>
      </c>
      <c r="S1467" s="19">
        <f t="shared" si="1158"/>
        <v>17</v>
      </c>
      <c r="T1467" s="17"/>
      <c r="U1467" s="17"/>
      <c r="V1467" s="205">
        <f t="shared" si="1169"/>
        <v>119</v>
      </c>
      <c r="W1467" s="205"/>
      <c r="X1467" s="17">
        <f t="shared" si="1159"/>
        <v>18</v>
      </c>
      <c r="Y1467" s="17"/>
      <c r="Z1467" s="17"/>
      <c r="AA1467" s="20"/>
      <c r="AB1467" s="20"/>
      <c r="AC1467" s="20"/>
      <c r="AD1467" s="19">
        <f t="shared" si="1148"/>
        <v>347</v>
      </c>
      <c r="AE1467" s="19"/>
      <c r="AF1467" s="19"/>
      <c r="AG1467" s="20"/>
      <c r="AH1467" s="17"/>
      <c r="AI1467" s="108">
        <f t="shared" si="1074"/>
        <v>423</v>
      </c>
      <c r="AK1467" s="1">
        <f>(H$942-H1467)/7</f>
        <v>75</v>
      </c>
      <c r="AL1467" s="133">
        <f t="shared" si="1077"/>
        <v>509</v>
      </c>
      <c r="AM1467" s="1">
        <f>70-(H1467-H$1453)/7</f>
        <v>72</v>
      </c>
      <c r="AN1467" s="79">
        <f>-(H1467-H$984)/7</f>
        <v>69</v>
      </c>
      <c r="AO1467" s="3">
        <f>-(H1467-H$998)/7</f>
        <v>67</v>
      </c>
      <c r="AP1467" s="3">
        <f>-(H1467-H$1061)/7</f>
        <v>58</v>
      </c>
      <c r="AQ1467" s="78">
        <f t="shared" si="1171"/>
        <v>483</v>
      </c>
      <c r="AR1467" s="79">
        <f>AR1460+(AO1474-AO1467)</f>
        <v>69</v>
      </c>
      <c r="AS1467">
        <f t="shared" si="1055"/>
        <v>470</v>
      </c>
      <c r="AV1467">
        <f t="shared" si="1063"/>
        <v>394</v>
      </c>
      <c r="AW1467">
        <f t="shared" si="1155"/>
        <v>469</v>
      </c>
      <c r="AZ1467" s="255">
        <f t="shared" si="1156"/>
        <v>2</v>
      </c>
      <c r="BA1467" s="255">
        <f t="shared" si="1157"/>
        <v>2</v>
      </c>
      <c r="BB1467" s="255">
        <f t="shared" si="1149"/>
        <v>1</v>
      </c>
      <c r="BC1467" s="261">
        <f>BB1467+30</f>
        <v>31</v>
      </c>
      <c r="BD1467" s="258">
        <f t="shared" si="1177"/>
        <v>5</v>
      </c>
      <c r="BE1467" s="258">
        <f t="shared" si="1173"/>
        <v>5</v>
      </c>
      <c r="BF1467" s="258">
        <f t="shared" si="1166"/>
        <v>4</v>
      </c>
      <c r="BG1467" s="258">
        <f t="shared" si="1167"/>
        <v>4</v>
      </c>
      <c r="BH1467" s="258">
        <f t="shared" si="1164"/>
        <v>3</v>
      </c>
      <c r="BI1467" s="258">
        <f t="shared" si="1165"/>
        <v>2</v>
      </c>
      <c r="BJ1467" s="258">
        <f>BI1467+2</f>
        <v>4</v>
      </c>
      <c r="BK1467" s="258">
        <f t="shared" si="1161"/>
        <v>3</v>
      </c>
      <c r="BL1467" s="258">
        <f t="shared" si="1162"/>
        <v>3</v>
      </c>
      <c r="BM1467" s="258">
        <f t="shared" si="1175"/>
        <v>2</v>
      </c>
      <c r="BN1467" s="258">
        <f t="shared" si="1176"/>
        <v>2</v>
      </c>
      <c r="BO1467" s="32">
        <f t="shared" si="1178"/>
        <v>698</v>
      </c>
      <c r="BP1467" s="8">
        <f t="shared" si="1170"/>
        <v>282</v>
      </c>
      <c r="BQ1467" s="32">
        <f t="shared" si="1122"/>
        <v>469</v>
      </c>
    </row>
    <row r="1468" spans="1:69" ht="13.5" thickBot="1">
      <c r="A1468" s="390">
        <f t="shared" si="1172"/>
        <v>8</v>
      </c>
      <c r="B1468" s="391" t="str">
        <f>VLOOKUP(A1468,Sheet3!$A$2:$E$61,4,FALSE)</f>
        <v>xīnwèi (辛未)</v>
      </c>
      <c r="C1468" s="391" t="str">
        <f>VLOOKUP(A1468,Sheet3!$A$2:$E$61,5,FALSE)</f>
        <v>Metal Sheep</v>
      </c>
      <c r="D1468" s="399">
        <f t="shared" si="1129"/>
        <v>2551</v>
      </c>
      <c r="E1468" s="399">
        <f t="shared" si="1130"/>
        <v>2490</v>
      </c>
      <c r="F1468" s="12">
        <f t="shared" si="1145"/>
        <v>7.8571428571428568</v>
      </c>
      <c r="G1468" s="416">
        <f t="shared" si="1174"/>
        <v>3882</v>
      </c>
      <c r="H1468" s="354">
        <v>50</v>
      </c>
      <c r="I1468" s="1">
        <v>49</v>
      </c>
      <c r="J1468" s="360">
        <v>-49</v>
      </c>
      <c r="K1468" s="40">
        <v>-48</v>
      </c>
      <c r="L1468">
        <f t="shared" si="1163"/>
        <v>183</v>
      </c>
      <c r="M1468" s="3">
        <f t="shared" si="1168"/>
        <v>2</v>
      </c>
      <c r="N1468" s="245">
        <f t="shared" si="1168"/>
        <v>3</v>
      </c>
      <c r="O1468" s="501" t="s">
        <v>110</v>
      </c>
      <c r="P1468" s="501"/>
      <c r="R1468" s="8">
        <f t="shared" si="1160"/>
        <v>22</v>
      </c>
      <c r="S1468" s="8">
        <f t="shared" si="1158"/>
        <v>18</v>
      </c>
      <c r="V1468" s="206">
        <f t="shared" si="1169"/>
        <v>120</v>
      </c>
      <c r="W1468" s="206"/>
      <c r="X1468" s="2">
        <f t="shared" si="1159"/>
        <v>19</v>
      </c>
      <c r="Y1468" s="2"/>
      <c r="Z1468" s="2"/>
      <c r="AD1468" s="8">
        <f t="shared" si="1148"/>
        <v>348</v>
      </c>
      <c r="AE1468" s="8"/>
      <c r="AF1468" s="8"/>
      <c r="AI1468" s="108">
        <f t="shared" si="1074"/>
        <v>424</v>
      </c>
      <c r="AL1468" s="133">
        <f t="shared" si="1077"/>
        <v>510</v>
      </c>
      <c r="AQ1468">
        <f t="shared" si="1171"/>
        <v>484</v>
      </c>
      <c r="AS1468">
        <f t="shared" ref="AS1468:AS1531" si="1179">AS1467+1</f>
        <v>471</v>
      </c>
      <c r="AV1468">
        <f t="shared" si="1063"/>
        <v>395</v>
      </c>
      <c r="AW1468">
        <f t="shared" si="1155"/>
        <v>470</v>
      </c>
      <c r="AZ1468" s="255">
        <f t="shared" si="1156"/>
        <v>2</v>
      </c>
      <c r="BA1468" s="255">
        <f t="shared" si="1157"/>
        <v>2</v>
      </c>
      <c r="BB1468" s="255">
        <f t="shared" si="1149"/>
        <v>1</v>
      </c>
      <c r="BC1468" s="261">
        <f>BB1468+30</f>
        <v>31</v>
      </c>
      <c r="BD1468" s="258">
        <f t="shared" si="1177"/>
        <v>5</v>
      </c>
      <c r="BE1468" s="258">
        <f t="shared" si="1173"/>
        <v>5</v>
      </c>
      <c r="BF1468" s="258">
        <f t="shared" si="1166"/>
        <v>4</v>
      </c>
      <c r="BG1468" s="258">
        <f t="shared" si="1167"/>
        <v>4</v>
      </c>
      <c r="BH1468" s="258">
        <f t="shared" si="1164"/>
        <v>3</v>
      </c>
      <c r="BI1468" s="258">
        <f t="shared" si="1165"/>
        <v>2</v>
      </c>
      <c r="BJ1468" s="258">
        <f>BI1468+1</f>
        <v>3</v>
      </c>
      <c r="BK1468" s="258">
        <f t="shared" si="1161"/>
        <v>2</v>
      </c>
      <c r="BL1468" s="258">
        <f t="shared" si="1162"/>
        <v>2</v>
      </c>
      <c r="BM1468" s="258">
        <f t="shared" si="1175"/>
        <v>1</v>
      </c>
      <c r="BN1468" s="258">
        <f t="shared" si="1176"/>
        <v>1</v>
      </c>
      <c r="BO1468" s="32">
        <f t="shared" si="1178"/>
        <v>699</v>
      </c>
      <c r="BP1468" s="8">
        <f t="shared" si="1170"/>
        <v>283</v>
      </c>
      <c r="BQ1468" s="32">
        <f t="shared" si="1122"/>
        <v>470</v>
      </c>
    </row>
    <row r="1469" spans="1:69" ht="23.25" thickBot="1">
      <c r="A1469" s="390">
        <f t="shared" si="1172"/>
        <v>9</v>
      </c>
      <c r="B1469" s="391" t="str">
        <f>VLOOKUP(A1469,Sheet3!$A$2:$E$61,4,FALSE)</f>
        <v>rénshēn (壬申)</v>
      </c>
      <c r="C1469" s="391" t="str">
        <f>VLOOKUP(A1469,Sheet3!$A$2:$E$61,5,FALSE)</f>
        <v>Water Monkey</v>
      </c>
      <c r="D1469" s="399">
        <f t="shared" si="1129"/>
        <v>2552</v>
      </c>
      <c r="E1469" s="399">
        <f t="shared" si="1130"/>
        <v>2491</v>
      </c>
      <c r="F1469" s="12">
        <f t="shared" si="1145"/>
        <v>7.7142857142857144</v>
      </c>
      <c r="G1469" s="416">
        <f t="shared" si="1174"/>
        <v>3883</v>
      </c>
      <c r="H1469" s="5">
        <f t="shared" ref="H1469:H1500" si="1180">H1468-1</f>
        <v>49</v>
      </c>
      <c r="I1469" s="1">
        <f t="shared" ref="I1469:I1500" si="1181">I1468-1</f>
        <v>48</v>
      </c>
      <c r="J1469" s="4">
        <f t="shared" ref="J1469:J1500" si="1182">J1468+1</f>
        <v>-48</v>
      </c>
      <c r="K1469" s="1">
        <f t="shared" ref="K1469:K1500" si="1183">K1468+1</f>
        <v>-47</v>
      </c>
      <c r="L1469">
        <f t="shared" si="1163"/>
        <v>183</v>
      </c>
      <c r="M1469" s="3">
        <f t="shared" si="1168"/>
        <v>3</v>
      </c>
      <c r="N1469" s="245">
        <f t="shared" si="1168"/>
        <v>4</v>
      </c>
      <c r="O1469" s="543" t="s">
        <v>169</v>
      </c>
      <c r="P1469" s="543"/>
      <c r="R1469" s="8">
        <f t="shared" si="1160"/>
        <v>23</v>
      </c>
      <c r="S1469" s="8">
        <f t="shared" si="1158"/>
        <v>19</v>
      </c>
      <c r="V1469" s="206">
        <f t="shared" si="1169"/>
        <v>121</v>
      </c>
      <c r="W1469" s="206"/>
      <c r="X1469" s="2">
        <f t="shared" si="1159"/>
        <v>20</v>
      </c>
      <c r="Y1469" s="2"/>
      <c r="Z1469" s="2"/>
      <c r="AD1469" s="8">
        <f t="shared" si="1148"/>
        <v>349</v>
      </c>
      <c r="AE1469" s="8"/>
      <c r="AF1469" s="8"/>
      <c r="AI1469" s="108">
        <f t="shared" si="1074"/>
        <v>425</v>
      </c>
      <c r="AL1469" s="133">
        <f t="shared" si="1077"/>
        <v>511</v>
      </c>
      <c r="AQ1469">
        <f t="shared" si="1171"/>
        <v>485</v>
      </c>
      <c r="AS1469">
        <f t="shared" si="1179"/>
        <v>472</v>
      </c>
      <c r="AV1469">
        <f t="shared" si="1063"/>
        <v>396</v>
      </c>
      <c r="AW1469">
        <f t="shared" si="1155"/>
        <v>471</v>
      </c>
      <c r="AZ1469" s="255">
        <f t="shared" si="1156"/>
        <v>1</v>
      </c>
      <c r="BA1469" s="255">
        <f t="shared" si="1157"/>
        <v>1</v>
      </c>
      <c r="BB1469" s="261">
        <f>BA1469+30</f>
        <v>31</v>
      </c>
      <c r="BC1469" s="261">
        <f t="shared" ref="BC1469:BC1500" si="1184">BB1469-1</f>
        <v>30</v>
      </c>
      <c r="BD1469" s="258">
        <f t="shared" si="1177"/>
        <v>4</v>
      </c>
      <c r="BE1469" s="258">
        <f t="shared" si="1173"/>
        <v>4</v>
      </c>
      <c r="BF1469" s="258">
        <f t="shared" si="1166"/>
        <v>3</v>
      </c>
      <c r="BG1469" s="258">
        <f t="shared" si="1167"/>
        <v>3</v>
      </c>
      <c r="BH1469" s="258">
        <f t="shared" si="1164"/>
        <v>2</v>
      </c>
      <c r="BI1469" s="258">
        <f t="shared" si="1165"/>
        <v>1</v>
      </c>
      <c r="BJ1469" s="258">
        <f>BI1469+2</f>
        <v>3</v>
      </c>
      <c r="BK1469" s="258">
        <f t="shared" si="1161"/>
        <v>2</v>
      </c>
      <c r="BL1469" s="258">
        <f t="shared" si="1162"/>
        <v>2</v>
      </c>
      <c r="BM1469" s="258">
        <f t="shared" si="1175"/>
        <v>1</v>
      </c>
      <c r="BN1469" s="258">
        <f t="shared" si="1176"/>
        <v>1</v>
      </c>
      <c r="BO1469" s="32">
        <f t="shared" si="1178"/>
        <v>700</v>
      </c>
      <c r="BP1469" s="8">
        <f t="shared" si="1170"/>
        <v>284</v>
      </c>
      <c r="BQ1469" s="32">
        <f t="shared" si="1122"/>
        <v>471</v>
      </c>
    </row>
    <row r="1470" spans="1:69" ht="23.25" thickBot="1">
      <c r="A1470" s="390">
        <f t="shared" si="1172"/>
        <v>10</v>
      </c>
      <c r="B1470" s="391" t="str">
        <f>VLOOKUP(A1470,Sheet3!$A$2:$E$61,4,FALSE)</f>
        <v>guǐyǒu (癸酉)</v>
      </c>
      <c r="C1470" s="391" t="str">
        <f>VLOOKUP(A1470,Sheet3!$A$2:$E$61,5,FALSE)</f>
        <v>Water Rooster</v>
      </c>
      <c r="D1470" s="399">
        <f t="shared" si="1129"/>
        <v>2553</v>
      </c>
      <c r="E1470" s="399">
        <f t="shared" si="1130"/>
        <v>2492</v>
      </c>
      <c r="F1470" s="12">
        <f t="shared" si="1145"/>
        <v>7.5714285714285712</v>
      </c>
      <c r="G1470" s="416">
        <f t="shared" si="1174"/>
        <v>3884</v>
      </c>
      <c r="H1470" s="5">
        <f t="shared" si="1180"/>
        <v>48</v>
      </c>
      <c r="I1470" s="1">
        <f t="shared" si="1181"/>
        <v>47</v>
      </c>
      <c r="J1470" s="4">
        <f t="shared" si="1182"/>
        <v>-47</v>
      </c>
      <c r="K1470" s="1">
        <f t="shared" si="1183"/>
        <v>-46</v>
      </c>
      <c r="L1470">
        <f t="shared" si="1163"/>
        <v>183</v>
      </c>
      <c r="M1470" s="3">
        <f t="shared" si="1168"/>
        <v>4</v>
      </c>
      <c r="N1470" s="245">
        <f t="shared" si="1168"/>
        <v>1</v>
      </c>
      <c r="O1470" s="37" t="s">
        <v>170</v>
      </c>
      <c r="P1470" s="37" t="s">
        <v>171</v>
      </c>
      <c r="R1470" s="8">
        <f t="shared" si="1160"/>
        <v>24</v>
      </c>
      <c r="S1470" s="8">
        <f t="shared" si="1158"/>
        <v>20</v>
      </c>
      <c r="V1470" s="206">
        <f t="shared" si="1169"/>
        <v>122</v>
      </c>
      <c r="W1470" s="206"/>
      <c r="X1470" s="2">
        <f t="shared" si="1159"/>
        <v>21</v>
      </c>
      <c r="Y1470" s="2"/>
      <c r="Z1470" s="2"/>
      <c r="AD1470" s="8">
        <f t="shared" si="1148"/>
        <v>350</v>
      </c>
      <c r="AE1470" s="8"/>
      <c r="AF1470" s="8"/>
      <c r="AI1470" s="108">
        <f t="shared" si="1074"/>
        <v>426</v>
      </c>
      <c r="AJ1470" s="81"/>
      <c r="AL1470" s="133">
        <f t="shared" si="1077"/>
        <v>512</v>
      </c>
      <c r="AQ1470">
        <f t="shared" si="1171"/>
        <v>486</v>
      </c>
      <c r="AS1470">
        <f t="shared" si="1179"/>
        <v>473</v>
      </c>
      <c r="AV1470">
        <f t="shared" si="1063"/>
        <v>397</v>
      </c>
      <c r="AW1470">
        <f t="shared" si="1155"/>
        <v>472</v>
      </c>
      <c r="AZ1470" s="255">
        <f t="shared" si="1156"/>
        <v>1</v>
      </c>
      <c r="BA1470" s="255">
        <f t="shared" si="1157"/>
        <v>1</v>
      </c>
      <c r="BB1470" s="261">
        <f>BA1470+30</f>
        <v>31</v>
      </c>
      <c r="BC1470" s="261">
        <f t="shared" si="1184"/>
        <v>30</v>
      </c>
      <c r="BD1470" s="258">
        <f t="shared" si="1177"/>
        <v>4</v>
      </c>
      <c r="BE1470" s="258">
        <f t="shared" si="1173"/>
        <v>4</v>
      </c>
      <c r="BF1470" s="258">
        <f t="shared" si="1166"/>
        <v>3</v>
      </c>
      <c r="BG1470" s="258">
        <f t="shared" si="1167"/>
        <v>3</v>
      </c>
      <c r="BH1470" s="258">
        <f t="shared" si="1164"/>
        <v>2</v>
      </c>
      <c r="BI1470" s="258">
        <f t="shared" si="1165"/>
        <v>1</v>
      </c>
      <c r="BJ1470" s="258">
        <f>BI1470+2</f>
        <v>3</v>
      </c>
      <c r="BK1470" s="258">
        <f t="shared" si="1161"/>
        <v>2</v>
      </c>
      <c r="BL1470" s="258">
        <f t="shared" si="1162"/>
        <v>2</v>
      </c>
      <c r="BM1470" s="258">
        <f t="shared" si="1175"/>
        <v>1</v>
      </c>
      <c r="BN1470" s="258">
        <f t="shared" si="1176"/>
        <v>1</v>
      </c>
      <c r="BO1470" s="32">
        <f t="shared" si="1178"/>
        <v>701</v>
      </c>
      <c r="BP1470" s="8">
        <f t="shared" si="1170"/>
        <v>285</v>
      </c>
      <c r="BQ1470" s="32">
        <f t="shared" si="1122"/>
        <v>472</v>
      </c>
    </row>
    <row r="1471" spans="1:69" ht="13.5" thickBot="1">
      <c r="A1471" s="390">
        <f t="shared" si="1172"/>
        <v>11</v>
      </c>
      <c r="B1471" s="391" t="str">
        <f>VLOOKUP(A1471,Sheet3!$A$2:$E$61,4,FALSE)</f>
        <v>jiǎxū (甲戌)</v>
      </c>
      <c r="C1471" s="391" t="str">
        <f>VLOOKUP(A1471,Sheet3!$A$2:$E$61,5,FALSE)</f>
        <v>Wood Dog</v>
      </c>
      <c r="D1471" s="399">
        <f t="shared" si="1129"/>
        <v>2554</v>
      </c>
      <c r="E1471" s="399">
        <f t="shared" si="1130"/>
        <v>2493</v>
      </c>
      <c r="F1471" s="12">
        <f t="shared" si="1145"/>
        <v>7.4285714285714288</v>
      </c>
      <c r="G1471" s="416">
        <f t="shared" si="1174"/>
        <v>3885</v>
      </c>
      <c r="H1471" s="5">
        <f t="shared" si="1180"/>
        <v>47</v>
      </c>
      <c r="I1471" s="1">
        <f t="shared" si="1181"/>
        <v>46</v>
      </c>
      <c r="J1471" s="4">
        <f t="shared" si="1182"/>
        <v>-46</v>
      </c>
      <c r="K1471" s="1">
        <f t="shared" si="1183"/>
        <v>-45</v>
      </c>
      <c r="L1471">
        <f t="shared" si="1163"/>
        <v>184</v>
      </c>
      <c r="M1471" s="3">
        <f t="shared" si="1168"/>
        <v>1</v>
      </c>
      <c r="N1471" s="245">
        <f t="shared" si="1168"/>
        <v>2</v>
      </c>
      <c r="O1471" s="5" t="s">
        <v>124</v>
      </c>
      <c r="P1471" s="2">
        <f>P1467+4</f>
        <v>27</v>
      </c>
      <c r="Q1471" s="32" t="s">
        <v>172</v>
      </c>
      <c r="R1471" s="8">
        <f t="shared" si="1160"/>
        <v>25</v>
      </c>
      <c r="S1471" s="8">
        <f t="shared" si="1158"/>
        <v>21</v>
      </c>
      <c r="V1471" s="206">
        <f t="shared" si="1169"/>
        <v>123</v>
      </c>
      <c r="W1471" s="206"/>
      <c r="X1471" s="2">
        <f t="shared" si="1159"/>
        <v>22</v>
      </c>
      <c r="Y1471" s="2"/>
      <c r="Z1471" s="2"/>
      <c r="AD1471" s="8">
        <f t="shared" si="1148"/>
        <v>351</v>
      </c>
      <c r="AE1471" s="8"/>
      <c r="AF1471" s="8"/>
      <c r="AI1471" s="108">
        <f t="shared" si="1074"/>
        <v>427</v>
      </c>
      <c r="AJ1471" s="1">
        <f>(H$1047-H1474)/7</f>
        <v>61</v>
      </c>
      <c r="AL1471" s="133">
        <f t="shared" si="1077"/>
        <v>513</v>
      </c>
      <c r="AQ1471">
        <f t="shared" si="1171"/>
        <v>487</v>
      </c>
      <c r="AS1471">
        <f t="shared" si="1179"/>
        <v>474</v>
      </c>
      <c r="AV1471">
        <f t="shared" si="1063"/>
        <v>398</v>
      </c>
      <c r="AW1471">
        <f t="shared" si="1155"/>
        <v>473</v>
      </c>
      <c r="AZ1471" s="255">
        <f t="shared" si="1156"/>
        <v>1</v>
      </c>
      <c r="BA1471" s="255">
        <f t="shared" si="1157"/>
        <v>1</v>
      </c>
      <c r="BB1471" s="261">
        <f>BA1471+30</f>
        <v>31</v>
      </c>
      <c r="BC1471" s="261">
        <f t="shared" si="1184"/>
        <v>30</v>
      </c>
      <c r="BD1471" s="258">
        <f t="shared" si="1177"/>
        <v>4</v>
      </c>
      <c r="BE1471" s="258">
        <f t="shared" si="1173"/>
        <v>4</v>
      </c>
      <c r="BF1471" s="258">
        <f t="shared" si="1166"/>
        <v>3</v>
      </c>
      <c r="BG1471" s="258">
        <f t="shared" si="1167"/>
        <v>3</v>
      </c>
      <c r="BH1471" s="258">
        <f t="shared" si="1164"/>
        <v>2</v>
      </c>
      <c r="BI1471" s="258">
        <f t="shared" si="1165"/>
        <v>1</v>
      </c>
      <c r="BJ1471" s="258">
        <f>BI1471+2</f>
        <v>3</v>
      </c>
      <c r="BK1471" s="258">
        <f t="shared" si="1161"/>
        <v>2</v>
      </c>
      <c r="BL1471" s="258">
        <f t="shared" si="1162"/>
        <v>2</v>
      </c>
      <c r="BM1471" s="258">
        <f t="shared" si="1175"/>
        <v>1</v>
      </c>
      <c r="BN1471" s="258">
        <f t="shared" si="1176"/>
        <v>1</v>
      </c>
      <c r="BO1471" s="32">
        <f t="shared" si="1178"/>
        <v>702</v>
      </c>
      <c r="BP1471" s="8">
        <f t="shared" si="1170"/>
        <v>286</v>
      </c>
      <c r="BQ1471" s="32">
        <f t="shared" si="1122"/>
        <v>473</v>
      </c>
    </row>
    <row r="1472" spans="1:69" ht="13.5" thickBot="1">
      <c r="A1472" s="390">
        <f t="shared" si="1172"/>
        <v>12</v>
      </c>
      <c r="B1472" s="391" t="str">
        <f>VLOOKUP(A1472,Sheet3!$A$2:$E$61,4,FALSE)</f>
        <v>yǐhài (乙亥)</v>
      </c>
      <c r="C1472" s="391" t="str">
        <f>VLOOKUP(A1472,Sheet3!$A$2:$E$61,5,FALSE)</f>
        <v>Wood Pig</v>
      </c>
      <c r="D1472" s="399">
        <f t="shared" si="1129"/>
        <v>2555</v>
      </c>
      <c r="E1472" s="399">
        <f t="shared" si="1130"/>
        <v>2494</v>
      </c>
      <c r="F1472" s="12">
        <f t="shared" si="1145"/>
        <v>7.2857142857142856</v>
      </c>
      <c r="G1472" s="416">
        <f t="shared" si="1174"/>
        <v>3886</v>
      </c>
      <c r="H1472" s="5">
        <f t="shared" si="1180"/>
        <v>46</v>
      </c>
      <c r="I1472" s="1">
        <f t="shared" si="1181"/>
        <v>45</v>
      </c>
      <c r="J1472" s="4">
        <f t="shared" si="1182"/>
        <v>-45</v>
      </c>
      <c r="K1472" s="1">
        <f t="shared" si="1183"/>
        <v>-44</v>
      </c>
      <c r="L1472">
        <f t="shared" si="1163"/>
        <v>184</v>
      </c>
      <c r="M1472" s="3">
        <f t="shared" si="1168"/>
        <v>2</v>
      </c>
      <c r="N1472" s="245">
        <f t="shared" si="1168"/>
        <v>3</v>
      </c>
      <c r="O1472">
        <v>1</v>
      </c>
      <c r="P1472" s="2">
        <f>P1471+1</f>
        <v>28</v>
      </c>
      <c r="R1472" s="8">
        <f t="shared" si="1160"/>
        <v>26</v>
      </c>
      <c r="S1472" s="8">
        <f t="shared" si="1158"/>
        <v>22</v>
      </c>
      <c r="V1472" s="206">
        <f t="shared" si="1169"/>
        <v>124</v>
      </c>
      <c r="W1472" s="206"/>
      <c r="X1472" s="2">
        <f t="shared" si="1159"/>
        <v>23</v>
      </c>
      <c r="Y1472" s="2"/>
      <c r="Z1472" s="2"/>
      <c r="AD1472" s="8">
        <f t="shared" si="1148"/>
        <v>352</v>
      </c>
      <c r="AE1472" s="8"/>
      <c r="AF1472" s="8"/>
      <c r="AI1472" s="108">
        <f t="shared" si="1074"/>
        <v>428</v>
      </c>
      <c r="AJ1472" s="81"/>
      <c r="AL1472" s="133">
        <f t="shared" si="1077"/>
        <v>514</v>
      </c>
      <c r="AQ1472">
        <f t="shared" si="1171"/>
        <v>488</v>
      </c>
      <c r="AS1472">
        <f t="shared" si="1179"/>
        <v>475</v>
      </c>
      <c r="AV1472">
        <f t="shared" si="1063"/>
        <v>399</v>
      </c>
      <c r="AW1472">
        <f t="shared" si="1155"/>
        <v>474</v>
      </c>
      <c r="AZ1472" s="255">
        <f t="shared" si="1156"/>
        <v>1</v>
      </c>
      <c r="BA1472" s="255">
        <f t="shared" si="1157"/>
        <v>1</v>
      </c>
      <c r="BB1472" s="261">
        <f>BA1472+30</f>
        <v>31</v>
      </c>
      <c r="BC1472" s="261">
        <f t="shared" si="1184"/>
        <v>30</v>
      </c>
      <c r="BD1472" s="258">
        <f t="shared" si="1177"/>
        <v>4</v>
      </c>
      <c r="BE1472" s="258">
        <f t="shared" si="1173"/>
        <v>4</v>
      </c>
      <c r="BF1472" s="258">
        <f t="shared" si="1166"/>
        <v>3</v>
      </c>
      <c r="BG1472" s="258">
        <f t="shared" si="1167"/>
        <v>3</v>
      </c>
      <c r="BH1472" s="258">
        <f t="shared" si="1164"/>
        <v>2</v>
      </c>
      <c r="BI1472" s="258">
        <f t="shared" si="1165"/>
        <v>1</v>
      </c>
      <c r="BJ1472" s="258">
        <f>BI1472+1</f>
        <v>2</v>
      </c>
      <c r="BK1472" s="258">
        <f t="shared" si="1161"/>
        <v>1</v>
      </c>
      <c r="BL1472" s="258">
        <f t="shared" si="1162"/>
        <v>1</v>
      </c>
      <c r="BM1472" s="147">
        <f t="shared" si="1175"/>
        <v>31</v>
      </c>
      <c r="BN1472" s="147">
        <f t="shared" si="1176"/>
        <v>30</v>
      </c>
      <c r="BO1472" s="32">
        <f t="shared" si="1178"/>
        <v>703</v>
      </c>
      <c r="BP1472" s="8">
        <f t="shared" si="1170"/>
        <v>287</v>
      </c>
      <c r="BQ1472" s="32">
        <f t="shared" si="1122"/>
        <v>474</v>
      </c>
    </row>
    <row r="1473" spans="1:69" ht="13.5" thickBot="1">
      <c r="A1473" s="390">
        <f t="shared" si="1172"/>
        <v>13</v>
      </c>
      <c r="B1473" s="391" t="str">
        <f>VLOOKUP(A1473,Sheet3!$A$2:$E$61,4,FALSE)</f>
        <v>bǐngzǐ (丙子)</v>
      </c>
      <c r="C1473" s="391" t="str">
        <f>VLOOKUP(A1473,Sheet3!$A$2:$E$61,5,FALSE)</f>
        <v>Fire Rat</v>
      </c>
      <c r="D1473" s="399">
        <f t="shared" si="1129"/>
        <v>2556</v>
      </c>
      <c r="E1473" s="399">
        <f t="shared" si="1130"/>
        <v>2495</v>
      </c>
      <c r="F1473" s="12">
        <f t="shared" si="1145"/>
        <v>7.1428571428571432</v>
      </c>
      <c r="G1473" s="416">
        <f t="shared" si="1174"/>
        <v>3887</v>
      </c>
      <c r="H1473" s="5">
        <f t="shared" si="1180"/>
        <v>45</v>
      </c>
      <c r="I1473" s="1">
        <f t="shared" si="1181"/>
        <v>44</v>
      </c>
      <c r="J1473" s="4">
        <f t="shared" si="1182"/>
        <v>-44</v>
      </c>
      <c r="K1473" s="1">
        <f t="shared" si="1183"/>
        <v>-43</v>
      </c>
      <c r="L1473">
        <f t="shared" si="1163"/>
        <v>184</v>
      </c>
      <c r="M1473" s="3">
        <f t="shared" si="1168"/>
        <v>3</v>
      </c>
      <c r="N1473" s="245">
        <f t="shared" si="1168"/>
        <v>4</v>
      </c>
      <c r="O1473">
        <f t="shared" ref="O1473:O1509" si="1185">O1472+1</f>
        <v>2</v>
      </c>
      <c r="P1473" s="2">
        <f>P1472+1</f>
        <v>29</v>
      </c>
      <c r="R1473" s="8">
        <f t="shared" si="1160"/>
        <v>27</v>
      </c>
      <c r="S1473" s="8">
        <f t="shared" si="1158"/>
        <v>23</v>
      </c>
      <c r="V1473" s="206">
        <f t="shared" si="1169"/>
        <v>125</v>
      </c>
      <c r="W1473" s="206"/>
      <c r="AA1473" s="203"/>
      <c r="AB1473" s="203"/>
      <c r="AC1473" s="203"/>
      <c r="AD1473" s="203"/>
      <c r="AE1473" s="203"/>
      <c r="AF1473" s="203"/>
      <c r="AG1473" s="203"/>
      <c r="AH1473" s="203"/>
      <c r="AI1473" s="108">
        <f t="shared" si="1074"/>
        <v>429</v>
      </c>
      <c r="AJ1473" s="81"/>
      <c r="AK1473" s="81"/>
      <c r="AL1473" s="133">
        <f t="shared" si="1077"/>
        <v>515</v>
      </c>
      <c r="AM1473" s="81"/>
      <c r="AQ1473" s="35">
        <f t="shared" si="1171"/>
        <v>489</v>
      </c>
      <c r="AS1473">
        <f t="shared" si="1179"/>
        <v>476</v>
      </c>
      <c r="AT1473">
        <f>AT1466+1</f>
        <v>68</v>
      </c>
      <c r="AU1473">
        <f>AU1466-1</f>
        <v>2</v>
      </c>
      <c r="AV1473">
        <f t="shared" ref="AV1473:AV1536" si="1186">AV1472+1</f>
        <v>400</v>
      </c>
      <c r="AW1473">
        <f t="shared" si="1155"/>
        <v>475</v>
      </c>
      <c r="AZ1473" s="261">
        <f>BL1472+30</f>
        <v>31</v>
      </c>
      <c r="BA1473" s="261">
        <f t="shared" ref="BA1473:BA1504" si="1187">AZ1473-1</f>
        <v>30</v>
      </c>
      <c r="BB1473" s="261">
        <f t="shared" ref="BB1473:BB1504" si="1188">BA1473</f>
        <v>30</v>
      </c>
      <c r="BC1473" s="261">
        <f t="shared" si="1184"/>
        <v>29</v>
      </c>
      <c r="BD1473" s="258">
        <f t="shared" si="1177"/>
        <v>3</v>
      </c>
      <c r="BE1473" s="258">
        <f t="shared" si="1173"/>
        <v>3</v>
      </c>
      <c r="BF1473" s="258">
        <f t="shared" si="1166"/>
        <v>2</v>
      </c>
      <c r="BG1473" s="258">
        <f t="shared" si="1167"/>
        <v>2</v>
      </c>
      <c r="BH1473" s="258">
        <f t="shared" si="1164"/>
        <v>1</v>
      </c>
      <c r="BI1473" s="147">
        <f>BH1473+30</f>
        <v>31</v>
      </c>
      <c r="BJ1473" s="258">
        <f>BI1473-29</f>
        <v>2</v>
      </c>
      <c r="BK1473" s="258">
        <f t="shared" si="1161"/>
        <v>1</v>
      </c>
      <c r="BL1473" s="258">
        <f t="shared" si="1162"/>
        <v>1</v>
      </c>
      <c r="BM1473" s="147">
        <f t="shared" si="1175"/>
        <v>31</v>
      </c>
      <c r="BN1473" s="147">
        <f t="shared" si="1176"/>
        <v>30</v>
      </c>
      <c r="BO1473" s="32">
        <f t="shared" si="1178"/>
        <v>704</v>
      </c>
      <c r="BP1473" s="8">
        <f t="shared" si="1170"/>
        <v>288</v>
      </c>
      <c r="BQ1473" s="32">
        <f t="shared" si="1122"/>
        <v>475</v>
      </c>
    </row>
    <row r="1474" spans="1:69" ht="13.5" thickBot="1">
      <c r="A1474" s="390">
        <f t="shared" si="1172"/>
        <v>14</v>
      </c>
      <c r="B1474" s="391" t="str">
        <f>VLOOKUP(A1474,Sheet3!$A$2:$E$61,4,FALSE)</f>
        <v>dīngchǒu (丁丑)</v>
      </c>
      <c r="C1474" s="391" t="str">
        <f>VLOOKUP(A1474,Sheet3!$A$2:$E$61,5,FALSE)</f>
        <v>Fire Ox</v>
      </c>
      <c r="D1474" s="399">
        <f t="shared" si="1129"/>
        <v>2557</v>
      </c>
      <c r="E1474" s="399">
        <f t="shared" si="1130"/>
        <v>2496</v>
      </c>
      <c r="F1474" s="14">
        <f t="shared" si="1145"/>
        <v>7</v>
      </c>
      <c r="G1474" s="417">
        <f t="shared" si="1174"/>
        <v>3888</v>
      </c>
      <c r="H1474" s="18">
        <f t="shared" si="1180"/>
        <v>44</v>
      </c>
      <c r="I1474" s="16">
        <f t="shared" si="1181"/>
        <v>43</v>
      </c>
      <c r="J1474" s="6">
        <f t="shared" si="1182"/>
        <v>-43</v>
      </c>
      <c r="K1474" s="16">
        <f t="shared" si="1183"/>
        <v>-42</v>
      </c>
      <c r="L1474" s="20">
        <f t="shared" si="1163"/>
        <v>184</v>
      </c>
      <c r="M1474" s="15">
        <f t="shared" si="1168"/>
        <v>4</v>
      </c>
      <c r="N1474" s="271">
        <f t="shared" si="1168"/>
        <v>1</v>
      </c>
      <c r="O1474" s="20">
        <f t="shared" si="1185"/>
        <v>3</v>
      </c>
      <c r="P1474" s="18" t="s">
        <v>124</v>
      </c>
      <c r="Q1474" s="31" t="s">
        <v>225</v>
      </c>
      <c r="R1474" s="19">
        <f t="shared" si="1160"/>
        <v>28</v>
      </c>
      <c r="S1474" s="19">
        <f t="shared" si="1158"/>
        <v>24</v>
      </c>
      <c r="T1474" s="204"/>
      <c r="U1474" s="204"/>
      <c r="V1474" s="207">
        <v>126</v>
      </c>
      <c r="W1474" s="207"/>
      <c r="X1474" s="204"/>
      <c r="Y1474" s="204"/>
      <c r="Z1474" s="204"/>
      <c r="AA1474" s="204"/>
      <c r="AB1474" s="204"/>
      <c r="AC1474" s="204"/>
      <c r="AD1474" s="204"/>
      <c r="AE1474" s="204"/>
      <c r="AF1474" s="204"/>
      <c r="AG1474" s="204"/>
      <c r="AH1474" s="204"/>
      <c r="AI1474" s="108">
        <f t="shared" si="1074"/>
        <v>430</v>
      </c>
      <c r="AJ1474" s="81"/>
      <c r="AK1474" s="1">
        <f>(H$942-H1474)/7</f>
        <v>76</v>
      </c>
      <c r="AL1474" s="133">
        <f t="shared" si="1077"/>
        <v>516</v>
      </c>
      <c r="AM1474" s="1">
        <f>70-(H1474-H$1453)/7</f>
        <v>73</v>
      </c>
      <c r="AN1474" s="82">
        <f>-(H1474-H$984)/7</f>
        <v>70</v>
      </c>
      <c r="AO1474" s="3">
        <f>-(H1474-H$998)/7</f>
        <v>68</v>
      </c>
      <c r="AP1474" s="3">
        <f>-(H1474-H$1061)/7</f>
        <v>59</v>
      </c>
      <c r="AQ1474" s="48">
        <f t="shared" si="1171"/>
        <v>490</v>
      </c>
      <c r="AR1474" s="82">
        <f>AR1467+(AO1481-AO1474)</f>
        <v>70</v>
      </c>
      <c r="AS1474">
        <f t="shared" si="1179"/>
        <v>477</v>
      </c>
      <c r="AV1474">
        <f t="shared" si="1186"/>
        <v>401</v>
      </c>
      <c r="AW1474">
        <f t="shared" si="1155"/>
        <v>476</v>
      </c>
      <c r="AZ1474" s="261">
        <f>BL1473+30</f>
        <v>31</v>
      </c>
      <c r="BA1474" s="261">
        <f t="shared" si="1187"/>
        <v>30</v>
      </c>
      <c r="BB1474" s="261">
        <f t="shared" si="1188"/>
        <v>30</v>
      </c>
      <c r="BC1474" s="261">
        <f t="shared" si="1184"/>
        <v>29</v>
      </c>
      <c r="BD1474" s="258">
        <f t="shared" si="1177"/>
        <v>3</v>
      </c>
      <c r="BE1474" s="258">
        <f t="shared" si="1173"/>
        <v>3</v>
      </c>
      <c r="BF1474" s="258">
        <f t="shared" si="1166"/>
        <v>2</v>
      </c>
      <c r="BG1474" s="258">
        <f t="shared" si="1167"/>
        <v>2</v>
      </c>
      <c r="BH1474" s="258">
        <f t="shared" si="1164"/>
        <v>1</v>
      </c>
      <c r="BI1474" s="147">
        <f>BH1474+30</f>
        <v>31</v>
      </c>
      <c r="BJ1474" s="258">
        <f>BI1474-29</f>
        <v>2</v>
      </c>
      <c r="BK1474" s="258">
        <f t="shared" si="1161"/>
        <v>1</v>
      </c>
      <c r="BL1474" s="258">
        <f t="shared" si="1162"/>
        <v>1</v>
      </c>
      <c r="BM1474" s="147">
        <f t="shared" si="1175"/>
        <v>31</v>
      </c>
      <c r="BN1474" s="147">
        <f t="shared" si="1176"/>
        <v>30</v>
      </c>
      <c r="BO1474" s="32">
        <f t="shared" si="1178"/>
        <v>705</v>
      </c>
      <c r="BP1474" s="8">
        <f t="shared" si="1170"/>
        <v>289</v>
      </c>
      <c r="BQ1474" s="32">
        <f t="shared" si="1122"/>
        <v>476</v>
      </c>
    </row>
    <row r="1475" spans="1:69" ht="13.5" thickBot="1">
      <c r="A1475" s="390">
        <f t="shared" si="1172"/>
        <v>15</v>
      </c>
      <c r="B1475" s="391" t="str">
        <f>VLOOKUP(A1475,Sheet3!$A$2:$E$61,4,FALSE)</f>
        <v>wùyín (戊寅)</v>
      </c>
      <c r="C1475" s="391" t="str">
        <f>VLOOKUP(A1475,Sheet3!$A$2:$E$61,5,FALSE)</f>
        <v>Earth Tiger</v>
      </c>
      <c r="D1475" s="399">
        <f t="shared" si="1129"/>
        <v>2558</v>
      </c>
      <c r="E1475" s="399">
        <f t="shared" si="1130"/>
        <v>2497</v>
      </c>
      <c r="F1475" s="12">
        <f t="shared" ref="F1475:F1506" si="1189">(5+H1475)/7</f>
        <v>6.8571428571428568</v>
      </c>
      <c r="G1475" s="416">
        <f t="shared" si="1174"/>
        <v>3889</v>
      </c>
      <c r="H1475" s="5">
        <f t="shared" si="1180"/>
        <v>43</v>
      </c>
      <c r="I1475" s="1">
        <f t="shared" si="1181"/>
        <v>42</v>
      </c>
      <c r="J1475" s="4">
        <f t="shared" si="1182"/>
        <v>-42</v>
      </c>
      <c r="K1475" s="1">
        <f t="shared" si="1183"/>
        <v>-41</v>
      </c>
      <c r="L1475">
        <f t="shared" si="1163"/>
        <v>185</v>
      </c>
      <c r="M1475" s="3">
        <f t="shared" si="1168"/>
        <v>1</v>
      </c>
      <c r="N1475" s="245">
        <f t="shared" si="1168"/>
        <v>2</v>
      </c>
      <c r="O1475">
        <f t="shared" si="1185"/>
        <v>4</v>
      </c>
      <c r="P1475">
        <v>1</v>
      </c>
      <c r="T1475" s="559" t="s">
        <v>173</v>
      </c>
      <c r="U1475" s="560"/>
      <c r="V1475" s="560"/>
      <c r="W1475" s="560"/>
      <c r="X1475" s="560"/>
      <c r="Y1475" s="560"/>
      <c r="Z1475" s="560"/>
      <c r="AA1475" s="560"/>
      <c r="AB1475" s="560"/>
      <c r="AC1475" s="560"/>
      <c r="AD1475" s="560"/>
      <c r="AE1475" s="560"/>
      <c r="AF1475" s="560"/>
      <c r="AG1475" s="560"/>
      <c r="AH1475" s="561"/>
      <c r="AI1475" s="108">
        <f t="shared" si="1074"/>
        <v>431</v>
      </c>
      <c r="AJ1475" s="81"/>
      <c r="AK1475" s="81"/>
      <c r="AL1475" s="133">
        <f t="shared" si="1077"/>
        <v>517</v>
      </c>
      <c r="AM1475" s="81"/>
      <c r="AQ1475">
        <f t="shared" si="1171"/>
        <v>491</v>
      </c>
      <c r="AS1475">
        <f t="shared" si="1179"/>
        <v>478</v>
      </c>
      <c r="AV1475">
        <f t="shared" si="1186"/>
        <v>402</v>
      </c>
      <c r="AW1475">
        <f t="shared" si="1155"/>
        <v>477</v>
      </c>
      <c r="AZ1475" s="261">
        <f>BL1474+30</f>
        <v>31</v>
      </c>
      <c r="BA1475" s="261">
        <f t="shared" si="1187"/>
        <v>30</v>
      </c>
      <c r="BB1475" s="261">
        <f t="shared" si="1188"/>
        <v>30</v>
      </c>
      <c r="BC1475" s="261">
        <f t="shared" si="1184"/>
        <v>29</v>
      </c>
      <c r="BD1475" s="258">
        <f t="shared" si="1177"/>
        <v>3</v>
      </c>
      <c r="BE1475" s="258">
        <f t="shared" si="1173"/>
        <v>3</v>
      </c>
      <c r="BF1475" s="258">
        <f t="shared" si="1166"/>
        <v>2</v>
      </c>
      <c r="BG1475" s="258">
        <f t="shared" si="1167"/>
        <v>2</v>
      </c>
      <c r="BH1475" s="258">
        <f t="shared" si="1164"/>
        <v>1</v>
      </c>
      <c r="BI1475" s="147">
        <f>BH1475+30</f>
        <v>31</v>
      </c>
      <c r="BJ1475" s="258">
        <f>BI1475-29</f>
        <v>2</v>
      </c>
      <c r="BK1475" s="258">
        <f t="shared" si="1161"/>
        <v>1</v>
      </c>
      <c r="BL1475" s="258">
        <f t="shared" si="1162"/>
        <v>1</v>
      </c>
      <c r="BM1475" s="147">
        <f t="shared" si="1175"/>
        <v>31</v>
      </c>
      <c r="BN1475" s="147">
        <f t="shared" si="1176"/>
        <v>30</v>
      </c>
      <c r="BO1475" s="32">
        <f t="shared" si="1178"/>
        <v>706</v>
      </c>
      <c r="BP1475" s="8">
        <f t="shared" si="1170"/>
        <v>290</v>
      </c>
      <c r="BQ1475" s="32">
        <f t="shared" si="1122"/>
        <v>477</v>
      </c>
    </row>
    <row r="1476" spans="1:69" ht="12.2" customHeight="1" thickBot="1">
      <c r="A1476" s="390">
        <f t="shared" si="1172"/>
        <v>16</v>
      </c>
      <c r="B1476" s="391" t="str">
        <f>VLOOKUP(A1476,Sheet3!$A$2:$E$61,4,FALSE)</f>
        <v>jǐmǎo (己卯)</v>
      </c>
      <c r="C1476" s="391" t="str">
        <f>VLOOKUP(A1476,Sheet3!$A$2:$E$61,5,FALSE)</f>
        <v>Earth Hare</v>
      </c>
      <c r="D1476" s="399">
        <f t="shared" si="1129"/>
        <v>2559</v>
      </c>
      <c r="E1476" s="399">
        <f t="shared" si="1130"/>
        <v>2498</v>
      </c>
      <c r="F1476" s="12">
        <f t="shared" si="1189"/>
        <v>6.7142857142857144</v>
      </c>
      <c r="G1476" s="416">
        <f t="shared" si="1174"/>
        <v>3890</v>
      </c>
      <c r="H1476" s="5">
        <f t="shared" si="1180"/>
        <v>42</v>
      </c>
      <c r="I1476" s="1">
        <f t="shared" si="1181"/>
        <v>41</v>
      </c>
      <c r="J1476" s="4">
        <f t="shared" si="1182"/>
        <v>-41</v>
      </c>
      <c r="K1476" s="1">
        <f t="shared" si="1183"/>
        <v>-40</v>
      </c>
      <c r="L1476">
        <f t="shared" si="1163"/>
        <v>185</v>
      </c>
      <c r="M1476" s="3">
        <f t="shared" si="1168"/>
        <v>2</v>
      </c>
      <c r="N1476" s="245">
        <f t="shared" si="1168"/>
        <v>3</v>
      </c>
      <c r="O1476">
        <f t="shared" si="1185"/>
        <v>5</v>
      </c>
      <c r="P1476">
        <f t="shared" ref="P1476:P1509" si="1190">P1475+1</f>
        <v>2</v>
      </c>
      <c r="T1476" s="562"/>
      <c r="U1476" s="563"/>
      <c r="V1476" s="563"/>
      <c r="W1476" s="563"/>
      <c r="X1476" s="563"/>
      <c r="Y1476" s="563"/>
      <c r="Z1476" s="563"/>
      <c r="AA1476" s="563"/>
      <c r="AB1476" s="563"/>
      <c r="AC1476" s="563"/>
      <c r="AD1476" s="563"/>
      <c r="AE1476" s="563"/>
      <c r="AF1476" s="563"/>
      <c r="AG1476" s="563"/>
      <c r="AH1476" s="564"/>
      <c r="AI1476" s="108">
        <f t="shared" si="1074"/>
        <v>432</v>
      </c>
      <c r="AJ1476" s="81"/>
      <c r="AK1476" s="81"/>
      <c r="AL1476" s="133">
        <f t="shared" si="1077"/>
        <v>518</v>
      </c>
      <c r="AM1476" s="81"/>
      <c r="AQ1476">
        <f t="shared" si="1171"/>
        <v>492</v>
      </c>
      <c r="AS1476">
        <f t="shared" si="1179"/>
        <v>479</v>
      </c>
      <c r="AV1476">
        <f t="shared" si="1186"/>
        <v>403</v>
      </c>
      <c r="AW1476">
        <f t="shared" si="1155"/>
        <v>478</v>
      </c>
      <c r="AZ1476" s="261">
        <f>BL1475+30</f>
        <v>31</v>
      </c>
      <c r="BA1476" s="261">
        <f t="shared" si="1187"/>
        <v>30</v>
      </c>
      <c r="BB1476" s="261">
        <f t="shared" si="1188"/>
        <v>30</v>
      </c>
      <c r="BC1476" s="261">
        <f t="shared" si="1184"/>
        <v>29</v>
      </c>
      <c r="BD1476" s="258">
        <f t="shared" si="1177"/>
        <v>3</v>
      </c>
      <c r="BE1476" s="258">
        <f t="shared" si="1173"/>
        <v>3</v>
      </c>
      <c r="BF1476" s="258">
        <f t="shared" si="1166"/>
        <v>2</v>
      </c>
      <c r="BG1476" s="258">
        <f t="shared" si="1167"/>
        <v>2</v>
      </c>
      <c r="BH1476" s="258">
        <f t="shared" si="1164"/>
        <v>1</v>
      </c>
      <c r="BI1476" s="147">
        <f>BH1476+30</f>
        <v>31</v>
      </c>
      <c r="BJ1476" s="258">
        <f>BI1476-30</f>
        <v>1</v>
      </c>
      <c r="BK1476" s="147">
        <f>BJ1476+30</f>
        <v>31</v>
      </c>
      <c r="BL1476" s="147">
        <f t="shared" ref="BL1476:BL1507" si="1191">BK1476-1</f>
        <v>30</v>
      </c>
      <c r="BM1476" s="147">
        <f t="shared" si="1175"/>
        <v>30</v>
      </c>
      <c r="BN1476" s="147">
        <f t="shared" si="1176"/>
        <v>29</v>
      </c>
      <c r="BO1476" s="32">
        <f t="shared" si="1178"/>
        <v>707</v>
      </c>
      <c r="BP1476" s="8">
        <f t="shared" si="1170"/>
        <v>291</v>
      </c>
      <c r="BQ1476" s="32">
        <f t="shared" si="1122"/>
        <v>478</v>
      </c>
    </row>
    <row r="1477" spans="1:69" ht="23.25" thickBot="1">
      <c r="A1477" s="390">
        <f t="shared" si="1172"/>
        <v>17</v>
      </c>
      <c r="B1477" s="391" t="str">
        <f>VLOOKUP(A1477,Sheet3!$A$2:$E$61,4,FALSE)</f>
        <v>gēngchén (庚辰)</v>
      </c>
      <c r="C1477" s="391" t="str">
        <f>VLOOKUP(A1477,Sheet3!$A$2:$E$61,5,FALSE)</f>
        <v>Metal Dragon</v>
      </c>
      <c r="D1477" s="399">
        <f t="shared" si="1129"/>
        <v>2560</v>
      </c>
      <c r="E1477" s="399">
        <f t="shared" si="1130"/>
        <v>2499</v>
      </c>
      <c r="F1477" s="12">
        <f t="shared" si="1189"/>
        <v>6.5714285714285712</v>
      </c>
      <c r="G1477" s="416">
        <f t="shared" si="1174"/>
        <v>3891</v>
      </c>
      <c r="H1477" s="5">
        <f t="shared" si="1180"/>
        <v>41</v>
      </c>
      <c r="I1477" s="1">
        <f t="shared" si="1181"/>
        <v>40</v>
      </c>
      <c r="J1477" s="4">
        <f t="shared" si="1182"/>
        <v>-40</v>
      </c>
      <c r="K1477" s="1">
        <f t="shared" si="1183"/>
        <v>-39</v>
      </c>
      <c r="L1477">
        <f t="shared" si="1163"/>
        <v>185</v>
      </c>
      <c r="M1477" s="3">
        <f t="shared" si="1168"/>
        <v>3</v>
      </c>
      <c r="N1477" s="245">
        <f t="shared" si="1168"/>
        <v>4</v>
      </c>
      <c r="O1477">
        <f t="shared" si="1185"/>
        <v>6</v>
      </c>
      <c r="P1477">
        <f t="shared" si="1190"/>
        <v>3</v>
      </c>
      <c r="T1477" s="562"/>
      <c r="U1477" s="563"/>
      <c r="V1477" s="563"/>
      <c r="W1477" s="563"/>
      <c r="X1477" s="563"/>
      <c r="Y1477" s="563"/>
      <c r="Z1477" s="563"/>
      <c r="AA1477" s="563"/>
      <c r="AB1477" s="563"/>
      <c r="AC1477" s="563"/>
      <c r="AD1477" s="563"/>
      <c r="AE1477" s="563"/>
      <c r="AF1477" s="563"/>
      <c r="AG1477" s="563"/>
      <c r="AH1477" s="564"/>
      <c r="AI1477" s="108">
        <f t="shared" si="1074"/>
        <v>433</v>
      </c>
      <c r="AJ1477" s="81"/>
      <c r="AK1477" s="81"/>
      <c r="AL1477" s="133">
        <f t="shared" si="1077"/>
        <v>519</v>
      </c>
      <c r="AM1477" s="81"/>
      <c r="AQ1477">
        <f t="shared" si="1171"/>
        <v>493</v>
      </c>
      <c r="AS1477">
        <f t="shared" si="1179"/>
        <v>480</v>
      </c>
      <c r="AV1477">
        <f t="shared" si="1186"/>
        <v>404</v>
      </c>
      <c r="AW1477">
        <f t="shared" si="1155"/>
        <v>479</v>
      </c>
      <c r="AZ1477" s="261">
        <f t="shared" ref="AZ1477:AZ1508" si="1192">BL1476</f>
        <v>30</v>
      </c>
      <c r="BA1477" s="261">
        <f t="shared" si="1187"/>
        <v>29</v>
      </c>
      <c r="BB1477" s="261">
        <f t="shared" si="1188"/>
        <v>29</v>
      </c>
      <c r="BC1477" s="261">
        <f t="shared" si="1184"/>
        <v>28</v>
      </c>
      <c r="BD1477" s="258">
        <f t="shared" si="1177"/>
        <v>2</v>
      </c>
      <c r="BE1477" s="258">
        <f t="shared" si="1173"/>
        <v>2</v>
      </c>
      <c r="BF1477" s="258">
        <f t="shared" si="1166"/>
        <v>1</v>
      </c>
      <c r="BG1477" s="258">
        <f t="shared" si="1167"/>
        <v>1</v>
      </c>
      <c r="BH1477" s="147">
        <f>BG1477+30</f>
        <v>31</v>
      </c>
      <c r="BI1477" s="147">
        <f t="shared" ref="BI1477:BI1508" si="1193">BH1477-1</f>
        <v>30</v>
      </c>
      <c r="BJ1477" s="258">
        <f>BI1477-29</f>
        <v>1</v>
      </c>
      <c r="BK1477" s="147">
        <f>BJ1477+30</f>
        <v>31</v>
      </c>
      <c r="BL1477" s="147">
        <f t="shared" si="1191"/>
        <v>30</v>
      </c>
      <c r="BM1477" s="147">
        <f t="shared" si="1175"/>
        <v>30</v>
      </c>
      <c r="BN1477" s="147">
        <f t="shared" si="1176"/>
        <v>29</v>
      </c>
      <c r="BO1477" s="32">
        <f t="shared" si="1178"/>
        <v>708</v>
      </c>
      <c r="BP1477" s="8">
        <f t="shared" si="1170"/>
        <v>292</v>
      </c>
      <c r="BQ1477" s="32">
        <f t="shared" si="1122"/>
        <v>479</v>
      </c>
    </row>
    <row r="1478" spans="1:69" ht="13.5" thickBot="1">
      <c r="A1478" s="390">
        <f t="shared" si="1172"/>
        <v>18</v>
      </c>
      <c r="B1478" s="391" t="str">
        <f>VLOOKUP(A1478,Sheet3!$A$2:$E$61,4,FALSE)</f>
        <v>xīnsì (辛巳)</v>
      </c>
      <c r="C1478" s="391" t="str">
        <f>VLOOKUP(A1478,Sheet3!$A$2:$E$61,5,FALSE)</f>
        <v>Metal Snake</v>
      </c>
      <c r="D1478" s="399">
        <f t="shared" si="1129"/>
        <v>2561</v>
      </c>
      <c r="E1478" s="399">
        <f t="shared" si="1130"/>
        <v>2500</v>
      </c>
      <c r="F1478" s="12">
        <f t="shared" si="1189"/>
        <v>6.4285714285714288</v>
      </c>
      <c r="G1478" s="416">
        <f t="shared" si="1174"/>
        <v>3892</v>
      </c>
      <c r="H1478" s="5">
        <f t="shared" si="1180"/>
        <v>40</v>
      </c>
      <c r="I1478" s="1">
        <f t="shared" si="1181"/>
        <v>39</v>
      </c>
      <c r="J1478" s="4">
        <f t="shared" si="1182"/>
        <v>-39</v>
      </c>
      <c r="K1478" s="1">
        <f t="shared" si="1183"/>
        <v>-38</v>
      </c>
      <c r="L1478">
        <f t="shared" si="1163"/>
        <v>185</v>
      </c>
      <c r="M1478" s="3">
        <f t="shared" ref="M1478:N1497" si="1194">M1482</f>
        <v>4</v>
      </c>
      <c r="N1478" s="245">
        <f t="shared" si="1194"/>
        <v>1</v>
      </c>
      <c r="O1478">
        <f t="shared" si="1185"/>
        <v>7</v>
      </c>
      <c r="P1478">
        <f t="shared" si="1190"/>
        <v>4</v>
      </c>
      <c r="T1478" s="562"/>
      <c r="U1478" s="563"/>
      <c r="V1478" s="563"/>
      <c r="W1478" s="563"/>
      <c r="X1478" s="563"/>
      <c r="Y1478" s="563"/>
      <c r="Z1478" s="563"/>
      <c r="AA1478" s="563"/>
      <c r="AB1478" s="563"/>
      <c r="AC1478" s="563"/>
      <c r="AD1478" s="563"/>
      <c r="AE1478" s="563"/>
      <c r="AF1478" s="563"/>
      <c r="AG1478" s="563"/>
      <c r="AH1478" s="564"/>
      <c r="AI1478" s="108">
        <f t="shared" si="1074"/>
        <v>434</v>
      </c>
      <c r="AJ1478" s="1">
        <f>(H$1047-H1481)/7</f>
        <v>62</v>
      </c>
      <c r="AK1478" s="81"/>
      <c r="AL1478" s="133">
        <f t="shared" si="1077"/>
        <v>520</v>
      </c>
      <c r="AM1478" s="81"/>
      <c r="AQ1478">
        <f t="shared" si="1171"/>
        <v>494</v>
      </c>
      <c r="AS1478">
        <f t="shared" si="1179"/>
        <v>481</v>
      </c>
      <c r="AV1478">
        <f t="shared" si="1186"/>
        <v>405</v>
      </c>
      <c r="AW1478">
        <f t="shared" si="1155"/>
        <v>480</v>
      </c>
      <c r="AZ1478" s="261">
        <f t="shared" si="1192"/>
        <v>30</v>
      </c>
      <c r="BA1478" s="261">
        <f t="shared" si="1187"/>
        <v>29</v>
      </c>
      <c r="BB1478" s="261">
        <f t="shared" si="1188"/>
        <v>29</v>
      </c>
      <c r="BC1478" s="261">
        <f t="shared" si="1184"/>
        <v>28</v>
      </c>
      <c r="BD1478" s="258">
        <f t="shared" si="1177"/>
        <v>2</v>
      </c>
      <c r="BE1478" s="258">
        <f t="shared" si="1173"/>
        <v>2</v>
      </c>
      <c r="BF1478" s="258">
        <f t="shared" si="1166"/>
        <v>1</v>
      </c>
      <c r="BG1478" s="258">
        <f t="shared" si="1167"/>
        <v>1</v>
      </c>
      <c r="BH1478" s="147">
        <f>BG1478+30</f>
        <v>31</v>
      </c>
      <c r="BI1478" s="147">
        <f t="shared" si="1193"/>
        <v>30</v>
      </c>
      <c r="BJ1478" s="258">
        <f>BI1478-29</f>
        <v>1</v>
      </c>
      <c r="BK1478" s="147">
        <f>BJ1478+30</f>
        <v>31</v>
      </c>
      <c r="BL1478" s="147">
        <f t="shared" si="1191"/>
        <v>30</v>
      </c>
      <c r="BM1478" s="147">
        <f t="shared" si="1175"/>
        <v>30</v>
      </c>
      <c r="BN1478" s="147">
        <f t="shared" si="1176"/>
        <v>29</v>
      </c>
      <c r="BO1478" s="32">
        <f t="shared" si="1178"/>
        <v>709</v>
      </c>
      <c r="BP1478" s="8">
        <f t="shared" si="1170"/>
        <v>293</v>
      </c>
      <c r="BQ1478" s="32">
        <f t="shared" si="1122"/>
        <v>480</v>
      </c>
    </row>
    <row r="1479" spans="1:69" ht="13.5" thickBot="1">
      <c r="A1479" s="390">
        <f t="shared" si="1172"/>
        <v>19</v>
      </c>
      <c r="B1479" s="391" t="str">
        <f>VLOOKUP(A1479,Sheet3!$A$2:$E$61,4,FALSE)</f>
        <v>rénwǔ (壬午)</v>
      </c>
      <c r="C1479" s="391" t="str">
        <f>VLOOKUP(A1479,Sheet3!$A$2:$E$61,5,FALSE)</f>
        <v>Water Horse</v>
      </c>
      <c r="D1479" s="399">
        <f t="shared" si="1129"/>
        <v>2562</v>
      </c>
      <c r="E1479" s="399">
        <f t="shared" si="1130"/>
        <v>2501</v>
      </c>
      <c r="F1479" s="12">
        <f t="shared" si="1189"/>
        <v>6.2857142857142856</v>
      </c>
      <c r="G1479" s="416">
        <f t="shared" si="1174"/>
        <v>3893</v>
      </c>
      <c r="H1479" s="5">
        <f t="shared" si="1180"/>
        <v>39</v>
      </c>
      <c r="I1479" s="1">
        <f t="shared" si="1181"/>
        <v>38</v>
      </c>
      <c r="J1479" s="4">
        <f t="shared" si="1182"/>
        <v>-38</v>
      </c>
      <c r="K1479" s="1">
        <f t="shared" si="1183"/>
        <v>-37</v>
      </c>
      <c r="L1479">
        <f t="shared" si="1163"/>
        <v>186</v>
      </c>
      <c r="M1479" s="3">
        <f t="shared" si="1194"/>
        <v>1</v>
      </c>
      <c r="N1479" s="245">
        <f t="shared" si="1194"/>
        <v>2</v>
      </c>
      <c r="O1479">
        <f t="shared" si="1185"/>
        <v>8</v>
      </c>
      <c r="P1479">
        <f t="shared" si="1190"/>
        <v>5</v>
      </c>
      <c r="T1479" s="562"/>
      <c r="U1479" s="563"/>
      <c r="V1479" s="563"/>
      <c r="W1479" s="563"/>
      <c r="X1479" s="563"/>
      <c r="Y1479" s="563"/>
      <c r="Z1479" s="563"/>
      <c r="AA1479" s="563"/>
      <c r="AB1479" s="563"/>
      <c r="AC1479" s="563"/>
      <c r="AD1479" s="563"/>
      <c r="AE1479" s="563"/>
      <c r="AF1479" s="563"/>
      <c r="AG1479" s="563"/>
      <c r="AH1479" s="564"/>
      <c r="AI1479" s="108">
        <f t="shared" si="1074"/>
        <v>435</v>
      </c>
      <c r="AJ1479" s="81"/>
      <c r="AK1479" s="81"/>
      <c r="AL1479" s="133">
        <f t="shared" si="1077"/>
        <v>521</v>
      </c>
      <c r="AM1479" s="81"/>
      <c r="AQ1479">
        <f t="shared" si="1171"/>
        <v>495</v>
      </c>
      <c r="AS1479">
        <f t="shared" si="1179"/>
        <v>482</v>
      </c>
      <c r="AV1479">
        <f t="shared" si="1186"/>
        <v>406</v>
      </c>
      <c r="AW1479">
        <f t="shared" si="1155"/>
        <v>481</v>
      </c>
      <c r="AZ1479" s="261">
        <f t="shared" si="1192"/>
        <v>30</v>
      </c>
      <c r="BA1479" s="261">
        <f t="shared" si="1187"/>
        <v>29</v>
      </c>
      <c r="BB1479" s="261">
        <f t="shared" si="1188"/>
        <v>29</v>
      </c>
      <c r="BC1479" s="261">
        <f t="shared" si="1184"/>
        <v>28</v>
      </c>
      <c r="BD1479" s="258">
        <f t="shared" si="1177"/>
        <v>2</v>
      </c>
      <c r="BE1479" s="258">
        <f t="shared" si="1173"/>
        <v>2</v>
      </c>
      <c r="BF1479" s="258">
        <f t="shared" si="1166"/>
        <v>1</v>
      </c>
      <c r="BG1479" s="258">
        <f t="shared" si="1167"/>
        <v>1</v>
      </c>
      <c r="BH1479" s="147">
        <f>BG1479+30</f>
        <v>31</v>
      </c>
      <c r="BI1479" s="147">
        <f t="shared" si="1193"/>
        <v>30</v>
      </c>
      <c r="BJ1479" s="258">
        <f>BI1479-29</f>
        <v>1</v>
      </c>
      <c r="BK1479" s="147">
        <f>BJ1479+30</f>
        <v>31</v>
      </c>
      <c r="BL1479" s="147">
        <f t="shared" si="1191"/>
        <v>30</v>
      </c>
      <c r="BM1479" s="147">
        <f t="shared" si="1175"/>
        <v>30</v>
      </c>
      <c r="BN1479" s="147">
        <f t="shared" si="1176"/>
        <v>29</v>
      </c>
      <c r="BO1479" s="32">
        <f t="shared" si="1178"/>
        <v>710</v>
      </c>
      <c r="BP1479" s="8">
        <f t="shared" si="1170"/>
        <v>294</v>
      </c>
      <c r="BQ1479" s="32">
        <f t="shared" si="1122"/>
        <v>481</v>
      </c>
    </row>
    <row r="1480" spans="1:69" ht="13.5" thickBot="1">
      <c r="A1480" s="390">
        <f t="shared" si="1172"/>
        <v>20</v>
      </c>
      <c r="B1480" s="391" t="str">
        <f>VLOOKUP(A1480,Sheet3!$A$2:$E$61,4,FALSE)</f>
        <v>guǐwèi (癸未)</v>
      </c>
      <c r="C1480" s="391" t="str">
        <f>VLOOKUP(A1480,Sheet3!$A$2:$E$61,5,FALSE)</f>
        <v>Water Sheep</v>
      </c>
      <c r="D1480" s="399">
        <f t="shared" si="1129"/>
        <v>2563</v>
      </c>
      <c r="E1480" s="399">
        <f t="shared" si="1130"/>
        <v>2502</v>
      </c>
      <c r="F1480" s="12">
        <f t="shared" si="1189"/>
        <v>6.1428571428571432</v>
      </c>
      <c r="G1480" s="416">
        <f t="shared" si="1174"/>
        <v>3894</v>
      </c>
      <c r="H1480" s="5">
        <f t="shared" si="1180"/>
        <v>38</v>
      </c>
      <c r="I1480" s="1">
        <f t="shared" si="1181"/>
        <v>37</v>
      </c>
      <c r="J1480" s="4">
        <f t="shared" si="1182"/>
        <v>-37</v>
      </c>
      <c r="K1480" s="1">
        <f t="shared" si="1183"/>
        <v>-36</v>
      </c>
      <c r="L1480">
        <f t="shared" si="1163"/>
        <v>186</v>
      </c>
      <c r="M1480" s="3">
        <f t="shared" si="1194"/>
        <v>2</v>
      </c>
      <c r="N1480" s="245">
        <f t="shared" si="1194"/>
        <v>3</v>
      </c>
      <c r="O1480">
        <f t="shared" si="1185"/>
        <v>9</v>
      </c>
      <c r="P1480">
        <f t="shared" si="1190"/>
        <v>6</v>
      </c>
      <c r="T1480" s="565"/>
      <c r="U1480" s="566"/>
      <c r="V1480" s="566"/>
      <c r="W1480" s="566"/>
      <c r="X1480" s="566"/>
      <c r="Y1480" s="566"/>
      <c r="Z1480" s="566"/>
      <c r="AA1480" s="566"/>
      <c r="AB1480" s="566"/>
      <c r="AC1480" s="566"/>
      <c r="AD1480" s="566"/>
      <c r="AE1480" s="566"/>
      <c r="AF1480" s="566"/>
      <c r="AG1480" s="566"/>
      <c r="AH1480" s="567"/>
      <c r="AI1480" s="108">
        <f t="shared" ref="AI1480:AI1543" si="1195">AI1479+1</f>
        <v>436</v>
      </c>
      <c r="AK1480" s="81"/>
      <c r="AL1480" s="133">
        <f t="shared" si="1077"/>
        <v>522</v>
      </c>
      <c r="AM1480" s="81"/>
      <c r="AQ1480">
        <f t="shared" si="1171"/>
        <v>496</v>
      </c>
      <c r="AS1480" s="78">
        <f t="shared" si="1179"/>
        <v>483</v>
      </c>
      <c r="AT1480" s="78">
        <v>69</v>
      </c>
      <c r="AU1480">
        <v>1</v>
      </c>
      <c r="AV1480">
        <f t="shared" si="1186"/>
        <v>407</v>
      </c>
      <c r="AW1480">
        <f t="shared" si="1155"/>
        <v>482</v>
      </c>
      <c r="AZ1480" s="261">
        <f t="shared" si="1192"/>
        <v>30</v>
      </c>
      <c r="BA1480" s="261">
        <f t="shared" si="1187"/>
        <v>29</v>
      </c>
      <c r="BB1480" s="261">
        <f t="shared" si="1188"/>
        <v>29</v>
      </c>
      <c r="BC1480" s="261">
        <f t="shared" si="1184"/>
        <v>28</v>
      </c>
      <c r="BD1480" s="258">
        <f t="shared" si="1177"/>
        <v>2</v>
      </c>
      <c r="BE1480" s="258">
        <f t="shared" si="1173"/>
        <v>2</v>
      </c>
      <c r="BF1480" s="258">
        <f t="shared" si="1166"/>
        <v>1</v>
      </c>
      <c r="BG1480" s="258">
        <f t="shared" si="1167"/>
        <v>1</v>
      </c>
      <c r="BH1480" s="147">
        <f>BG1480+30</f>
        <v>31</v>
      </c>
      <c r="BI1480" s="147">
        <f t="shared" si="1193"/>
        <v>30</v>
      </c>
      <c r="BJ1480" s="147">
        <f t="shared" ref="BJ1480:BJ1511" si="1196">BI1480-1</f>
        <v>29</v>
      </c>
      <c r="BK1480" s="147">
        <f>BJ1480+1</f>
        <v>30</v>
      </c>
      <c r="BL1480" s="147">
        <f t="shared" si="1191"/>
        <v>29</v>
      </c>
      <c r="BM1480" s="147">
        <f t="shared" si="1175"/>
        <v>29</v>
      </c>
      <c r="BN1480" s="147">
        <f t="shared" si="1176"/>
        <v>28</v>
      </c>
      <c r="BO1480" s="32">
        <f t="shared" si="1178"/>
        <v>711</v>
      </c>
      <c r="BP1480" s="8">
        <f t="shared" si="1170"/>
        <v>295</v>
      </c>
      <c r="BQ1480" s="32">
        <f t="shared" si="1122"/>
        <v>482</v>
      </c>
    </row>
    <row r="1481" spans="1:69" ht="23.25" thickBot="1">
      <c r="A1481" s="390">
        <f t="shared" si="1172"/>
        <v>21</v>
      </c>
      <c r="B1481" s="391" t="str">
        <f>VLOOKUP(A1481,Sheet3!$A$2:$E$61,4,FALSE)</f>
        <v>jiǎshēn (甲申)</v>
      </c>
      <c r="C1481" s="391" t="str">
        <f>VLOOKUP(A1481,Sheet3!$A$2:$E$61,5,FALSE)</f>
        <v>Wood Monkey</v>
      </c>
      <c r="D1481" s="399">
        <f t="shared" si="1129"/>
        <v>2564</v>
      </c>
      <c r="E1481" s="399">
        <f t="shared" si="1130"/>
        <v>2503</v>
      </c>
      <c r="F1481" s="14">
        <f t="shared" si="1189"/>
        <v>6</v>
      </c>
      <c r="G1481" s="417">
        <f t="shared" si="1174"/>
        <v>3895</v>
      </c>
      <c r="H1481" s="18">
        <f t="shared" si="1180"/>
        <v>37</v>
      </c>
      <c r="I1481" s="16">
        <f t="shared" si="1181"/>
        <v>36</v>
      </c>
      <c r="J1481" s="6">
        <f t="shared" si="1182"/>
        <v>-36</v>
      </c>
      <c r="K1481" s="16">
        <f t="shared" si="1183"/>
        <v>-35</v>
      </c>
      <c r="L1481" s="20">
        <f t="shared" ref="L1481:L1494" si="1197">INT(L$1543-($J$1543-$J1481)/4)</f>
        <v>186</v>
      </c>
      <c r="M1481" s="15">
        <f t="shared" si="1194"/>
        <v>3</v>
      </c>
      <c r="N1481" s="271">
        <f t="shared" si="1194"/>
        <v>4</v>
      </c>
      <c r="O1481" s="20">
        <f t="shared" si="1185"/>
        <v>10</v>
      </c>
      <c r="P1481" s="20">
        <f t="shared" si="1190"/>
        <v>7</v>
      </c>
      <c r="Q1481" s="83" t="s">
        <v>174</v>
      </c>
      <c r="R1481" s="83"/>
      <c r="S1481" s="83"/>
      <c r="T1481" s="83"/>
      <c r="U1481" s="83"/>
      <c r="V1481" s="83"/>
      <c r="W1481" s="83"/>
      <c r="X1481" s="17">
        <f>X1472+(H1472-H1481)</f>
        <v>32</v>
      </c>
      <c r="Y1481" s="17"/>
      <c r="Z1481" s="17"/>
      <c r="AA1481" s="84"/>
      <c r="AB1481" s="84"/>
      <c r="AC1481" s="84"/>
      <c r="AD1481" s="19">
        <f>AD1472+(H1472-H1481)</f>
        <v>361</v>
      </c>
      <c r="AE1481" s="19"/>
      <c r="AF1481" s="19"/>
      <c r="AG1481" s="85"/>
      <c r="AH1481" s="85"/>
      <c r="AI1481" s="108">
        <f t="shared" si="1195"/>
        <v>437</v>
      </c>
      <c r="AK1481" s="1">
        <f>(H$942-H1481)/7</f>
        <v>77</v>
      </c>
      <c r="AL1481" s="133">
        <f t="shared" si="1077"/>
        <v>523</v>
      </c>
      <c r="AM1481" s="1">
        <f>70-(H1481-H$1453)/7</f>
        <v>74</v>
      </c>
      <c r="AN1481" s="3">
        <f>-(H1481-H$984)/7</f>
        <v>71</v>
      </c>
      <c r="AO1481" s="79">
        <f>-(H1481-H$998)/7</f>
        <v>69</v>
      </c>
      <c r="AP1481" s="3">
        <f>-(H1481-H$1061)/7</f>
        <v>60</v>
      </c>
      <c r="AQ1481">
        <f t="shared" si="1171"/>
        <v>497</v>
      </c>
      <c r="AR1481" s="39">
        <f>AR1474+(AO1488-AO1481)</f>
        <v>71</v>
      </c>
      <c r="AS1481">
        <f t="shared" si="1179"/>
        <v>484</v>
      </c>
      <c r="AV1481">
        <f t="shared" si="1186"/>
        <v>408</v>
      </c>
      <c r="AW1481">
        <f t="shared" si="1155"/>
        <v>483</v>
      </c>
      <c r="AZ1481" s="261">
        <f t="shared" si="1192"/>
        <v>29</v>
      </c>
      <c r="BA1481" s="261">
        <f t="shared" si="1187"/>
        <v>28</v>
      </c>
      <c r="BB1481" s="261">
        <f t="shared" si="1188"/>
        <v>28</v>
      </c>
      <c r="BC1481" s="261">
        <f t="shared" si="1184"/>
        <v>27</v>
      </c>
      <c r="BD1481" s="258">
        <f t="shared" si="1177"/>
        <v>1</v>
      </c>
      <c r="BE1481" s="258">
        <f t="shared" si="1173"/>
        <v>1</v>
      </c>
      <c r="BF1481" s="147">
        <f>BE1481+30</f>
        <v>31</v>
      </c>
      <c r="BG1481" s="147">
        <f t="shared" ref="BG1481:BG1512" si="1198">BF1481-1</f>
        <v>30</v>
      </c>
      <c r="BH1481" s="147">
        <f t="shared" ref="BH1481:BH1512" si="1199">BG1481</f>
        <v>30</v>
      </c>
      <c r="BI1481" s="147">
        <f t="shared" si="1193"/>
        <v>29</v>
      </c>
      <c r="BJ1481" s="147">
        <f t="shared" si="1196"/>
        <v>28</v>
      </c>
      <c r="BK1481" s="147">
        <f>BJ1481+2</f>
        <v>30</v>
      </c>
      <c r="BL1481" s="147">
        <f t="shared" si="1191"/>
        <v>29</v>
      </c>
      <c r="BM1481" s="147">
        <f t="shared" si="1175"/>
        <v>29</v>
      </c>
      <c r="BN1481" s="147">
        <f t="shared" si="1176"/>
        <v>28</v>
      </c>
      <c r="BO1481" s="32">
        <f t="shared" si="1178"/>
        <v>712</v>
      </c>
      <c r="BP1481" s="8">
        <f t="shared" si="1170"/>
        <v>296</v>
      </c>
      <c r="BQ1481" s="32">
        <f t="shared" si="1122"/>
        <v>483</v>
      </c>
    </row>
    <row r="1482" spans="1:69" ht="23.25" thickBot="1">
      <c r="A1482" s="390">
        <f t="shared" si="1172"/>
        <v>22</v>
      </c>
      <c r="B1482" s="391" t="str">
        <f>VLOOKUP(A1482,Sheet3!$A$2:$E$61,4,FALSE)</f>
        <v>yǐyǒu (乙酉)</v>
      </c>
      <c r="C1482" s="391" t="str">
        <f>VLOOKUP(A1482,Sheet3!$A$2:$E$61,5,FALSE)</f>
        <v>Wood Rooster</v>
      </c>
      <c r="D1482" s="399">
        <f t="shared" si="1129"/>
        <v>2565</v>
      </c>
      <c r="E1482" s="399">
        <f t="shared" si="1130"/>
        <v>2504</v>
      </c>
      <c r="F1482" s="12">
        <f t="shared" si="1189"/>
        <v>5.8571428571428568</v>
      </c>
      <c r="G1482" s="416">
        <f t="shared" si="1174"/>
        <v>3896</v>
      </c>
      <c r="H1482" s="5">
        <f t="shared" si="1180"/>
        <v>36</v>
      </c>
      <c r="I1482" s="1">
        <f t="shared" si="1181"/>
        <v>35</v>
      </c>
      <c r="J1482" s="4">
        <f t="shared" si="1182"/>
        <v>-35</v>
      </c>
      <c r="K1482" s="1">
        <f t="shared" si="1183"/>
        <v>-34</v>
      </c>
      <c r="L1482">
        <f t="shared" si="1197"/>
        <v>186</v>
      </c>
      <c r="M1482" s="3">
        <f t="shared" si="1194"/>
        <v>4</v>
      </c>
      <c r="N1482" s="245">
        <f t="shared" si="1194"/>
        <v>1</v>
      </c>
      <c r="O1482">
        <f t="shared" si="1185"/>
        <v>11</v>
      </c>
      <c r="P1482">
        <f t="shared" si="1190"/>
        <v>8</v>
      </c>
      <c r="Q1482" s="86" t="s">
        <v>175</v>
      </c>
      <c r="R1482" s="86"/>
      <c r="S1482" s="86"/>
      <c r="T1482" s="86"/>
      <c r="U1482" s="86"/>
      <c r="V1482" s="86"/>
      <c r="W1482" s="86"/>
      <c r="X1482" s="2">
        <f t="shared" ref="X1482:X1526" si="1200">X1481+1</f>
        <v>33</v>
      </c>
      <c r="Y1482" s="2"/>
      <c r="Z1482" s="2"/>
      <c r="AA1482" s="1" t="s">
        <v>124</v>
      </c>
      <c r="AB1482" s="1"/>
      <c r="AC1482" s="1"/>
      <c r="AD1482" s="8">
        <f t="shared" ref="AD1482:AD1543" si="1201">AD1481+1</f>
        <v>362</v>
      </c>
      <c r="AE1482" s="8"/>
      <c r="AF1482" s="8"/>
      <c r="AG1482" s="1"/>
      <c r="AH1482" s="1"/>
      <c r="AI1482" s="108">
        <f t="shared" si="1195"/>
        <v>438</v>
      </c>
      <c r="AK1482" s="81"/>
      <c r="AL1482" s="133">
        <f t="shared" si="1077"/>
        <v>524</v>
      </c>
      <c r="AM1482" s="81"/>
      <c r="AQ1482">
        <f t="shared" si="1171"/>
        <v>498</v>
      </c>
      <c r="AS1482">
        <f t="shared" si="1179"/>
        <v>485</v>
      </c>
      <c r="AV1482">
        <f t="shared" si="1186"/>
        <v>409</v>
      </c>
      <c r="AW1482">
        <f t="shared" si="1155"/>
        <v>484</v>
      </c>
      <c r="AZ1482" s="261">
        <f t="shared" si="1192"/>
        <v>29</v>
      </c>
      <c r="BA1482" s="261">
        <f t="shared" si="1187"/>
        <v>28</v>
      </c>
      <c r="BB1482" s="261">
        <f t="shared" si="1188"/>
        <v>28</v>
      </c>
      <c r="BC1482" s="261">
        <f t="shared" si="1184"/>
        <v>27</v>
      </c>
      <c r="BD1482" s="258">
        <f t="shared" si="1177"/>
        <v>1</v>
      </c>
      <c r="BE1482" s="258">
        <f t="shared" si="1173"/>
        <v>1</v>
      </c>
      <c r="BF1482" s="147">
        <f>BE1482+30</f>
        <v>31</v>
      </c>
      <c r="BG1482" s="147">
        <f t="shared" si="1198"/>
        <v>30</v>
      </c>
      <c r="BH1482" s="147">
        <f t="shared" si="1199"/>
        <v>30</v>
      </c>
      <c r="BI1482" s="147">
        <f t="shared" si="1193"/>
        <v>29</v>
      </c>
      <c r="BJ1482" s="147">
        <f t="shared" si="1196"/>
        <v>28</v>
      </c>
      <c r="BK1482" s="147">
        <f>BJ1482+2</f>
        <v>30</v>
      </c>
      <c r="BL1482" s="147">
        <f t="shared" si="1191"/>
        <v>29</v>
      </c>
      <c r="BM1482" s="147">
        <f t="shared" si="1175"/>
        <v>29</v>
      </c>
      <c r="BN1482" s="147">
        <f t="shared" si="1176"/>
        <v>28</v>
      </c>
      <c r="BO1482" s="32">
        <f t="shared" si="1178"/>
        <v>713</v>
      </c>
      <c r="BP1482" s="8">
        <f t="shared" si="1170"/>
        <v>297</v>
      </c>
      <c r="BQ1482" s="32">
        <f t="shared" si="1122"/>
        <v>484</v>
      </c>
    </row>
    <row r="1483" spans="1:69" ht="13.5" thickBot="1">
      <c r="A1483" s="390">
        <f t="shared" si="1172"/>
        <v>23</v>
      </c>
      <c r="B1483" s="391" t="str">
        <f>VLOOKUP(A1483,Sheet3!$A$2:$E$61,4,FALSE)</f>
        <v>bǐngxū (丙戌)</v>
      </c>
      <c r="C1483" s="391" t="str">
        <f>VLOOKUP(A1483,Sheet3!$A$2:$E$61,5,FALSE)</f>
        <v>Fire Dog</v>
      </c>
      <c r="D1483" s="399">
        <f t="shared" si="1129"/>
        <v>2566</v>
      </c>
      <c r="E1483" s="399">
        <f t="shared" si="1130"/>
        <v>2505</v>
      </c>
      <c r="F1483" s="12">
        <f t="shared" si="1189"/>
        <v>5.7142857142857144</v>
      </c>
      <c r="G1483" s="416">
        <f t="shared" si="1174"/>
        <v>3897</v>
      </c>
      <c r="H1483" s="5">
        <f t="shared" si="1180"/>
        <v>35</v>
      </c>
      <c r="I1483" s="1">
        <f t="shared" si="1181"/>
        <v>34</v>
      </c>
      <c r="J1483" s="4">
        <f t="shared" si="1182"/>
        <v>-34</v>
      </c>
      <c r="K1483" s="1">
        <f t="shared" si="1183"/>
        <v>-33</v>
      </c>
      <c r="L1483">
        <f t="shared" si="1197"/>
        <v>187</v>
      </c>
      <c r="M1483" s="3">
        <f t="shared" si="1194"/>
        <v>1</v>
      </c>
      <c r="N1483" s="245">
        <f t="shared" si="1194"/>
        <v>2</v>
      </c>
      <c r="O1483">
        <f t="shared" si="1185"/>
        <v>12</v>
      </c>
      <c r="P1483">
        <f t="shared" si="1190"/>
        <v>9</v>
      </c>
      <c r="X1483" s="2">
        <f t="shared" si="1200"/>
        <v>34</v>
      </c>
      <c r="Y1483" s="2"/>
      <c r="Z1483" s="2"/>
      <c r="AA1483" s="2">
        <v>1</v>
      </c>
      <c r="AB1483" s="382"/>
      <c r="AC1483" s="2"/>
      <c r="AD1483" s="8">
        <f t="shared" si="1201"/>
        <v>363</v>
      </c>
      <c r="AE1483" s="8"/>
      <c r="AF1483" s="8"/>
      <c r="AI1483" s="108">
        <f t="shared" si="1195"/>
        <v>439</v>
      </c>
      <c r="AL1483" s="133">
        <f t="shared" si="1077"/>
        <v>525</v>
      </c>
      <c r="AQ1483">
        <f t="shared" si="1171"/>
        <v>499</v>
      </c>
      <c r="AS1483">
        <f t="shared" si="1179"/>
        <v>486</v>
      </c>
      <c r="AV1483">
        <f t="shared" si="1186"/>
        <v>410</v>
      </c>
      <c r="AW1483">
        <f t="shared" si="1155"/>
        <v>485</v>
      </c>
      <c r="AZ1483" s="261">
        <f t="shared" si="1192"/>
        <v>29</v>
      </c>
      <c r="BA1483" s="261">
        <f t="shared" si="1187"/>
        <v>28</v>
      </c>
      <c r="BB1483" s="261">
        <f t="shared" si="1188"/>
        <v>28</v>
      </c>
      <c r="BC1483" s="261">
        <f t="shared" si="1184"/>
        <v>27</v>
      </c>
      <c r="BD1483" s="258">
        <f t="shared" si="1177"/>
        <v>1</v>
      </c>
      <c r="BE1483" s="258">
        <f t="shared" si="1173"/>
        <v>1</v>
      </c>
      <c r="BF1483" s="147">
        <f>BE1483+30</f>
        <v>31</v>
      </c>
      <c r="BG1483" s="147">
        <f t="shared" si="1198"/>
        <v>30</v>
      </c>
      <c r="BH1483" s="147">
        <f t="shared" si="1199"/>
        <v>30</v>
      </c>
      <c r="BI1483" s="147">
        <f t="shared" si="1193"/>
        <v>29</v>
      </c>
      <c r="BJ1483" s="147">
        <f t="shared" si="1196"/>
        <v>28</v>
      </c>
      <c r="BK1483" s="147">
        <f>BJ1483+2</f>
        <v>30</v>
      </c>
      <c r="BL1483" s="147">
        <f t="shared" si="1191"/>
        <v>29</v>
      </c>
      <c r="BM1483" s="147">
        <f t="shared" si="1175"/>
        <v>29</v>
      </c>
      <c r="BN1483" s="147">
        <f t="shared" si="1176"/>
        <v>28</v>
      </c>
      <c r="BO1483" s="32">
        <f t="shared" si="1178"/>
        <v>714</v>
      </c>
      <c r="BP1483" s="8">
        <f t="shared" si="1170"/>
        <v>298</v>
      </c>
      <c r="BQ1483" s="32">
        <f t="shared" si="1122"/>
        <v>485</v>
      </c>
    </row>
    <row r="1484" spans="1:69" ht="13.5" thickBot="1">
      <c r="A1484" s="390">
        <f t="shared" si="1172"/>
        <v>24</v>
      </c>
      <c r="B1484" s="391" t="str">
        <f>VLOOKUP(A1484,Sheet3!$A$2:$E$61,4,FALSE)</f>
        <v>dīnghài (丁亥)</v>
      </c>
      <c r="C1484" s="391" t="str">
        <f>VLOOKUP(A1484,Sheet3!$A$2:$E$61,5,FALSE)</f>
        <v>Fire Pig</v>
      </c>
      <c r="D1484" s="399">
        <f t="shared" si="1129"/>
        <v>2567</v>
      </c>
      <c r="E1484" s="399">
        <f t="shared" si="1130"/>
        <v>2506</v>
      </c>
      <c r="F1484" s="12">
        <f t="shared" si="1189"/>
        <v>5.5714285714285712</v>
      </c>
      <c r="G1484" s="416">
        <f t="shared" si="1174"/>
        <v>3898</v>
      </c>
      <c r="H1484" s="5">
        <f t="shared" si="1180"/>
        <v>34</v>
      </c>
      <c r="I1484" s="1">
        <f t="shared" si="1181"/>
        <v>33</v>
      </c>
      <c r="J1484" s="4">
        <f t="shared" si="1182"/>
        <v>-33</v>
      </c>
      <c r="K1484" s="1">
        <f t="shared" si="1183"/>
        <v>-32</v>
      </c>
      <c r="L1484">
        <f t="shared" si="1197"/>
        <v>187</v>
      </c>
      <c r="M1484" s="3">
        <f t="shared" si="1194"/>
        <v>2</v>
      </c>
      <c r="N1484" s="245">
        <f t="shared" si="1194"/>
        <v>3</v>
      </c>
      <c r="O1484">
        <f t="shared" si="1185"/>
        <v>13</v>
      </c>
      <c r="P1484">
        <f t="shared" si="1190"/>
        <v>10</v>
      </c>
      <c r="X1484" s="2">
        <f t="shared" si="1200"/>
        <v>35</v>
      </c>
      <c r="Y1484" s="2"/>
      <c r="Z1484" s="2"/>
      <c r="AA1484" s="2">
        <f t="shared" ref="AA1484:AA1526" si="1202">AA1483+1</f>
        <v>2</v>
      </c>
      <c r="AB1484" s="382"/>
      <c r="AC1484" s="2"/>
      <c r="AD1484" s="8">
        <f t="shared" si="1201"/>
        <v>364</v>
      </c>
      <c r="AE1484" s="8"/>
      <c r="AF1484" s="8"/>
      <c r="AI1484" s="108">
        <f t="shared" si="1195"/>
        <v>440</v>
      </c>
      <c r="AL1484" s="133">
        <f t="shared" si="1077"/>
        <v>526</v>
      </c>
      <c r="AQ1484">
        <f t="shared" si="1171"/>
        <v>500</v>
      </c>
      <c r="AS1484">
        <f t="shared" si="1179"/>
        <v>487</v>
      </c>
      <c r="AV1484">
        <f t="shared" si="1186"/>
        <v>411</v>
      </c>
      <c r="AW1484">
        <f t="shared" si="1155"/>
        <v>486</v>
      </c>
      <c r="AZ1484" s="261">
        <f t="shared" si="1192"/>
        <v>29</v>
      </c>
      <c r="BA1484" s="261">
        <f t="shared" si="1187"/>
        <v>28</v>
      </c>
      <c r="BB1484" s="261">
        <f t="shared" si="1188"/>
        <v>28</v>
      </c>
      <c r="BC1484" s="261">
        <f t="shared" si="1184"/>
        <v>27</v>
      </c>
      <c r="BD1484" s="258">
        <f t="shared" si="1177"/>
        <v>1</v>
      </c>
      <c r="BE1484" s="258">
        <f t="shared" si="1173"/>
        <v>1</v>
      </c>
      <c r="BF1484" s="147">
        <f>BE1484+30</f>
        <v>31</v>
      </c>
      <c r="BG1484" s="147">
        <f t="shared" si="1198"/>
        <v>30</v>
      </c>
      <c r="BH1484" s="147">
        <f t="shared" si="1199"/>
        <v>30</v>
      </c>
      <c r="BI1484" s="147">
        <f t="shared" si="1193"/>
        <v>29</v>
      </c>
      <c r="BJ1484" s="147">
        <f t="shared" si="1196"/>
        <v>28</v>
      </c>
      <c r="BK1484" s="147">
        <f>BJ1484+1</f>
        <v>29</v>
      </c>
      <c r="BL1484" s="147">
        <f t="shared" si="1191"/>
        <v>28</v>
      </c>
      <c r="BM1484" s="147">
        <f t="shared" si="1175"/>
        <v>28</v>
      </c>
      <c r="BN1484" s="147">
        <f t="shared" si="1176"/>
        <v>27</v>
      </c>
      <c r="BO1484" s="32">
        <f t="shared" si="1178"/>
        <v>715</v>
      </c>
      <c r="BP1484" s="8">
        <f t="shared" si="1170"/>
        <v>299</v>
      </c>
      <c r="BQ1484" s="32">
        <f t="shared" ref="BQ1484:BQ1502" si="1203">BQ1483+1</f>
        <v>486</v>
      </c>
    </row>
    <row r="1485" spans="1:69" ht="13.5" thickBot="1">
      <c r="A1485" s="390">
        <f t="shared" si="1172"/>
        <v>25</v>
      </c>
      <c r="B1485" s="391" t="str">
        <f>VLOOKUP(A1485,Sheet3!$A$2:$E$61,4,FALSE)</f>
        <v>wùzǐ (戊子)</v>
      </c>
      <c r="C1485" s="391" t="str">
        <f>VLOOKUP(A1485,Sheet3!$A$2:$E$61,5,FALSE)</f>
        <v>Earth Rat</v>
      </c>
      <c r="D1485" s="399">
        <f t="shared" si="1129"/>
        <v>2568</v>
      </c>
      <c r="E1485" s="399">
        <f t="shared" si="1130"/>
        <v>2507</v>
      </c>
      <c r="F1485" s="12">
        <f t="shared" si="1189"/>
        <v>5.4285714285714288</v>
      </c>
      <c r="G1485" s="416">
        <f t="shared" si="1174"/>
        <v>3899</v>
      </c>
      <c r="H1485" s="5">
        <f t="shared" si="1180"/>
        <v>33</v>
      </c>
      <c r="I1485" s="1">
        <f t="shared" si="1181"/>
        <v>32</v>
      </c>
      <c r="J1485" s="4">
        <f t="shared" si="1182"/>
        <v>-32</v>
      </c>
      <c r="K1485" s="1">
        <f t="shared" si="1183"/>
        <v>-31</v>
      </c>
      <c r="L1485">
        <f t="shared" si="1197"/>
        <v>187</v>
      </c>
      <c r="M1485" s="3">
        <f t="shared" si="1194"/>
        <v>3</v>
      </c>
      <c r="N1485" s="245">
        <f t="shared" si="1194"/>
        <v>4</v>
      </c>
      <c r="O1485">
        <f t="shared" si="1185"/>
        <v>14</v>
      </c>
      <c r="P1485">
        <f t="shared" si="1190"/>
        <v>11</v>
      </c>
      <c r="T1485" s="568" t="s">
        <v>118</v>
      </c>
      <c r="U1485" s="569"/>
      <c r="V1485" s="570"/>
      <c r="X1485" s="2">
        <f t="shared" si="1200"/>
        <v>36</v>
      </c>
      <c r="Y1485" s="2"/>
      <c r="Z1485" s="2"/>
      <c r="AA1485" s="2">
        <f t="shared" si="1202"/>
        <v>3</v>
      </c>
      <c r="AB1485" s="382"/>
      <c r="AC1485" s="2"/>
      <c r="AD1485" s="8">
        <f t="shared" si="1201"/>
        <v>365</v>
      </c>
      <c r="AE1485" s="8"/>
      <c r="AF1485" s="8"/>
      <c r="AI1485" s="108">
        <f t="shared" si="1195"/>
        <v>441</v>
      </c>
      <c r="AJ1485" s="1">
        <f>(H$1047-H1488)/7</f>
        <v>63</v>
      </c>
      <c r="AL1485" s="133">
        <f t="shared" si="1077"/>
        <v>527</v>
      </c>
      <c r="AQ1485">
        <f t="shared" si="1171"/>
        <v>501</v>
      </c>
      <c r="AS1485">
        <f t="shared" si="1179"/>
        <v>488</v>
      </c>
      <c r="AV1485">
        <f t="shared" si="1186"/>
        <v>412</v>
      </c>
      <c r="AW1485">
        <f t="shared" si="1155"/>
        <v>487</v>
      </c>
      <c r="AZ1485" s="261">
        <f t="shared" si="1192"/>
        <v>28</v>
      </c>
      <c r="BA1485" s="261">
        <f t="shared" si="1187"/>
        <v>27</v>
      </c>
      <c r="BB1485" s="261">
        <f t="shared" si="1188"/>
        <v>27</v>
      </c>
      <c r="BC1485" s="261">
        <f t="shared" si="1184"/>
        <v>26</v>
      </c>
      <c r="BD1485" s="147">
        <f t="shared" ref="BD1485:BD1516" si="1204">BC1485+5</f>
        <v>31</v>
      </c>
      <c r="BE1485" s="147">
        <f t="shared" ref="BE1485:BE1516" si="1205">BD1485-1</f>
        <v>30</v>
      </c>
      <c r="BF1485" s="147">
        <f t="shared" ref="BF1485:BF1516" si="1206">BE1485</f>
        <v>30</v>
      </c>
      <c r="BG1485" s="147">
        <f t="shared" si="1198"/>
        <v>29</v>
      </c>
      <c r="BH1485" s="147">
        <f t="shared" si="1199"/>
        <v>29</v>
      </c>
      <c r="BI1485" s="147">
        <f t="shared" si="1193"/>
        <v>28</v>
      </c>
      <c r="BJ1485" s="147">
        <f t="shared" si="1196"/>
        <v>27</v>
      </c>
      <c r="BK1485" s="147">
        <f>BJ1485+2</f>
        <v>29</v>
      </c>
      <c r="BL1485" s="147">
        <f t="shared" si="1191"/>
        <v>28</v>
      </c>
      <c r="BM1485" s="147">
        <f t="shared" si="1175"/>
        <v>28</v>
      </c>
      <c r="BN1485" s="147">
        <f t="shared" si="1176"/>
        <v>27</v>
      </c>
      <c r="BO1485" s="32">
        <f t="shared" si="1178"/>
        <v>716</v>
      </c>
      <c r="BP1485" s="8">
        <f t="shared" si="1170"/>
        <v>300</v>
      </c>
      <c r="BQ1485" s="32">
        <f t="shared" si="1203"/>
        <v>487</v>
      </c>
    </row>
    <row r="1486" spans="1:69" ht="13.5" thickBot="1">
      <c r="A1486" s="390">
        <f t="shared" si="1172"/>
        <v>26</v>
      </c>
      <c r="B1486" s="391" t="str">
        <f>VLOOKUP(A1486,Sheet3!$A$2:$E$61,4,FALSE)</f>
        <v>jǐchǒu (己丑)</v>
      </c>
      <c r="C1486" s="391" t="str">
        <f>VLOOKUP(A1486,Sheet3!$A$2:$E$61,5,FALSE)</f>
        <v>Earth Ox</v>
      </c>
      <c r="D1486" s="399">
        <f t="shared" si="1129"/>
        <v>2569</v>
      </c>
      <c r="E1486" s="399">
        <f t="shared" si="1130"/>
        <v>2508</v>
      </c>
      <c r="F1486" s="12">
        <f t="shared" si="1189"/>
        <v>5.2857142857142856</v>
      </c>
      <c r="G1486" s="416">
        <f t="shared" si="1174"/>
        <v>3900</v>
      </c>
      <c r="H1486" s="5">
        <f t="shared" si="1180"/>
        <v>32</v>
      </c>
      <c r="I1486" s="1">
        <f t="shared" si="1181"/>
        <v>31</v>
      </c>
      <c r="J1486" s="4">
        <f t="shared" si="1182"/>
        <v>-31</v>
      </c>
      <c r="K1486" s="1">
        <f t="shared" si="1183"/>
        <v>-30</v>
      </c>
      <c r="L1486">
        <f t="shared" si="1197"/>
        <v>187</v>
      </c>
      <c r="M1486" s="3">
        <f t="shared" si="1194"/>
        <v>4</v>
      </c>
      <c r="N1486" s="245">
        <f t="shared" si="1194"/>
        <v>1</v>
      </c>
      <c r="O1486" s="78">
        <f t="shared" si="1185"/>
        <v>15</v>
      </c>
      <c r="P1486">
        <f t="shared" si="1190"/>
        <v>12</v>
      </c>
      <c r="Q1486" s="242" t="s">
        <v>176</v>
      </c>
      <c r="T1486" s="9" t="s">
        <v>124</v>
      </c>
      <c r="U1486" s="9"/>
      <c r="X1486" s="2">
        <f t="shared" si="1200"/>
        <v>37</v>
      </c>
      <c r="Y1486" s="2"/>
      <c r="Z1486" s="2"/>
      <c r="AA1486" s="2">
        <f t="shared" si="1202"/>
        <v>4</v>
      </c>
      <c r="AB1486" s="382"/>
      <c r="AC1486" s="2"/>
      <c r="AD1486" s="8">
        <f t="shared" si="1201"/>
        <v>366</v>
      </c>
      <c r="AE1486" s="8"/>
      <c r="AF1486" s="8"/>
      <c r="AI1486" s="108">
        <f t="shared" si="1195"/>
        <v>442</v>
      </c>
      <c r="AL1486" s="133">
        <f t="shared" ref="AL1486:AL1549" si="1207">AL1485+1</f>
        <v>528</v>
      </c>
      <c r="AQ1486">
        <f t="shared" si="1171"/>
        <v>502</v>
      </c>
      <c r="AS1486">
        <f t="shared" si="1179"/>
        <v>489</v>
      </c>
      <c r="AV1486">
        <f t="shared" si="1186"/>
        <v>413</v>
      </c>
      <c r="AW1486">
        <f t="shared" si="1155"/>
        <v>488</v>
      </c>
      <c r="AZ1486" s="261">
        <f t="shared" si="1192"/>
        <v>28</v>
      </c>
      <c r="BA1486" s="261">
        <f t="shared" si="1187"/>
        <v>27</v>
      </c>
      <c r="BB1486" s="261">
        <f t="shared" si="1188"/>
        <v>27</v>
      </c>
      <c r="BC1486" s="261">
        <f t="shared" si="1184"/>
        <v>26</v>
      </c>
      <c r="BD1486" s="147">
        <f t="shared" si="1204"/>
        <v>31</v>
      </c>
      <c r="BE1486" s="147">
        <f t="shared" si="1205"/>
        <v>30</v>
      </c>
      <c r="BF1486" s="147">
        <f t="shared" si="1206"/>
        <v>30</v>
      </c>
      <c r="BG1486" s="147">
        <f t="shared" si="1198"/>
        <v>29</v>
      </c>
      <c r="BH1486" s="147">
        <f t="shared" si="1199"/>
        <v>29</v>
      </c>
      <c r="BI1486" s="147">
        <f t="shared" si="1193"/>
        <v>28</v>
      </c>
      <c r="BJ1486" s="147">
        <f t="shared" si="1196"/>
        <v>27</v>
      </c>
      <c r="BK1486" s="147">
        <f>BJ1486+2</f>
        <v>29</v>
      </c>
      <c r="BL1486" s="147">
        <f t="shared" si="1191"/>
        <v>28</v>
      </c>
      <c r="BM1486" s="147">
        <f t="shared" si="1175"/>
        <v>28</v>
      </c>
      <c r="BN1486" s="147">
        <f t="shared" si="1176"/>
        <v>27</v>
      </c>
      <c r="BO1486" s="32">
        <f t="shared" si="1178"/>
        <v>717</v>
      </c>
      <c r="BP1486" s="8">
        <f t="shared" si="1170"/>
        <v>301</v>
      </c>
      <c r="BQ1486" s="32">
        <f t="shared" si="1203"/>
        <v>488</v>
      </c>
    </row>
    <row r="1487" spans="1:69" ht="13.5" thickBot="1">
      <c r="A1487" s="390">
        <f t="shared" si="1172"/>
        <v>27</v>
      </c>
      <c r="B1487" s="391" t="str">
        <f>VLOOKUP(A1487,Sheet3!$A$2:$E$61,4,FALSE)</f>
        <v>gēngyín (庚寅)</v>
      </c>
      <c r="C1487" s="391" t="str">
        <f>VLOOKUP(A1487,Sheet3!$A$2:$E$61,5,FALSE)</f>
        <v>Metal Tiger</v>
      </c>
      <c r="D1487" s="399">
        <f t="shared" si="1129"/>
        <v>2570</v>
      </c>
      <c r="E1487" s="399">
        <f t="shared" si="1130"/>
        <v>2509</v>
      </c>
      <c r="F1487" s="12">
        <f t="shared" si="1189"/>
        <v>5.1428571428571432</v>
      </c>
      <c r="G1487" s="416">
        <f t="shared" si="1174"/>
        <v>3901</v>
      </c>
      <c r="H1487" s="5">
        <f t="shared" si="1180"/>
        <v>31</v>
      </c>
      <c r="I1487" s="1">
        <f t="shared" si="1181"/>
        <v>30</v>
      </c>
      <c r="J1487" s="4">
        <f t="shared" si="1182"/>
        <v>-30</v>
      </c>
      <c r="K1487" s="1">
        <f t="shared" si="1183"/>
        <v>-29</v>
      </c>
      <c r="L1487">
        <f t="shared" si="1197"/>
        <v>188</v>
      </c>
      <c r="M1487" s="3">
        <f t="shared" si="1194"/>
        <v>1</v>
      </c>
      <c r="N1487" s="245">
        <f t="shared" si="1194"/>
        <v>2</v>
      </c>
      <c r="O1487">
        <f t="shared" si="1185"/>
        <v>16</v>
      </c>
      <c r="P1487">
        <f t="shared" si="1190"/>
        <v>13</v>
      </c>
      <c r="Q1487" s="3" t="s">
        <v>177</v>
      </c>
      <c r="T1487" s="9">
        <f t="shared" ref="T1487:T1531" si="1208">T1488-1</f>
        <v>1</v>
      </c>
      <c r="U1487" s="9"/>
      <c r="X1487" s="2">
        <f t="shared" si="1200"/>
        <v>38</v>
      </c>
      <c r="Y1487" s="2"/>
      <c r="Z1487" s="2"/>
      <c r="AA1487" s="2">
        <f t="shared" si="1202"/>
        <v>5</v>
      </c>
      <c r="AB1487" s="382"/>
      <c r="AC1487" s="2"/>
      <c r="AD1487" s="8">
        <f t="shared" si="1201"/>
        <v>367</v>
      </c>
      <c r="AE1487" s="8"/>
      <c r="AF1487" s="8"/>
      <c r="AI1487" s="108">
        <f t="shared" si="1195"/>
        <v>443</v>
      </c>
      <c r="AL1487" s="133">
        <f t="shared" si="1207"/>
        <v>529</v>
      </c>
      <c r="AQ1487">
        <f t="shared" si="1171"/>
        <v>503</v>
      </c>
      <c r="AS1487" s="48">
        <f t="shared" si="1179"/>
        <v>490</v>
      </c>
      <c r="AT1487" s="48">
        <v>70</v>
      </c>
      <c r="AU1487">
        <v>0</v>
      </c>
      <c r="AV1487">
        <f t="shared" si="1186"/>
        <v>414</v>
      </c>
      <c r="AW1487">
        <f t="shared" si="1155"/>
        <v>489</v>
      </c>
      <c r="AZ1487" s="261">
        <f t="shared" si="1192"/>
        <v>28</v>
      </c>
      <c r="BA1487" s="261">
        <f t="shared" si="1187"/>
        <v>27</v>
      </c>
      <c r="BB1487" s="261">
        <f t="shared" si="1188"/>
        <v>27</v>
      </c>
      <c r="BC1487" s="261">
        <f t="shared" si="1184"/>
        <v>26</v>
      </c>
      <c r="BD1487" s="147">
        <f t="shared" si="1204"/>
        <v>31</v>
      </c>
      <c r="BE1487" s="147">
        <f t="shared" si="1205"/>
        <v>30</v>
      </c>
      <c r="BF1487" s="147">
        <f t="shared" si="1206"/>
        <v>30</v>
      </c>
      <c r="BG1487" s="147">
        <f t="shared" si="1198"/>
        <v>29</v>
      </c>
      <c r="BH1487" s="147">
        <f t="shared" si="1199"/>
        <v>29</v>
      </c>
      <c r="BI1487" s="147">
        <f t="shared" si="1193"/>
        <v>28</v>
      </c>
      <c r="BJ1487" s="147">
        <f t="shared" si="1196"/>
        <v>27</v>
      </c>
      <c r="BK1487" s="147">
        <f>BJ1487+2</f>
        <v>29</v>
      </c>
      <c r="BL1487" s="147">
        <f t="shared" si="1191"/>
        <v>28</v>
      </c>
      <c r="BM1487" s="147">
        <f t="shared" si="1175"/>
        <v>28</v>
      </c>
      <c r="BN1487" s="147">
        <f t="shared" si="1176"/>
        <v>27</v>
      </c>
      <c r="BO1487" s="32">
        <f t="shared" si="1178"/>
        <v>718</v>
      </c>
      <c r="BP1487" s="8">
        <f t="shared" si="1170"/>
        <v>302</v>
      </c>
      <c r="BQ1487" s="32">
        <f t="shared" si="1203"/>
        <v>489</v>
      </c>
    </row>
    <row r="1488" spans="1:69" ht="13.5" thickBot="1">
      <c r="A1488" s="390">
        <f t="shared" si="1172"/>
        <v>28</v>
      </c>
      <c r="B1488" s="391" t="str">
        <f>VLOOKUP(A1488,Sheet3!$A$2:$E$61,4,FALSE)</f>
        <v>xīnmǎo (辛卯)</v>
      </c>
      <c r="C1488" s="391" t="str">
        <f>VLOOKUP(A1488,Sheet3!$A$2:$E$61,5,FALSE)</f>
        <v>Metal Hare</v>
      </c>
      <c r="D1488" s="399">
        <f t="shared" si="1129"/>
        <v>2571</v>
      </c>
      <c r="E1488" s="399">
        <f t="shared" si="1130"/>
        <v>2510</v>
      </c>
      <c r="F1488" s="94">
        <f t="shared" si="1189"/>
        <v>5</v>
      </c>
      <c r="G1488" s="419">
        <f t="shared" si="1174"/>
        <v>3902</v>
      </c>
      <c r="H1488" s="355">
        <f t="shared" si="1180"/>
        <v>30</v>
      </c>
      <c r="I1488" s="88">
        <f t="shared" si="1181"/>
        <v>29</v>
      </c>
      <c r="J1488" s="361">
        <f t="shared" si="1182"/>
        <v>-29</v>
      </c>
      <c r="K1488" s="88">
        <f t="shared" si="1183"/>
        <v>-28</v>
      </c>
      <c r="L1488" s="87">
        <f t="shared" si="1197"/>
        <v>188</v>
      </c>
      <c r="M1488" s="90">
        <f t="shared" si="1194"/>
        <v>2</v>
      </c>
      <c r="N1488" s="272">
        <f t="shared" si="1194"/>
        <v>3</v>
      </c>
      <c r="O1488" s="87">
        <f t="shared" si="1185"/>
        <v>17</v>
      </c>
      <c r="P1488" s="87">
        <f t="shared" si="1190"/>
        <v>14</v>
      </c>
      <c r="Q1488" s="200"/>
      <c r="R1488" s="87"/>
      <c r="S1488" s="87"/>
      <c r="T1488" s="91">
        <f t="shared" si="1208"/>
        <v>2</v>
      </c>
      <c r="U1488" s="91"/>
      <c r="V1488" s="87"/>
      <c r="W1488" s="87"/>
      <c r="X1488" s="89">
        <f t="shared" si="1200"/>
        <v>39</v>
      </c>
      <c r="Y1488" s="89"/>
      <c r="Z1488" s="89"/>
      <c r="AA1488" s="89">
        <f t="shared" si="1202"/>
        <v>6</v>
      </c>
      <c r="AB1488" s="89"/>
      <c r="AC1488" s="89"/>
      <c r="AD1488" s="191">
        <f>AD1487+1</f>
        <v>368</v>
      </c>
      <c r="AE1488" s="191"/>
      <c r="AF1488" s="191"/>
      <c r="AG1488" s="87"/>
      <c r="AH1488" s="89"/>
      <c r="AI1488" s="108">
        <f t="shared" si="1195"/>
        <v>444</v>
      </c>
      <c r="AK1488" s="1">
        <f>(H$942-H1488)/7</f>
        <v>78</v>
      </c>
      <c r="AL1488" s="133">
        <f t="shared" si="1207"/>
        <v>530</v>
      </c>
      <c r="AM1488" s="1">
        <f>70-(H1488-H$1453)/7</f>
        <v>75</v>
      </c>
      <c r="AN1488" s="3">
        <f>-(H1488-H$984)/7</f>
        <v>72</v>
      </c>
      <c r="AO1488" s="82">
        <f>-(H1488-H$998)/7</f>
        <v>70</v>
      </c>
      <c r="AP1488" s="3">
        <f>-(H1488-H$1061)/7</f>
        <v>61</v>
      </c>
      <c r="AQ1488">
        <f t="shared" si="1171"/>
        <v>504</v>
      </c>
      <c r="AR1488" s="39">
        <f>AR1481+(AO1495-AO1488)</f>
        <v>72</v>
      </c>
      <c r="AS1488">
        <f t="shared" si="1179"/>
        <v>491</v>
      </c>
      <c r="AV1488">
        <f t="shared" si="1186"/>
        <v>415</v>
      </c>
      <c r="AW1488">
        <f t="shared" si="1155"/>
        <v>490</v>
      </c>
      <c r="AZ1488" s="261">
        <f t="shared" si="1192"/>
        <v>28</v>
      </c>
      <c r="BA1488" s="261">
        <f t="shared" si="1187"/>
        <v>27</v>
      </c>
      <c r="BB1488" s="261">
        <f t="shared" si="1188"/>
        <v>27</v>
      </c>
      <c r="BC1488" s="261">
        <f t="shared" si="1184"/>
        <v>26</v>
      </c>
      <c r="BD1488" s="147">
        <f t="shared" si="1204"/>
        <v>31</v>
      </c>
      <c r="BE1488" s="147">
        <f t="shared" si="1205"/>
        <v>30</v>
      </c>
      <c r="BF1488" s="147">
        <f t="shared" si="1206"/>
        <v>30</v>
      </c>
      <c r="BG1488" s="147">
        <f t="shared" si="1198"/>
        <v>29</v>
      </c>
      <c r="BH1488" s="147">
        <f t="shared" si="1199"/>
        <v>29</v>
      </c>
      <c r="BI1488" s="147">
        <f t="shared" si="1193"/>
        <v>28</v>
      </c>
      <c r="BJ1488" s="147">
        <f t="shared" si="1196"/>
        <v>27</v>
      </c>
      <c r="BK1488" s="147">
        <f>BJ1488+1</f>
        <v>28</v>
      </c>
      <c r="BL1488" s="147">
        <f t="shared" si="1191"/>
        <v>27</v>
      </c>
      <c r="BM1488" s="147">
        <f t="shared" si="1175"/>
        <v>27</v>
      </c>
      <c r="BN1488" s="147">
        <f t="shared" si="1176"/>
        <v>26</v>
      </c>
      <c r="BO1488" s="32">
        <f t="shared" si="1178"/>
        <v>719</v>
      </c>
      <c r="BP1488" s="8">
        <f t="shared" si="1170"/>
        <v>303</v>
      </c>
      <c r="BQ1488" s="32">
        <f t="shared" si="1203"/>
        <v>490</v>
      </c>
    </row>
    <row r="1489" spans="1:69" ht="13.5" thickBot="1">
      <c r="A1489" s="390">
        <f t="shared" si="1172"/>
        <v>29</v>
      </c>
      <c r="B1489" s="391" t="str">
        <f>VLOOKUP(A1489,Sheet3!$A$2:$E$61,4,FALSE)</f>
        <v>rénchén (壬辰)</v>
      </c>
      <c r="C1489" s="391" t="str">
        <f>VLOOKUP(A1489,Sheet3!$A$2:$E$61,5,FALSE)</f>
        <v>Water Dragon</v>
      </c>
      <c r="D1489" s="399">
        <f t="shared" si="1129"/>
        <v>2572</v>
      </c>
      <c r="E1489" s="399">
        <f t="shared" si="1130"/>
        <v>2511</v>
      </c>
      <c r="F1489" s="12">
        <f t="shared" si="1189"/>
        <v>4.8571428571428568</v>
      </c>
      <c r="G1489" s="416">
        <f t="shared" si="1174"/>
        <v>3903</v>
      </c>
      <c r="H1489" s="5">
        <f t="shared" si="1180"/>
        <v>29</v>
      </c>
      <c r="I1489" s="1">
        <f t="shared" si="1181"/>
        <v>28</v>
      </c>
      <c r="J1489" s="4">
        <f t="shared" si="1182"/>
        <v>-28</v>
      </c>
      <c r="K1489" s="1">
        <f t="shared" si="1183"/>
        <v>-27</v>
      </c>
      <c r="L1489">
        <f t="shared" si="1197"/>
        <v>188</v>
      </c>
      <c r="M1489" s="3">
        <f t="shared" si="1194"/>
        <v>3</v>
      </c>
      <c r="N1489" s="245">
        <f t="shared" si="1194"/>
        <v>4</v>
      </c>
      <c r="O1489">
        <f t="shared" si="1185"/>
        <v>18</v>
      </c>
      <c r="P1489">
        <f t="shared" si="1190"/>
        <v>15</v>
      </c>
      <c r="T1489" s="9">
        <f t="shared" si="1208"/>
        <v>3</v>
      </c>
      <c r="U1489" s="9"/>
      <c r="X1489" s="2">
        <f t="shared" si="1200"/>
        <v>40</v>
      </c>
      <c r="Y1489" s="2"/>
      <c r="Z1489" s="2"/>
      <c r="AA1489" s="2">
        <f t="shared" si="1202"/>
        <v>7</v>
      </c>
      <c r="AB1489" s="382"/>
      <c r="AC1489" s="2"/>
      <c r="AD1489" s="8">
        <f t="shared" si="1201"/>
        <v>369</v>
      </c>
      <c r="AE1489" s="8"/>
      <c r="AF1489" s="8"/>
      <c r="AI1489" s="108">
        <f t="shared" si="1195"/>
        <v>445</v>
      </c>
      <c r="AL1489" s="133">
        <f t="shared" si="1207"/>
        <v>531</v>
      </c>
      <c r="AQ1489">
        <f t="shared" si="1171"/>
        <v>505</v>
      </c>
      <c r="AS1489">
        <f t="shared" si="1179"/>
        <v>492</v>
      </c>
      <c r="AV1489">
        <f t="shared" si="1186"/>
        <v>416</v>
      </c>
      <c r="AW1489">
        <f t="shared" si="1155"/>
        <v>491</v>
      </c>
      <c r="AZ1489" s="261">
        <f t="shared" si="1192"/>
        <v>27</v>
      </c>
      <c r="BA1489" s="261">
        <f t="shared" si="1187"/>
        <v>26</v>
      </c>
      <c r="BB1489" s="261">
        <f t="shared" si="1188"/>
        <v>26</v>
      </c>
      <c r="BC1489" s="261">
        <f t="shared" si="1184"/>
        <v>25</v>
      </c>
      <c r="BD1489" s="147">
        <f t="shared" si="1204"/>
        <v>30</v>
      </c>
      <c r="BE1489" s="147">
        <f t="shared" si="1205"/>
        <v>29</v>
      </c>
      <c r="BF1489" s="147">
        <f t="shared" si="1206"/>
        <v>29</v>
      </c>
      <c r="BG1489" s="147">
        <f t="shared" si="1198"/>
        <v>28</v>
      </c>
      <c r="BH1489" s="147">
        <f t="shared" si="1199"/>
        <v>28</v>
      </c>
      <c r="BI1489" s="147">
        <f t="shared" si="1193"/>
        <v>27</v>
      </c>
      <c r="BJ1489" s="147">
        <f t="shared" si="1196"/>
        <v>26</v>
      </c>
      <c r="BK1489" s="147">
        <f>BJ1489+2</f>
        <v>28</v>
      </c>
      <c r="BL1489" s="147">
        <f t="shared" si="1191"/>
        <v>27</v>
      </c>
      <c r="BM1489" s="147">
        <f t="shared" si="1175"/>
        <v>27</v>
      </c>
      <c r="BN1489" s="147">
        <f t="shared" si="1176"/>
        <v>26</v>
      </c>
      <c r="BO1489" s="32">
        <f t="shared" si="1178"/>
        <v>720</v>
      </c>
      <c r="BP1489" s="8">
        <f t="shared" si="1170"/>
        <v>304</v>
      </c>
      <c r="BQ1489" s="32">
        <f t="shared" si="1203"/>
        <v>491</v>
      </c>
    </row>
    <row r="1490" spans="1:69" ht="13.5" thickBot="1">
      <c r="A1490" s="390">
        <f t="shared" si="1172"/>
        <v>30</v>
      </c>
      <c r="B1490" s="391" t="str">
        <f>VLOOKUP(A1490,Sheet3!$A$2:$E$61,4,FALSE)</f>
        <v>guǐsì (癸巳)</v>
      </c>
      <c r="C1490" s="391" t="str">
        <f>VLOOKUP(A1490,Sheet3!$A$2:$E$61,5,FALSE)</f>
        <v>Water Snake</v>
      </c>
      <c r="D1490" s="399">
        <f t="shared" ref="D1490:D1553" si="1209">D1491-1</f>
        <v>2573</v>
      </c>
      <c r="E1490" s="399">
        <f t="shared" ref="E1490:E1553" si="1210">E1491-1</f>
        <v>2512</v>
      </c>
      <c r="F1490" s="12">
        <f t="shared" si="1189"/>
        <v>4.7142857142857144</v>
      </c>
      <c r="G1490" s="416">
        <f t="shared" si="1174"/>
        <v>3904</v>
      </c>
      <c r="H1490" s="5">
        <f t="shared" si="1180"/>
        <v>28</v>
      </c>
      <c r="I1490" s="1">
        <f t="shared" si="1181"/>
        <v>27</v>
      </c>
      <c r="J1490" s="4">
        <f t="shared" si="1182"/>
        <v>-27</v>
      </c>
      <c r="K1490" s="1">
        <f t="shared" si="1183"/>
        <v>-26</v>
      </c>
      <c r="L1490">
        <f t="shared" si="1197"/>
        <v>188</v>
      </c>
      <c r="M1490" s="3">
        <f t="shared" si="1194"/>
        <v>4</v>
      </c>
      <c r="N1490" s="245">
        <f t="shared" si="1194"/>
        <v>1</v>
      </c>
      <c r="O1490">
        <f t="shared" si="1185"/>
        <v>19</v>
      </c>
      <c r="P1490">
        <f t="shared" si="1190"/>
        <v>16</v>
      </c>
      <c r="T1490" s="9">
        <f t="shared" si="1208"/>
        <v>4</v>
      </c>
      <c r="U1490" s="9"/>
      <c r="X1490" s="2">
        <f t="shared" si="1200"/>
        <v>41</v>
      </c>
      <c r="Y1490" s="2"/>
      <c r="Z1490" s="2"/>
      <c r="AA1490" s="2">
        <f t="shared" si="1202"/>
        <v>8</v>
      </c>
      <c r="AB1490" s="382"/>
      <c r="AC1490" s="2"/>
      <c r="AD1490" s="8">
        <f t="shared" si="1201"/>
        <v>370</v>
      </c>
      <c r="AE1490" s="8"/>
      <c r="AF1490" s="8"/>
      <c r="AI1490" s="108">
        <f t="shared" si="1195"/>
        <v>446</v>
      </c>
      <c r="AL1490" s="133">
        <f t="shared" si="1207"/>
        <v>532</v>
      </c>
      <c r="AQ1490">
        <f t="shared" si="1171"/>
        <v>506</v>
      </c>
      <c r="AS1490">
        <f t="shared" si="1179"/>
        <v>493</v>
      </c>
      <c r="AV1490">
        <f t="shared" si="1186"/>
        <v>417</v>
      </c>
      <c r="AW1490">
        <f t="shared" si="1155"/>
        <v>492</v>
      </c>
      <c r="AZ1490" s="261">
        <f t="shared" si="1192"/>
        <v>27</v>
      </c>
      <c r="BA1490" s="261">
        <f t="shared" si="1187"/>
        <v>26</v>
      </c>
      <c r="BB1490" s="261">
        <f t="shared" si="1188"/>
        <v>26</v>
      </c>
      <c r="BC1490" s="261">
        <f t="shared" si="1184"/>
        <v>25</v>
      </c>
      <c r="BD1490" s="147">
        <f t="shared" si="1204"/>
        <v>30</v>
      </c>
      <c r="BE1490" s="147">
        <f t="shared" si="1205"/>
        <v>29</v>
      </c>
      <c r="BF1490" s="147">
        <f t="shared" si="1206"/>
        <v>29</v>
      </c>
      <c r="BG1490" s="147">
        <f t="shared" si="1198"/>
        <v>28</v>
      </c>
      <c r="BH1490" s="147">
        <f t="shared" si="1199"/>
        <v>28</v>
      </c>
      <c r="BI1490" s="147">
        <f t="shared" si="1193"/>
        <v>27</v>
      </c>
      <c r="BJ1490" s="147">
        <f t="shared" si="1196"/>
        <v>26</v>
      </c>
      <c r="BK1490" s="147">
        <f>BJ1490+2</f>
        <v>28</v>
      </c>
      <c r="BL1490" s="147">
        <f t="shared" si="1191"/>
        <v>27</v>
      </c>
      <c r="BM1490" s="147">
        <f t="shared" si="1175"/>
        <v>27</v>
      </c>
      <c r="BN1490" s="147">
        <f t="shared" si="1176"/>
        <v>26</v>
      </c>
      <c r="BO1490" s="32">
        <f t="shared" si="1178"/>
        <v>721</v>
      </c>
      <c r="BP1490" s="8">
        <f t="shared" si="1170"/>
        <v>305</v>
      </c>
      <c r="BQ1490" s="32">
        <f t="shared" si="1203"/>
        <v>492</v>
      </c>
    </row>
    <row r="1491" spans="1:69" ht="13.5" thickBot="1">
      <c r="A1491" s="390">
        <f t="shared" si="1172"/>
        <v>31</v>
      </c>
      <c r="B1491" s="391" t="str">
        <f>VLOOKUP(A1491,Sheet3!$A$2:$E$61,4,FALSE)</f>
        <v>jiǎwǔ (甲午)</v>
      </c>
      <c r="C1491" s="391" t="str">
        <f>VLOOKUP(A1491,Sheet3!$A$2:$E$61,5,FALSE)</f>
        <v>Wood Horse</v>
      </c>
      <c r="D1491" s="399">
        <f t="shared" si="1209"/>
        <v>2574</v>
      </c>
      <c r="E1491" s="399">
        <f t="shared" si="1210"/>
        <v>2513</v>
      </c>
      <c r="F1491" s="12">
        <f t="shared" si="1189"/>
        <v>4.5714285714285712</v>
      </c>
      <c r="G1491" s="416">
        <f t="shared" si="1174"/>
        <v>3905</v>
      </c>
      <c r="H1491" s="5">
        <f t="shared" si="1180"/>
        <v>27</v>
      </c>
      <c r="I1491" s="1">
        <f t="shared" si="1181"/>
        <v>26</v>
      </c>
      <c r="J1491" s="4">
        <f t="shared" si="1182"/>
        <v>-26</v>
      </c>
      <c r="K1491" s="1">
        <f t="shared" si="1183"/>
        <v>-25</v>
      </c>
      <c r="L1491">
        <f t="shared" si="1197"/>
        <v>189</v>
      </c>
      <c r="M1491" s="3">
        <f t="shared" si="1194"/>
        <v>1</v>
      </c>
      <c r="N1491" s="245">
        <f t="shared" si="1194"/>
        <v>2</v>
      </c>
      <c r="O1491">
        <f t="shared" si="1185"/>
        <v>20</v>
      </c>
      <c r="P1491">
        <f t="shared" si="1190"/>
        <v>17</v>
      </c>
      <c r="R1491" s="7"/>
      <c r="S1491" s="7"/>
      <c r="T1491" s="9">
        <f t="shared" si="1208"/>
        <v>5</v>
      </c>
      <c r="U1491" s="9"/>
      <c r="V1491" s="10" t="s">
        <v>121</v>
      </c>
      <c r="X1491" s="2">
        <f t="shared" si="1200"/>
        <v>42</v>
      </c>
      <c r="Y1491" s="2"/>
      <c r="Z1491" s="2"/>
      <c r="AA1491" s="2">
        <f t="shared" si="1202"/>
        <v>9</v>
      </c>
      <c r="AB1491" s="382"/>
      <c r="AC1491" s="2"/>
      <c r="AD1491" s="8">
        <f t="shared" si="1201"/>
        <v>371</v>
      </c>
      <c r="AE1491" s="8"/>
      <c r="AF1491" s="8"/>
      <c r="AI1491" s="108">
        <f t="shared" si="1195"/>
        <v>447</v>
      </c>
      <c r="AL1491" s="133">
        <f t="shared" si="1207"/>
        <v>533</v>
      </c>
      <c r="AQ1491">
        <f t="shared" si="1171"/>
        <v>507</v>
      </c>
      <c r="AS1491">
        <f t="shared" si="1179"/>
        <v>494</v>
      </c>
      <c r="AV1491">
        <f t="shared" si="1186"/>
        <v>418</v>
      </c>
      <c r="AW1491">
        <f t="shared" si="1155"/>
        <v>493</v>
      </c>
      <c r="AZ1491" s="261">
        <f t="shared" si="1192"/>
        <v>27</v>
      </c>
      <c r="BA1491" s="261">
        <f t="shared" si="1187"/>
        <v>26</v>
      </c>
      <c r="BB1491" s="261">
        <f t="shared" si="1188"/>
        <v>26</v>
      </c>
      <c r="BC1491" s="261">
        <f t="shared" si="1184"/>
        <v>25</v>
      </c>
      <c r="BD1491" s="147">
        <f t="shared" si="1204"/>
        <v>30</v>
      </c>
      <c r="BE1491" s="147">
        <f t="shared" si="1205"/>
        <v>29</v>
      </c>
      <c r="BF1491" s="147">
        <f t="shared" si="1206"/>
        <v>29</v>
      </c>
      <c r="BG1491" s="147">
        <f t="shared" si="1198"/>
        <v>28</v>
      </c>
      <c r="BH1491" s="147">
        <f t="shared" si="1199"/>
        <v>28</v>
      </c>
      <c r="BI1491" s="147">
        <f t="shared" si="1193"/>
        <v>27</v>
      </c>
      <c r="BJ1491" s="147">
        <f t="shared" si="1196"/>
        <v>26</v>
      </c>
      <c r="BK1491" s="147">
        <f>BJ1491+2</f>
        <v>28</v>
      </c>
      <c r="BL1491" s="147">
        <f t="shared" si="1191"/>
        <v>27</v>
      </c>
      <c r="BM1491" s="147">
        <f t="shared" si="1175"/>
        <v>27</v>
      </c>
      <c r="BN1491" s="147">
        <f t="shared" si="1176"/>
        <v>26</v>
      </c>
      <c r="BO1491" s="32">
        <f t="shared" si="1178"/>
        <v>722</v>
      </c>
      <c r="BP1491" s="8">
        <f t="shared" si="1170"/>
        <v>306</v>
      </c>
      <c r="BQ1491" s="32">
        <f t="shared" si="1203"/>
        <v>493</v>
      </c>
    </row>
    <row r="1492" spans="1:69" ht="13.5" thickBot="1">
      <c r="A1492" s="390">
        <f t="shared" si="1172"/>
        <v>32</v>
      </c>
      <c r="B1492" s="391" t="str">
        <f>VLOOKUP(A1492,Sheet3!$A$2:$E$61,4,FALSE)</f>
        <v>yǐwèi (乙未)</v>
      </c>
      <c r="C1492" s="391" t="str">
        <f>VLOOKUP(A1492,Sheet3!$A$2:$E$61,5,FALSE)</f>
        <v>Wood Sheep</v>
      </c>
      <c r="D1492" s="399">
        <f t="shared" si="1209"/>
        <v>2575</v>
      </c>
      <c r="E1492" s="399">
        <f t="shared" si="1210"/>
        <v>2514</v>
      </c>
      <c r="F1492" s="12">
        <f t="shared" si="1189"/>
        <v>4.4285714285714288</v>
      </c>
      <c r="G1492" s="416">
        <f t="shared" si="1174"/>
        <v>3906</v>
      </c>
      <c r="H1492" s="5">
        <f t="shared" si="1180"/>
        <v>26</v>
      </c>
      <c r="I1492" s="1">
        <f t="shared" si="1181"/>
        <v>25</v>
      </c>
      <c r="J1492" s="4">
        <f t="shared" si="1182"/>
        <v>-25</v>
      </c>
      <c r="K1492" s="1">
        <f t="shared" si="1183"/>
        <v>-24</v>
      </c>
      <c r="L1492">
        <f t="shared" si="1197"/>
        <v>189</v>
      </c>
      <c r="M1492" s="3">
        <f t="shared" si="1194"/>
        <v>2</v>
      </c>
      <c r="N1492" s="245">
        <f t="shared" si="1194"/>
        <v>3</v>
      </c>
      <c r="O1492">
        <f t="shared" si="1185"/>
        <v>21</v>
      </c>
      <c r="P1492" s="78">
        <f t="shared" si="1190"/>
        <v>18</v>
      </c>
      <c r="Q1492" s="242" t="s">
        <v>178</v>
      </c>
      <c r="T1492" s="9">
        <f t="shared" si="1208"/>
        <v>6</v>
      </c>
      <c r="U1492" s="9"/>
      <c r="V1492" s="9" t="s">
        <v>124</v>
      </c>
      <c r="W1492" s="9"/>
      <c r="X1492" s="2">
        <f t="shared" si="1200"/>
        <v>43</v>
      </c>
      <c r="Y1492" s="2"/>
      <c r="Z1492" s="2"/>
      <c r="AA1492" s="2">
        <f t="shared" si="1202"/>
        <v>10</v>
      </c>
      <c r="AB1492" s="382"/>
      <c r="AC1492" s="2"/>
      <c r="AD1492" s="8">
        <f t="shared" si="1201"/>
        <v>372</v>
      </c>
      <c r="AE1492" s="8"/>
      <c r="AF1492" s="8"/>
      <c r="AG1492" s="9"/>
      <c r="AI1492" s="108">
        <f t="shared" si="1195"/>
        <v>448</v>
      </c>
      <c r="AJ1492" s="1">
        <f>(H$1047-H1495)/7</f>
        <v>64</v>
      </c>
      <c r="AL1492" s="133">
        <f t="shared" si="1207"/>
        <v>534</v>
      </c>
      <c r="AQ1492">
        <f t="shared" si="1171"/>
        <v>508</v>
      </c>
      <c r="AS1492">
        <f t="shared" si="1179"/>
        <v>495</v>
      </c>
      <c r="AV1492">
        <f t="shared" si="1186"/>
        <v>419</v>
      </c>
      <c r="AW1492">
        <f t="shared" si="1155"/>
        <v>494</v>
      </c>
      <c r="AZ1492" s="261">
        <f t="shared" si="1192"/>
        <v>27</v>
      </c>
      <c r="BA1492" s="261">
        <f t="shared" si="1187"/>
        <v>26</v>
      </c>
      <c r="BB1492" s="261">
        <f t="shared" si="1188"/>
        <v>26</v>
      </c>
      <c r="BC1492" s="261">
        <f t="shared" si="1184"/>
        <v>25</v>
      </c>
      <c r="BD1492" s="147">
        <f t="shared" si="1204"/>
        <v>30</v>
      </c>
      <c r="BE1492" s="147">
        <f t="shared" si="1205"/>
        <v>29</v>
      </c>
      <c r="BF1492" s="147">
        <f t="shared" si="1206"/>
        <v>29</v>
      </c>
      <c r="BG1492" s="147">
        <f t="shared" si="1198"/>
        <v>28</v>
      </c>
      <c r="BH1492" s="147">
        <f t="shared" si="1199"/>
        <v>28</v>
      </c>
      <c r="BI1492" s="147">
        <f t="shared" si="1193"/>
        <v>27</v>
      </c>
      <c r="BJ1492" s="147">
        <f t="shared" si="1196"/>
        <v>26</v>
      </c>
      <c r="BK1492" s="147">
        <f>BJ1492+1</f>
        <v>27</v>
      </c>
      <c r="BL1492" s="147">
        <f t="shared" si="1191"/>
        <v>26</v>
      </c>
      <c r="BM1492" s="147">
        <f t="shared" si="1175"/>
        <v>26</v>
      </c>
      <c r="BN1492" s="147">
        <f t="shared" si="1176"/>
        <v>25</v>
      </c>
      <c r="BO1492" s="32">
        <f t="shared" si="1178"/>
        <v>723</v>
      </c>
      <c r="BP1492" s="8">
        <f t="shared" si="1170"/>
        <v>307</v>
      </c>
      <c r="BQ1492" s="32">
        <f t="shared" si="1203"/>
        <v>494</v>
      </c>
    </row>
    <row r="1493" spans="1:69" ht="13.5" thickBot="1">
      <c r="A1493" s="390">
        <f t="shared" si="1172"/>
        <v>33</v>
      </c>
      <c r="B1493" s="391" t="str">
        <f>VLOOKUP(A1493,Sheet3!$A$2:$E$61,4,FALSE)</f>
        <v>bǐngshēn (丙申)</v>
      </c>
      <c r="C1493" s="391" t="str">
        <f>VLOOKUP(A1493,Sheet3!$A$2:$E$61,5,FALSE)</f>
        <v>Fire Monkey</v>
      </c>
      <c r="D1493" s="399">
        <f t="shared" si="1209"/>
        <v>2576</v>
      </c>
      <c r="E1493" s="399">
        <f t="shared" si="1210"/>
        <v>2515</v>
      </c>
      <c r="F1493" s="12">
        <f t="shared" si="1189"/>
        <v>4.2857142857142856</v>
      </c>
      <c r="G1493" s="416">
        <f t="shared" si="1174"/>
        <v>3907</v>
      </c>
      <c r="H1493" s="5">
        <f t="shared" si="1180"/>
        <v>25</v>
      </c>
      <c r="I1493" s="1">
        <f t="shared" si="1181"/>
        <v>24</v>
      </c>
      <c r="J1493" s="4">
        <f t="shared" si="1182"/>
        <v>-24</v>
      </c>
      <c r="K1493" s="1">
        <f t="shared" si="1183"/>
        <v>-23</v>
      </c>
      <c r="L1493">
        <f t="shared" si="1197"/>
        <v>189</v>
      </c>
      <c r="M1493" s="3">
        <f t="shared" si="1194"/>
        <v>3</v>
      </c>
      <c r="N1493" s="245">
        <f t="shared" si="1194"/>
        <v>4</v>
      </c>
      <c r="O1493">
        <f t="shared" si="1185"/>
        <v>22</v>
      </c>
      <c r="P1493">
        <f t="shared" si="1190"/>
        <v>19</v>
      </c>
      <c r="R1493" s="8"/>
      <c r="S1493" s="8"/>
      <c r="T1493" s="9">
        <f t="shared" si="1208"/>
        <v>7</v>
      </c>
      <c r="U1493" s="9"/>
      <c r="V1493" s="9">
        <f t="shared" ref="V1493:V1501" si="1211">V1494-1</f>
        <v>1</v>
      </c>
      <c r="W1493" s="9"/>
      <c r="X1493" s="2">
        <f t="shared" si="1200"/>
        <v>44</v>
      </c>
      <c r="Y1493" s="2"/>
      <c r="Z1493" s="2"/>
      <c r="AA1493" s="2">
        <f t="shared" si="1202"/>
        <v>11</v>
      </c>
      <c r="AB1493" s="382"/>
      <c r="AC1493" s="2"/>
      <c r="AD1493" s="8">
        <f t="shared" si="1201"/>
        <v>373</v>
      </c>
      <c r="AE1493" s="8"/>
      <c r="AF1493" s="8"/>
      <c r="AG1493" s="9"/>
      <c r="AI1493" s="108">
        <f t="shared" si="1195"/>
        <v>449</v>
      </c>
      <c r="AL1493" s="133">
        <f t="shared" si="1207"/>
        <v>535</v>
      </c>
      <c r="AQ1493">
        <f t="shared" si="1171"/>
        <v>509</v>
      </c>
      <c r="AS1493">
        <f t="shared" si="1179"/>
        <v>496</v>
      </c>
      <c r="AV1493">
        <f t="shared" si="1186"/>
        <v>420</v>
      </c>
      <c r="AW1493">
        <f t="shared" si="1155"/>
        <v>495</v>
      </c>
      <c r="AZ1493" s="261">
        <f t="shared" si="1192"/>
        <v>26</v>
      </c>
      <c r="BA1493" s="261">
        <f t="shared" si="1187"/>
        <v>25</v>
      </c>
      <c r="BB1493" s="261">
        <f t="shared" si="1188"/>
        <v>25</v>
      </c>
      <c r="BC1493" s="261">
        <f t="shared" si="1184"/>
        <v>24</v>
      </c>
      <c r="BD1493" s="147">
        <f t="shared" si="1204"/>
        <v>29</v>
      </c>
      <c r="BE1493" s="147">
        <f t="shared" si="1205"/>
        <v>28</v>
      </c>
      <c r="BF1493" s="147">
        <f t="shared" si="1206"/>
        <v>28</v>
      </c>
      <c r="BG1493" s="147">
        <f t="shared" si="1198"/>
        <v>27</v>
      </c>
      <c r="BH1493" s="147">
        <f t="shared" si="1199"/>
        <v>27</v>
      </c>
      <c r="BI1493" s="147">
        <f t="shared" si="1193"/>
        <v>26</v>
      </c>
      <c r="BJ1493" s="147">
        <f t="shared" si="1196"/>
        <v>25</v>
      </c>
      <c r="BK1493" s="147">
        <f>BJ1493+2</f>
        <v>27</v>
      </c>
      <c r="BL1493" s="147">
        <f t="shared" si="1191"/>
        <v>26</v>
      </c>
      <c r="BM1493" s="147">
        <f t="shared" si="1175"/>
        <v>26</v>
      </c>
      <c r="BN1493" s="147">
        <f t="shared" si="1176"/>
        <v>25</v>
      </c>
      <c r="BO1493" s="32">
        <f t="shared" si="1178"/>
        <v>724</v>
      </c>
      <c r="BP1493" s="8">
        <f t="shared" si="1170"/>
        <v>308</v>
      </c>
      <c r="BQ1493" s="32">
        <f t="shared" si="1203"/>
        <v>495</v>
      </c>
    </row>
    <row r="1494" spans="1:69" ht="13.5" thickBot="1">
      <c r="A1494" s="390">
        <f t="shared" si="1172"/>
        <v>34</v>
      </c>
      <c r="B1494" s="391" t="str">
        <f>VLOOKUP(A1494,Sheet3!$A$2:$E$61,4,FALSE)</f>
        <v>dīngyǒu (丁酉)</v>
      </c>
      <c r="C1494" s="391" t="str">
        <f>VLOOKUP(A1494,Sheet3!$A$2:$E$61,5,FALSE)</f>
        <v>Fire Rooster</v>
      </c>
      <c r="D1494" s="399">
        <f t="shared" si="1209"/>
        <v>2577</v>
      </c>
      <c r="E1494" s="399">
        <f t="shared" si="1210"/>
        <v>2516</v>
      </c>
      <c r="F1494" s="12">
        <f t="shared" si="1189"/>
        <v>4.1428571428571432</v>
      </c>
      <c r="G1494" s="416">
        <f t="shared" si="1174"/>
        <v>3908</v>
      </c>
      <c r="H1494" s="5">
        <f t="shared" si="1180"/>
        <v>24</v>
      </c>
      <c r="I1494" s="1">
        <f t="shared" si="1181"/>
        <v>23</v>
      </c>
      <c r="J1494" s="4">
        <f t="shared" si="1182"/>
        <v>-23</v>
      </c>
      <c r="K1494" s="1">
        <f t="shared" si="1183"/>
        <v>-22</v>
      </c>
      <c r="L1494">
        <f t="shared" si="1197"/>
        <v>189</v>
      </c>
      <c r="M1494" s="3">
        <f t="shared" si="1194"/>
        <v>4</v>
      </c>
      <c r="N1494" s="245">
        <f t="shared" si="1194"/>
        <v>1</v>
      </c>
      <c r="O1494">
        <f t="shared" si="1185"/>
        <v>23</v>
      </c>
      <c r="P1494">
        <f t="shared" si="1190"/>
        <v>20</v>
      </c>
      <c r="Q1494" s="243" t="s">
        <v>179</v>
      </c>
      <c r="T1494" s="9">
        <f t="shared" si="1208"/>
        <v>8</v>
      </c>
      <c r="U1494" s="9"/>
      <c r="V1494" s="9">
        <f t="shared" si="1211"/>
        <v>2</v>
      </c>
      <c r="W1494" s="9"/>
      <c r="X1494" s="2">
        <f t="shared" si="1200"/>
        <v>45</v>
      </c>
      <c r="Y1494" s="2"/>
      <c r="Z1494" s="2"/>
      <c r="AA1494" s="2">
        <f t="shared" si="1202"/>
        <v>12</v>
      </c>
      <c r="AB1494" s="382"/>
      <c r="AC1494" s="2"/>
      <c r="AD1494" s="8">
        <f t="shared" si="1201"/>
        <v>374</v>
      </c>
      <c r="AE1494" s="8"/>
      <c r="AF1494" s="8"/>
      <c r="AG1494" s="9"/>
      <c r="AI1494" s="108">
        <f t="shared" si="1195"/>
        <v>450</v>
      </c>
      <c r="AL1494" s="133">
        <f t="shared" si="1207"/>
        <v>536</v>
      </c>
      <c r="AQ1494">
        <f t="shared" si="1171"/>
        <v>510</v>
      </c>
      <c r="AS1494">
        <f t="shared" si="1179"/>
        <v>497</v>
      </c>
      <c r="AT1494">
        <v>71</v>
      </c>
      <c r="AV1494">
        <f t="shared" si="1186"/>
        <v>421</v>
      </c>
      <c r="AW1494">
        <f t="shared" si="1155"/>
        <v>496</v>
      </c>
      <c r="AZ1494" s="261">
        <f t="shared" si="1192"/>
        <v>26</v>
      </c>
      <c r="BA1494" s="261">
        <f t="shared" si="1187"/>
        <v>25</v>
      </c>
      <c r="BB1494" s="261">
        <f t="shared" si="1188"/>
        <v>25</v>
      </c>
      <c r="BC1494" s="261">
        <f t="shared" si="1184"/>
        <v>24</v>
      </c>
      <c r="BD1494" s="147">
        <f t="shared" si="1204"/>
        <v>29</v>
      </c>
      <c r="BE1494" s="147">
        <f t="shared" si="1205"/>
        <v>28</v>
      </c>
      <c r="BF1494" s="147">
        <f t="shared" si="1206"/>
        <v>28</v>
      </c>
      <c r="BG1494" s="147">
        <f t="shared" si="1198"/>
        <v>27</v>
      </c>
      <c r="BH1494" s="147">
        <f t="shared" si="1199"/>
        <v>27</v>
      </c>
      <c r="BI1494" s="147">
        <f t="shared" si="1193"/>
        <v>26</v>
      </c>
      <c r="BJ1494" s="147">
        <f t="shared" si="1196"/>
        <v>25</v>
      </c>
      <c r="BK1494" s="147">
        <f>BJ1494+2</f>
        <v>27</v>
      </c>
      <c r="BL1494" s="147">
        <f t="shared" si="1191"/>
        <v>26</v>
      </c>
      <c r="BM1494" s="147">
        <f t="shared" si="1175"/>
        <v>26</v>
      </c>
      <c r="BN1494" s="147">
        <f t="shared" si="1176"/>
        <v>25</v>
      </c>
      <c r="BO1494" s="32">
        <f t="shared" si="1178"/>
        <v>725</v>
      </c>
      <c r="BP1494" s="8">
        <f t="shared" si="1170"/>
        <v>309</v>
      </c>
      <c r="BQ1494" s="32">
        <f t="shared" si="1203"/>
        <v>496</v>
      </c>
    </row>
    <row r="1495" spans="1:69" ht="13.5" thickBot="1">
      <c r="A1495" s="390">
        <f t="shared" si="1172"/>
        <v>35</v>
      </c>
      <c r="B1495" s="391" t="str">
        <f>VLOOKUP(A1495,Sheet3!$A$2:$E$61,4,FALSE)</f>
        <v>wùxū (戊戌)</v>
      </c>
      <c r="C1495" s="391" t="str">
        <f>VLOOKUP(A1495,Sheet3!$A$2:$E$61,5,FALSE)</f>
        <v>Earth Dog</v>
      </c>
      <c r="D1495" s="399">
        <f t="shared" si="1209"/>
        <v>2578</v>
      </c>
      <c r="E1495" s="399">
        <f t="shared" si="1210"/>
        <v>2517</v>
      </c>
      <c r="F1495" s="14">
        <f t="shared" si="1189"/>
        <v>4</v>
      </c>
      <c r="G1495" s="417">
        <f t="shared" si="1174"/>
        <v>3909</v>
      </c>
      <c r="H1495" s="18">
        <f t="shared" si="1180"/>
        <v>23</v>
      </c>
      <c r="I1495" s="16">
        <f t="shared" si="1181"/>
        <v>22</v>
      </c>
      <c r="J1495" s="6">
        <f t="shared" si="1182"/>
        <v>-22</v>
      </c>
      <c r="K1495" s="16">
        <f t="shared" si="1183"/>
        <v>-21</v>
      </c>
      <c r="L1495" s="20">
        <f t="shared" ref="L1495:L1522" si="1212">INT(L$1543-($J$1543-$J1495)/4)</f>
        <v>190</v>
      </c>
      <c r="M1495" s="15">
        <f t="shared" si="1194"/>
        <v>1</v>
      </c>
      <c r="N1495" s="271">
        <f t="shared" si="1194"/>
        <v>2</v>
      </c>
      <c r="O1495" s="20">
        <f t="shared" si="1185"/>
        <v>24</v>
      </c>
      <c r="P1495" s="20">
        <f t="shared" si="1190"/>
        <v>21</v>
      </c>
      <c r="Q1495" s="30"/>
      <c r="R1495" s="20"/>
      <c r="S1495" s="20"/>
      <c r="T1495" s="92">
        <f t="shared" si="1208"/>
        <v>9</v>
      </c>
      <c r="U1495" s="92"/>
      <c r="V1495" s="92">
        <f t="shared" si="1211"/>
        <v>3</v>
      </c>
      <c r="W1495" s="92"/>
      <c r="X1495" s="17">
        <f t="shared" si="1200"/>
        <v>46</v>
      </c>
      <c r="Y1495" s="17"/>
      <c r="Z1495" s="17"/>
      <c r="AA1495" s="17">
        <f t="shared" si="1202"/>
        <v>13</v>
      </c>
      <c r="AB1495" s="383"/>
      <c r="AC1495" s="17"/>
      <c r="AD1495" s="192">
        <f>AD1494+1</f>
        <v>375</v>
      </c>
      <c r="AE1495" s="192"/>
      <c r="AF1495" s="192"/>
      <c r="AG1495" s="92"/>
      <c r="AH1495" s="17"/>
      <c r="AI1495" s="108">
        <f t="shared" si="1195"/>
        <v>451</v>
      </c>
      <c r="AK1495" s="1">
        <f>(H$942-H1495)/7</f>
        <v>79</v>
      </c>
      <c r="AL1495" s="133">
        <f t="shared" si="1207"/>
        <v>537</v>
      </c>
      <c r="AM1495" s="1">
        <f>70-(H1495-H$1453)/7</f>
        <v>76</v>
      </c>
      <c r="AN1495" s="3">
        <f>-(H1495-H$984)/7</f>
        <v>73</v>
      </c>
      <c r="AO1495" s="3">
        <f>-(H1495-H$998)/7</f>
        <v>71</v>
      </c>
      <c r="AP1495" s="82">
        <f>-(H1495-H$1061)/7</f>
        <v>62</v>
      </c>
      <c r="AQ1495">
        <f t="shared" si="1171"/>
        <v>511</v>
      </c>
      <c r="AR1495" s="39">
        <f>AR1488+(AO1502-AO1495)</f>
        <v>73</v>
      </c>
      <c r="AS1495">
        <f t="shared" si="1179"/>
        <v>498</v>
      </c>
      <c r="AV1495">
        <f t="shared" si="1186"/>
        <v>422</v>
      </c>
      <c r="AW1495">
        <f t="shared" si="1155"/>
        <v>497</v>
      </c>
      <c r="AZ1495" s="261">
        <f t="shared" si="1192"/>
        <v>26</v>
      </c>
      <c r="BA1495" s="261">
        <f t="shared" si="1187"/>
        <v>25</v>
      </c>
      <c r="BB1495" s="261">
        <f t="shared" si="1188"/>
        <v>25</v>
      </c>
      <c r="BC1495" s="261">
        <f t="shared" si="1184"/>
        <v>24</v>
      </c>
      <c r="BD1495" s="147">
        <f t="shared" si="1204"/>
        <v>29</v>
      </c>
      <c r="BE1495" s="147">
        <f t="shared" si="1205"/>
        <v>28</v>
      </c>
      <c r="BF1495" s="147">
        <f t="shared" si="1206"/>
        <v>28</v>
      </c>
      <c r="BG1495" s="147">
        <f t="shared" si="1198"/>
        <v>27</v>
      </c>
      <c r="BH1495" s="147">
        <f t="shared" si="1199"/>
        <v>27</v>
      </c>
      <c r="BI1495" s="147">
        <f t="shared" si="1193"/>
        <v>26</v>
      </c>
      <c r="BJ1495" s="147">
        <f t="shared" si="1196"/>
        <v>25</v>
      </c>
      <c r="BK1495" s="147">
        <f>BJ1495+2</f>
        <v>27</v>
      </c>
      <c r="BL1495" s="147">
        <f t="shared" si="1191"/>
        <v>26</v>
      </c>
      <c r="BM1495" s="147">
        <f t="shared" si="1175"/>
        <v>26</v>
      </c>
      <c r="BN1495" s="147">
        <f t="shared" si="1176"/>
        <v>25</v>
      </c>
      <c r="BO1495" s="32">
        <f t="shared" si="1178"/>
        <v>726</v>
      </c>
      <c r="BP1495" s="8">
        <f t="shared" si="1170"/>
        <v>310</v>
      </c>
      <c r="BQ1495" s="32">
        <f t="shared" si="1203"/>
        <v>497</v>
      </c>
    </row>
    <row r="1496" spans="1:69" ht="13.5" thickBot="1">
      <c r="A1496" s="390">
        <f t="shared" si="1172"/>
        <v>36</v>
      </c>
      <c r="B1496" s="391" t="str">
        <f>VLOOKUP(A1496,Sheet3!$A$2:$E$61,4,FALSE)</f>
        <v>jǐhài (己亥)</v>
      </c>
      <c r="C1496" s="391" t="str">
        <f>VLOOKUP(A1496,Sheet3!$A$2:$E$61,5,FALSE)</f>
        <v>Earth Pig</v>
      </c>
      <c r="D1496" s="399">
        <f t="shared" si="1209"/>
        <v>2579</v>
      </c>
      <c r="E1496" s="399">
        <f t="shared" si="1210"/>
        <v>2518</v>
      </c>
      <c r="F1496" s="12">
        <f t="shared" si="1189"/>
        <v>3.8571428571428572</v>
      </c>
      <c r="G1496" s="416">
        <f t="shared" si="1174"/>
        <v>3910</v>
      </c>
      <c r="H1496" s="5">
        <f t="shared" si="1180"/>
        <v>22</v>
      </c>
      <c r="I1496" s="1">
        <f t="shared" si="1181"/>
        <v>21</v>
      </c>
      <c r="J1496" s="4">
        <f t="shared" si="1182"/>
        <v>-21</v>
      </c>
      <c r="K1496" s="1">
        <f t="shared" si="1183"/>
        <v>-20</v>
      </c>
      <c r="L1496">
        <f t="shared" si="1212"/>
        <v>190</v>
      </c>
      <c r="M1496" s="3">
        <f t="shared" si="1194"/>
        <v>2</v>
      </c>
      <c r="N1496" s="245">
        <f t="shared" si="1194"/>
        <v>3</v>
      </c>
      <c r="O1496">
        <f t="shared" si="1185"/>
        <v>25</v>
      </c>
      <c r="P1496">
        <f t="shared" si="1190"/>
        <v>22</v>
      </c>
      <c r="T1496" s="9">
        <f t="shared" si="1208"/>
        <v>10</v>
      </c>
      <c r="U1496" s="9"/>
      <c r="V1496" s="9">
        <f t="shared" si="1211"/>
        <v>4</v>
      </c>
      <c r="W1496" s="9"/>
      <c r="X1496" s="2">
        <f t="shared" si="1200"/>
        <v>47</v>
      </c>
      <c r="Y1496" s="2"/>
      <c r="Z1496" s="2"/>
      <c r="AA1496" s="2">
        <f t="shared" si="1202"/>
        <v>14</v>
      </c>
      <c r="AB1496" s="382"/>
      <c r="AC1496" s="2"/>
      <c r="AD1496" s="8">
        <f t="shared" si="1201"/>
        <v>376</v>
      </c>
      <c r="AE1496" s="8"/>
      <c r="AF1496" s="8"/>
      <c r="AG1496" s="9"/>
      <c r="AI1496" s="108">
        <f t="shared" si="1195"/>
        <v>452</v>
      </c>
      <c r="AL1496" s="133">
        <f t="shared" si="1207"/>
        <v>538</v>
      </c>
      <c r="AQ1496">
        <f t="shared" si="1171"/>
        <v>512</v>
      </c>
      <c r="AS1496">
        <f t="shared" si="1179"/>
        <v>499</v>
      </c>
      <c r="AV1496">
        <f t="shared" si="1186"/>
        <v>423</v>
      </c>
      <c r="AW1496">
        <f t="shared" si="1155"/>
        <v>498</v>
      </c>
      <c r="AZ1496" s="261">
        <f t="shared" si="1192"/>
        <v>26</v>
      </c>
      <c r="BA1496" s="261">
        <f t="shared" si="1187"/>
        <v>25</v>
      </c>
      <c r="BB1496" s="261">
        <f t="shared" si="1188"/>
        <v>25</v>
      </c>
      <c r="BC1496" s="261">
        <f t="shared" si="1184"/>
        <v>24</v>
      </c>
      <c r="BD1496" s="147">
        <f t="shared" si="1204"/>
        <v>29</v>
      </c>
      <c r="BE1496" s="147">
        <f t="shared" si="1205"/>
        <v>28</v>
      </c>
      <c r="BF1496" s="147">
        <f t="shared" si="1206"/>
        <v>28</v>
      </c>
      <c r="BG1496" s="147">
        <f t="shared" si="1198"/>
        <v>27</v>
      </c>
      <c r="BH1496" s="147">
        <f t="shared" si="1199"/>
        <v>27</v>
      </c>
      <c r="BI1496" s="147">
        <f t="shared" si="1193"/>
        <v>26</v>
      </c>
      <c r="BJ1496" s="147">
        <f t="shared" si="1196"/>
        <v>25</v>
      </c>
      <c r="BK1496" s="147">
        <f>BJ1496+1</f>
        <v>26</v>
      </c>
      <c r="BL1496" s="147">
        <f t="shared" si="1191"/>
        <v>25</v>
      </c>
      <c r="BM1496" s="147">
        <f t="shared" si="1175"/>
        <v>25</v>
      </c>
      <c r="BN1496" s="147">
        <f t="shared" si="1176"/>
        <v>24</v>
      </c>
      <c r="BO1496" s="32">
        <f t="shared" si="1178"/>
        <v>727</v>
      </c>
      <c r="BP1496" s="8">
        <f t="shared" si="1170"/>
        <v>311</v>
      </c>
      <c r="BQ1496" s="32">
        <f t="shared" si="1203"/>
        <v>498</v>
      </c>
    </row>
    <row r="1497" spans="1:69" ht="13.5" thickBot="1">
      <c r="A1497" s="390">
        <f t="shared" si="1172"/>
        <v>37</v>
      </c>
      <c r="B1497" s="391" t="str">
        <f>VLOOKUP(A1497,Sheet3!$A$2:$E$61,4,FALSE)</f>
        <v>gēngzǐ (庚子)</v>
      </c>
      <c r="C1497" s="391" t="str">
        <f>VLOOKUP(A1497,Sheet3!$A$2:$E$61,5,FALSE)</f>
        <v>Metal Rat</v>
      </c>
      <c r="D1497" s="399">
        <f t="shared" si="1209"/>
        <v>2580</v>
      </c>
      <c r="E1497" s="399">
        <f t="shared" si="1210"/>
        <v>2519</v>
      </c>
      <c r="F1497" s="12">
        <f t="shared" si="1189"/>
        <v>3.7142857142857144</v>
      </c>
      <c r="G1497" s="416">
        <f t="shared" si="1174"/>
        <v>3911</v>
      </c>
      <c r="H1497" s="5">
        <f t="shared" si="1180"/>
        <v>21</v>
      </c>
      <c r="I1497" s="1">
        <f t="shared" si="1181"/>
        <v>20</v>
      </c>
      <c r="J1497" s="4">
        <f t="shared" si="1182"/>
        <v>-20</v>
      </c>
      <c r="K1497" s="1">
        <f t="shared" si="1183"/>
        <v>-19</v>
      </c>
      <c r="L1497">
        <f t="shared" si="1212"/>
        <v>190</v>
      </c>
      <c r="M1497" s="3">
        <f t="shared" si="1194"/>
        <v>3</v>
      </c>
      <c r="N1497" s="245">
        <f t="shared" si="1194"/>
        <v>4</v>
      </c>
      <c r="O1497">
        <f t="shared" si="1185"/>
        <v>26</v>
      </c>
      <c r="P1497">
        <f t="shared" si="1190"/>
        <v>23</v>
      </c>
      <c r="T1497" s="9">
        <f t="shared" si="1208"/>
        <v>11</v>
      </c>
      <c r="U1497" s="9"/>
      <c r="V1497" s="9">
        <f t="shared" si="1211"/>
        <v>5</v>
      </c>
      <c r="W1497" s="9"/>
      <c r="X1497" s="2">
        <f t="shared" si="1200"/>
        <v>48</v>
      </c>
      <c r="Y1497" s="2"/>
      <c r="Z1497" s="2"/>
      <c r="AA1497" s="2">
        <f t="shared" si="1202"/>
        <v>15</v>
      </c>
      <c r="AB1497" s="382"/>
      <c r="AC1497" s="2"/>
      <c r="AD1497" s="8">
        <f t="shared" si="1201"/>
        <v>377</v>
      </c>
      <c r="AE1497" s="8"/>
      <c r="AF1497" s="8"/>
      <c r="AG1497" s="9"/>
      <c r="AI1497" s="108">
        <f t="shared" si="1195"/>
        <v>453</v>
      </c>
      <c r="AL1497" s="133">
        <f t="shared" si="1207"/>
        <v>539</v>
      </c>
      <c r="AQ1497">
        <f t="shared" si="1171"/>
        <v>513</v>
      </c>
      <c r="AS1497">
        <f t="shared" si="1179"/>
        <v>500</v>
      </c>
      <c r="AV1497">
        <f t="shared" si="1186"/>
        <v>424</v>
      </c>
      <c r="AW1497">
        <f t="shared" si="1155"/>
        <v>499</v>
      </c>
      <c r="AZ1497" s="261">
        <f t="shared" si="1192"/>
        <v>25</v>
      </c>
      <c r="BA1497" s="261">
        <f t="shared" si="1187"/>
        <v>24</v>
      </c>
      <c r="BB1497" s="261">
        <f t="shared" si="1188"/>
        <v>24</v>
      </c>
      <c r="BC1497" s="261">
        <f t="shared" si="1184"/>
        <v>23</v>
      </c>
      <c r="BD1497" s="147">
        <f t="shared" si="1204"/>
        <v>28</v>
      </c>
      <c r="BE1497" s="147">
        <f t="shared" si="1205"/>
        <v>27</v>
      </c>
      <c r="BF1497" s="147">
        <f t="shared" si="1206"/>
        <v>27</v>
      </c>
      <c r="BG1497" s="147">
        <f t="shared" si="1198"/>
        <v>26</v>
      </c>
      <c r="BH1497" s="147">
        <f t="shared" si="1199"/>
        <v>26</v>
      </c>
      <c r="BI1497" s="147">
        <f t="shared" si="1193"/>
        <v>25</v>
      </c>
      <c r="BJ1497" s="147">
        <f t="shared" si="1196"/>
        <v>24</v>
      </c>
      <c r="BK1497" s="147">
        <f>BJ1497+2</f>
        <v>26</v>
      </c>
      <c r="BL1497" s="147">
        <f t="shared" si="1191"/>
        <v>25</v>
      </c>
      <c r="BM1497" s="147">
        <f t="shared" si="1175"/>
        <v>25</v>
      </c>
      <c r="BN1497" s="147">
        <f t="shared" si="1176"/>
        <v>24</v>
      </c>
      <c r="BO1497" s="32">
        <f t="shared" si="1178"/>
        <v>728</v>
      </c>
      <c r="BP1497" s="8">
        <f t="shared" si="1170"/>
        <v>312</v>
      </c>
      <c r="BQ1497" s="32">
        <f t="shared" si="1203"/>
        <v>499</v>
      </c>
    </row>
    <row r="1498" spans="1:69" ht="13.5" thickBot="1">
      <c r="A1498" s="390">
        <f t="shared" si="1172"/>
        <v>38</v>
      </c>
      <c r="B1498" s="391" t="str">
        <f>VLOOKUP(A1498,Sheet3!$A$2:$E$61,4,FALSE)</f>
        <v>xīnchǒu (辛丑)</v>
      </c>
      <c r="C1498" s="391" t="str">
        <f>VLOOKUP(A1498,Sheet3!$A$2:$E$61,5,FALSE)</f>
        <v>Metal Ox</v>
      </c>
      <c r="D1498" s="399">
        <f t="shared" si="1209"/>
        <v>2581</v>
      </c>
      <c r="E1498" s="399">
        <f t="shared" si="1210"/>
        <v>2520</v>
      </c>
      <c r="F1498" s="12">
        <f t="shared" si="1189"/>
        <v>3.5714285714285716</v>
      </c>
      <c r="G1498" s="416">
        <f t="shared" si="1174"/>
        <v>3912</v>
      </c>
      <c r="H1498" s="5">
        <f t="shared" si="1180"/>
        <v>20</v>
      </c>
      <c r="I1498" s="1">
        <f t="shared" si="1181"/>
        <v>19</v>
      </c>
      <c r="J1498" s="4">
        <f t="shared" si="1182"/>
        <v>-19</v>
      </c>
      <c r="K1498" s="1">
        <f t="shared" si="1183"/>
        <v>-18</v>
      </c>
      <c r="L1498">
        <f t="shared" si="1212"/>
        <v>190</v>
      </c>
      <c r="M1498" s="3">
        <f t="shared" ref="M1498:N1517" si="1213">M1502</f>
        <v>4</v>
      </c>
      <c r="N1498" s="245">
        <f t="shared" si="1213"/>
        <v>1</v>
      </c>
      <c r="O1498">
        <f t="shared" si="1185"/>
        <v>27</v>
      </c>
      <c r="P1498">
        <f t="shared" si="1190"/>
        <v>24</v>
      </c>
      <c r="R1498" s="37" t="s">
        <v>180</v>
      </c>
      <c r="S1498" s="37"/>
      <c r="T1498" s="9">
        <f t="shared" si="1208"/>
        <v>12</v>
      </c>
      <c r="U1498" s="9"/>
      <c r="V1498" s="9">
        <f t="shared" si="1211"/>
        <v>6</v>
      </c>
      <c r="W1498" s="9"/>
      <c r="X1498" s="2">
        <f t="shared" si="1200"/>
        <v>49</v>
      </c>
      <c r="Y1498" s="2"/>
      <c r="Z1498" s="2"/>
      <c r="AA1498" s="2">
        <f t="shared" si="1202"/>
        <v>16</v>
      </c>
      <c r="AB1498" s="382"/>
      <c r="AC1498" s="2"/>
      <c r="AD1498" s="8">
        <f t="shared" si="1201"/>
        <v>378</v>
      </c>
      <c r="AE1498" s="8"/>
      <c r="AF1498" s="8"/>
      <c r="AG1498" s="9"/>
      <c r="AI1498" s="108">
        <f t="shared" si="1195"/>
        <v>454</v>
      </c>
      <c r="AL1498" s="133">
        <f t="shared" si="1207"/>
        <v>540</v>
      </c>
      <c r="AQ1498">
        <f t="shared" si="1171"/>
        <v>514</v>
      </c>
      <c r="AS1498">
        <f t="shared" si="1179"/>
        <v>501</v>
      </c>
      <c r="AV1498">
        <f t="shared" si="1186"/>
        <v>425</v>
      </c>
      <c r="AW1498">
        <f t="shared" si="1155"/>
        <v>500</v>
      </c>
      <c r="AZ1498" s="261">
        <f t="shared" si="1192"/>
        <v>25</v>
      </c>
      <c r="BA1498" s="261">
        <f t="shared" si="1187"/>
        <v>24</v>
      </c>
      <c r="BB1498" s="261">
        <f t="shared" si="1188"/>
        <v>24</v>
      </c>
      <c r="BC1498" s="261">
        <f t="shared" si="1184"/>
        <v>23</v>
      </c>
      <c r="BD1498" s="147">
        <f t="shared" si="1204"/>
        <v>28</v>
      </c>
      <c r="BE1498" s="147">
        <f t="shared" si="1205"/>
        <v>27</v>
      </c>
      <c r="BF1498" s="147">
        <f t="shared" si="1206"/>
        <v>27</v>
      </c>
      <c r="BG1498" s="147">
        <f t="shared" si="1198"/>
        <v>26</v>
      </c>
      <c r="BH1498" s="147">
        <f t="shared" si="1199"/>
        <v>26</v>
      </c>
      <c r="BI1498" s="147">
        <f t="shared" si="1193"/>
        <v>25</v>
      </c>
      <c r="BJ1498" s="147">
        <f t="shared" si="1196"/>
        <v>24</v>
      </c>
      <c r="BK1498" s="147">
        <f>BJ1498+2</f>
        <v>26</v>
      </c>
      <c r="BL1498" s="147">
        <f t="shared" si="1191"/>
        <v>25</v>
      </c>
      <c r="BM1498" s="147">
        <f t="shared" si="1175"/>
        <v>25</v>
      </c>
      <c r="BN1498" s="147">
        <f t="shared" si="1176"/>
        <v>24</v>
      </c>
      <c r="BO1498" s="32">
        <f t="shared" si="1178"/>
        <v>729</v>
      </c>
      <c r="BP1498" s="8">
        <f t="shared" si="1170"/>
        <v>313</v>
      </c>
      <c r="BQ1498" s="32">
        <f t="shared" si="1203"/>
        <v>500</v>
      </c>
    </row>
    <row r="1499" spans="1:69" ht="13.5" thickBot="1">
      <c r="A1499" s="390">
        <f t="shared" si="1172"/>
        <v>39</v>
      </c>
      <c r="B1499" s="391" t="str">
        <f>VLOOKUP(A1499,Sheet3!$A$2:$E$61,4,FALSE)</f>
        <v>rényín (壬寅)</v>
      </c>
      <c r="C1499" s="391" t="str">
        <f>VLOOKUP(A1499,Sheet3!$A$2:$E$61,5,FALSE)</f>
        <v>Water Tiger</v>
      </c>
      <c r="D1499" s="399">
        <f t="shared" si="1209"/>
        <v>2582</v>
      </c>
      <c r="E1499" s="399">
        <f t="shared" si="1210"/>
        <v>2521</v>
      </c>
      <c r="F1499" s="12">
        <f t="shared" si="1189"/>
        <v>3.4285714285714284</v>
      </c>
      <c r="G1499" s="416">
        <f t="shared" si="1174"/>
        <v>3913</v>
      </c>
      <c r="H1499" s="5">
        <f t="shared" si="1180"/>
        <v>19</v>
      </c>
      <c r="I1499" s="1">
        <f t="shared" si="1181"/>
        <v>18</v>
      </c>
      <c r="J1499" s="4">
        <f t="shared" si="1182"/>
        <v>-18</v>
      </c>
      <c r="K1499" s="1">
        <f t="shared" si="1183"/>
        <v>-17</v>
      </c>
      <c r="L1499">
        <f t="shared" si="1212"/>
        <v>191</v>
      </c>
      <c r="M1499" s="3">
        <f t="shared" si="1213"/>
        <v>1</v>
      </c>
      <c r="N1499" s="245">
        <f t="shared" si="1213"/>
        <v>2</v>
      </c>
      <c r="O1499">
        <f t="shared" si="1185"/>
        <v>28</v>
      </c>
      <c r="P1499">
        <f t="shared" si="1190"/>
        <v>25</v>
      </c>
      <c r="R1499" s="186" t="s">
        <v>181</v>
      </c>
      <c r="S1499" s="186"/>
      <c r="T1499" s="9">
        <f t="shared" si="1208"/>
        <v>13</v>
      </c>
      <c r="U1499" s="9"/>
      <c r="V1499" s="9">
        <f t="shared" si="1211"/>
        <v>7</v>
      </c>
      <c r="W1499" s="9"/>
      <c r="X1499" s="2">
        <f t="shared" si="1200"/>
        <v>50</v>
      </c>
      <c r="Y1499" s="2"/>
      <c r="Z1499" s="2"/>
      <c r="AA1499" s="2">
        <f t="shared" si="1202"/>
        <v>17</v>
      </c>
      <c r="AB1499" s="382"/>
      <c r="AC1499" s="2"/>
      <c r="AD1499" s="8">
        <f t="shared" si="1201"/>
        <v>379</v>
      </c>
      <c r="AE1499" s="8"/>
      <c r="AF1499" s="8"/>
      <c r="AG1499" s="9"/>
      <c r="AI1499" s="108">
        <f t="shared" si="1195"/>
        <v>455</v>
      </c>
      <c r="AJ1499" s="1">
        <f>(H$1047-H1502)/7</f>
        <v>65</v>
      </c>
      <c r="AL1499" s="133">
        <f t="shared" si="1207"/>
        <v>541</v>
      </c>
      <c r="AQ1499">
        <f t="shared" si="1171"/>
        <v>515</v>
      </c>
      <c r="AS1499">
        <f t="shared" si="1179"/>
        <v>502</v>
      </c>
      <c r="AV1499">
        <f t="shared" si="1186"/>
        <v>426</v>
      </c>
      <c r="AW1499">
        <f t="shared" si="1155"/>
        <v>501</v>
      </c>
      <c r="AZ1499" s="261">
        <f t="shared" si="1192"/>
        <v>25</v>
      </c>
      <c r="BA1499" s="261">
        <f t="shared" si="1187"/>
        <v>24</v>
      </c>
      <c r="BB1499" s="261">
        <f t="shared" si="1188"/>
        <v>24</v>
      </c>
      <c r="BC1499" s="261">
        <f t="shared" si="1184"/>
        <v>23</v>
      </c>
      <c r="BD1499" s="147">
        <f t="shared" si="1204"/>
        <v>28</v>
      </c>
      <c r="BE1499" s="147">
        <f t="shared" si="1205"/>
        <v>27</v>
      </c>
      <c r="BF1499" s="147">
        <f t="shared" si="1206"/>
        <v>27</v>
      </c>
      <c r="BG1499" s="147">
        <f t="shared" si="1198"/>
        <v>26</v>
      </c>
      <c r="BH1499" s="147">
        <f t="shared" si="1199"/>
        <v>26</v>
      </c>
      <c r="BI1499" s="147">
        <f t="shared" si="1193"/>
        <v>25</v>
      </c>
      <c r="BJ1499" s="147">
        <f t="shared" si="1196"/>
        <v>24</v>
      </c>
      <c r="BK1499" s="147">
        <f>BJ1499+2</f>
        <v>26</v>
      </c>
      <c r="BL1499" s="147">
        <f t="shared" si="1191"/>
        <v>25</v>
      </c>
      <c r="BM1499" s="147">
        <f t="shared" si="1175"/>
        <v>25</v>
      </c>
      <c r="BN1499" s="147">
        <f t="shared" si="1176"/>
        <v>24</v>
      </c>
      <c r="BO1499" s="32">
        <f t="shared" si="1178"/>
        <v>730</v>
      </c>
      <c r="BP1499" s="8">
        <f t="shared" si="1170"/>
        <v>314</v>
      </c>
      <c r="BQ1499" s="32">
        <f t="shared" si="1203"/>
        <v>501</v>
      </c>
    </row>
    <row r="1500" spans="1:69" ht="13.5" thickBot="1">
      <c r="A1500" s="390">
        <f t="shared" si="1172"/>
        <v>40</v>
      </c>
      <c r="B1500" s="391" t="str">
        <f>VLOOKUP(A1500,Sheet3!$A$2:$E$61,4,FALSE)</f>
        <v>guǐmǎo (癸卯)</v>
      </c>
      <c r="C1500" s="391" t="str">
        <f>VLOOKUP(A1500,Sheet3!$A$2:$E$61,5,FALSE)</f>
        <v>Water Hare</v>
      </c>
      <c r="D1500" s="399">
        <f t="shared" si="1209"/>
        <v>2583</v>
      </c>
      <c r="E1500" s="399">
        <f t="shared" si="1210"/>
        <v>2522</v>
      </c>
      <c r="F1500" s="12">
        <f t="shared" si="1189"/>
        <v>3.2857142857142856</v>
      </c>
      <c r="G1500" s="416">
        <f t="shared" si="1174"/>
        <v>3914</v>
      </c>
      <c r="H1500" s="5">
        <f t="shared" si="1180"/>
        <v>18</v>
      </c>
      <c r="I1500" s="1">
        <f t="shared" si="1181"/>
        <v>17</v>
      </c>
      <c r="J1500" s="4">
        <f t="shared" si="1182"/>
        <v>-17</v>
      </c>
      <c r="K1500" s="1">
        <f t="shared" si="1183"/>
        <v>-16</v>
      </c>
      <c r="L1500">
        <f t="shared" si="1212"/>
        <v>191</v>
      </c>
      <c r="M1500" s="3">
        <f t="shared" si="1213"/>
        <v>2</v>
      </c>
      <c r="N1500" s="245">
        <f t="shared" si="1213"/>
        <v>3</v>
      </c>
      <c r="O1500">
        <f t="shared" si="1185"/>
        <v>29</v>
      </c>
      <c r="P1500">
        <f t="shared" si="1190"/>
        <v>26</v>
      </c>
      <c r="Q1500" s="3"/>
      <c r="R1500" s="37" t="s">
        <v>182</v>
      </c>
      <c r="S1500" s="37" t="s">
        <v>183</v>
      </c>
      <c r="T1500" s="9">
        <f t="shared" si="1208"/>
        <v>14</v>
      </c>
      <c r="U1500" s="9"/>
      <c r="V1500" s="9">
        <f t="shared" si="1211"/>
        <v>8</v>
      </c>
      <c r="W1500" s="9"/>
      <c r="X1500" s="2">
        <f t="shared" si="1200"/>
        <v>51</v>
      </c>
      <c r="Y1500" s="2"/>
      <c r="Z1500" s="2"/>
      <c r="AA1500" s="2">
        <f t="shared" si="1202"/>
        <v>18</v>
      </c>
      <c r="AB1500" s="382"/>
      <c r="AC1500" s="2"/>
      <c r="AD1500" s="8">
        <f t="shared" si="1201"/>
        <v>380</v>
      </c>
      <c r="AE1500" s="8"/>
      <c r="AF1500" s="8"/>
      <c r="AG1500" s="9"/>
      <c r="AI1500" s="108">
        <f t="shared" si="1195"/>
        <v>456</v>
      </c>
      <c r="AL1500" s="133">
        <f t="shared" si="1207"/>
        <v>542</v>
      </c>
      <c r="AQ1500">
        <f t="shared" si="1171"/>
        <v>516</v>
      </c>
      <c r="AS1500">
        <f t="shared" si="1179"/>
        <v>503</v>
      </c>
      <c r="AV1500">
        <f t="shared" si="1186"/>
        <v>427</v>
      </c>
      <c r="AW1500">
        <f t="shared" si="1155"/>
        <v>502</v>
      </c>
      <c r="AZ1500" s="261">
        <f t="shared" si="1192"/>
        <v>25</v>
      </c>
      <c r="BA1500" s="261">
        <f t="shared" si="1187"/>
        <v>24</v>
      </c>
      <c r="BB1500" s="261">
        <f t="shared" si="1188"/>
        <v>24</v>
      </c>
      <c r="BC1500" s="261">
        <f t="shared" si="1184"/>
        <v>23</v>
      </c>
      <c r="BD1500" s="147">
        <f t="shared" si="1204"/>
        <v>28</v>
      </c>
      <c r="BE1500" s="147">
        <f t="shared" si="1205"/>
        <v>27</v>
      </c>
      <c r="BF1500" s="147">
        <f t="shared" si="1206"/>
        <v>27</v>
      </c>
      <c r="BG1500" s="147">
        <f t="shared" si="1198"/>
        <v>26</v>
      </c>
      <c r="BH1500" s="147">
        <f t="shared" si="1199"/>
        <v>26</v>
      </c>
      <c r="BI1500" s="147">
        <f t="shared" si="1193"/>
        <v>25</v>
      </c>
      <c r="BJ1500" s="147">
        <f t="shared" si="1196"/>
        <v>24</v>
      </c>
      <c r="BK1500" s="147">
        <f>BJ1500+1</f>
        <v>25</v>
      </c>
      <c r="BL1500" s="147">
        <f t="shared" si="1191"/>
        <v>24</v>
      </c>
      <c r="BM1500" s="147">
        <f t="shared" si="1175"/>
        <v>24</v>
      </c>
      <c r="BN1500" s="147">
        <f t="shared" si="1176"/>
        <v>23</v>
      </c>
      <c r="BO1500" s="32">
        <f t="shared" si="1178"/>
        <v>731</v>
      </c>
      <c r="BP1500" s="8">
        <f t="shared" si="1170"/>
        <v>315</v>
      </c>
      <c r="BQ1500" s="32">
        <f t="shared" si="1203"/>
        <v>502</v>
      </c>
    </row>
    <row r="1501" spans="1:69" ht="13.5" thickBot="1">
      <c r="A1501" s="390">
        <f t="shared" si="1172"/>
        <v>41</v>
      </c>
      <c r="B1501" s="391" t="str">
        <f>VLOOKUP(A1501,Sheet3!$A$2:$E$61,4,FALSE)</f>
        <v>jiǎchén (甲辰)</v>
      </c>
      <c r="C1501" s="391" t="str">
        <f>VLOOKUP(A1501,Sheet3!$A$2:$E$61,5,FALSE)</f>
        <v>Wood Dragon</v>
      </c>
      <c r="D1501" s="399">
        <f t="shared" si="1209"/>
        <v>2584</v>
      </c>
      <c r="E1501" s="399">
        <f t="shared" si="1210"/>
        <v>2523</v>
      </c>
      <c r="F1501" s="12">
        <f t="shared" si="1189"/>
        <v>3.1428571428571428</v>
      </c>
      <c r="G1501" s="416">
        <f t="shared" si="1174"/>
        <v>3915</v>
      </c>
      <c r="H1501" s="5">
        <f t="shared" ref="H1501:H1517" si="1214">H1500-1</f>
        <v>17</v>
      </c>
      <c r="I1501" s="1">
        <f t="shared" ref="I1501:I1517" si="1215">I1500-1</f>
        <v>16</v>
      </c>
      <c r="J1501" s="4">
        <f t="shared" ref="J1501:J1532" si="1216">J1500+1</f>
        <v>-16</v>
      </c>
      <c r="K1501" s="1">
        <f t="shared" ref="K1501:K1532" si="1217">K1500+1</f>
        <v>-15</v>
      </c>
      <c r="L1501">
        <f t="shared" si="1212"/>
        <v>191</v>
      </c>
      <c r="M1501" s="3">
        <f t="shared" si="1213"/>
        <v>3</v>
      </c>
      <c r="N1501" s="245">
        <f t="shared" si="1213"/>
        <v>4</v>
      </c>
      <c r="O1501">
        <f t="shared" si="1185"/>
        <v>30</v>
      </c>
      <c r="P1501">
        <f t="shared" si="1190"/>
        <v>27</v>
      </c>
      <c r="Q1501" s="32" t="s">
        <v>184</v>
      </c>
      <c r="R1501" s="39">
        <v>0</v>
      </c>
      <c r="S1501" s="8"/>
      <c r="T1501" s="9">
        <f t="shared" si="1208"/>
        <v>15</v>
      </c>
      <c r="U1501" s="9"/>
      <c r="V1501" s="9">
        <f t="shared" si="1211"/>
        <v>9</v>
      </c>
      <c r="W1501" s="9"/>
      <c r="X1501" s="2">
        <f t="shared" si="1200"/>
        <v>52</v>
      </c>
      <c r="Y1501" s="2"/>
      <c r="Z1501" s="2"/>
      <c r="AA1501" s="2">
        <f t="shared" si="1202"/>
        <v>19</v>
      </c>
      <c r="AB1501" s="382"/>
      <c r="AC1501" s="2"/>
      <c r="AD1501" s="8">
        <f t="shared" si="1201"/>
        <v>381</v>
      </c>
      <c r="AE1501" s="8"/>
      <c r="AF1501" s="8"/>
      <c r="AG1501" s="9"/>
      <c r="AI1501" s="108">
        <f t="shared" si="1195"/>
        <v>457</v>
      </c>
      <c r="AL1501" s="133">
        <f t="shared" si="1207"/>
        <v>543</v>
      </c>
      <c r="AQ1501">
        <f t="shared" si="1171"/>
        <v>517</v>
      </c>
      <c r="AS1501">
        <f t="shared" si="1179"/>
        <v>504</v>
      </c>
      <c r="AT1501">
        <v>72</v>
      </c>
      <c r="AV1501">
        <f t="shared" si="1186"/>
        <v>428</v>
      </c>
      <c r="AZ1501" s="261">
        <f t="shared" si="1192"/>
        <v>24</v>
      </c>
      <c r="BA1501" s="261">
        <f t="shared" si="1187"/>
        <v>23</v>
      </c>
      <c r="BB1501" s="261">
        <f t="shared" si="1188"/>
        <v>23</v>
      </c>
      <c r="BC1501" s="261">
        <f t="shared" ref="BC1501:BC1532" si="1218">BB1501-1</f>
        <v>22</v>
      </c>
      <c r="BD1501" s="147">
        <f t="shared" si="1204"/>
        <v>27</v>
      </c>
      <c r="BE1501" s="147">
        <f t="shared" si="1205"/>
        <v>26</v>
      </c>
      <c r="BF1501" s="147">
        <f t="shared" si="1206"/>
        <v>26</v>
      </c>
      <c r="BG1501" s="147">
        <f t="shared" si="1198"/>
        <v>25</v>
      </c>
      <c r="BH1501" s="147">
        <f t="shared" si="1199"/>
        <v>25</v>
      </c>
      <c r="BI1501" s="147">
        <f t="shared" si="1193"/>
        <v>24</v>
      </c>
      <c r="BJ1501" s="147">
        <f t="shared" si="1196"/>
        <v>23</v>
      </c>
      <c r="BK1501" s="147">
        <f>BJ1501+2</f>
        <v>25</v>
      </c>
      <c r="BL1501" s="147">
        <f t="shared" si="1191"/>
        <v>24</v>
      </c>
      <c r="BM1501" s="147">
        <f t="shared" si="1175"/>
        <v>24</v>
      </c>
      <c r="BN1501" s="147">
        <f t="shared" si="1176"/>
        <v>23</v>
      </c>
      <c r="BO1501" s="32">
        <f t="shared" si="1178"/>
        <v>732</v>
      </c>
      <c r="BP1501" s="8">
        <f t="shared" si="1170"/>
        <v>316</v>
      </c>
      <c r="BQ1501" s="32">
        <f t="shared" si="1203"/>
        <v>503</v>
      </c>
    </row>
    <row r="1502" spans="1:69" ht="13.5" thickBot="1">
      <c r="A1502" s="390">
        <f t="shared" si="1172"/>
        <v>42</v>
      </c>
      <c r="B1502" s="391" t="str">
        <f>VLOOKUP(A1502,Sheet3!$A$2:$E$61,4,FALSE)</f>
        <v>yǐsì (乙巳)</v>
      </c>
      <c r="C1502" s="391" t="str">
        <f>VLOOKUP(A1502,Sheet3!$A$2:$E$61,5,FALSE)</f>
        <v>Wood Snake</v>
      </c>
      <c r="D1502" s="399">
        <f t="shared" si="1209"/>
        <v>2585</v>
      </c>
      <c r="E1502" s="399">
        <f t="shared" si="1210"/>
        <v>2524</v>
      </c>
      <c r="F1502" s="14">
        <f t="shared" si="1189"/>
        <v>3</v>
      </c>
      <c r="G1502" s="417">
        <f t="shared" si="1174"/>
        <v>3916</v>
      </c>
      <c r="H1502" s="18">
        <f t="shared" si="1214"/>
        <v>16</v>
      </c>
      <c r="I1502" s="16">
        <f t="shared" si="1215"/>
        <v>15</v>
      </c>
      <c r="J1502" s="6">
        <f t="shared" si="1216"/>
        <v>-15</v>
      </c>
      <c r="K1502" s="16">
        <f t="shared" si="1217"/>
        <v>-14</v>
      </c>
      <c r="L1502" s="20">
        <f t="shared" si="1212"/>
        <v>191</v>
      </c>
      <c r="M1502" s="15">
        <f t="shared" si="1213"/>
        <v>4</v>
      </c>
      <c r="N1502" s="271">
        <f t="shared" si="1213"/>
        <v>1</v>
      </c>
      <c r="O1502" s="20">
        <f t="shared" si="1185"/>
        <v>31</v>
      </c>
      <c r="P1502" s="93">
        <f t="shared" si="1190"/>
        <v>28</v>
      </c>
      <c r="Q1502" s="30" t="s">
        <v>185</v>
      </c>
      <c r="R1502" s="20">
        <v>1</v>
      </c>
      <c r="S1502" s="20">
        <v>0</v>
      </c>
      <c r="T1502" s="92">
        <f t="shared" si="1208"/>
        <v>16</v>
      </c>
      <c r="U1502" s="92"/>
      <c r="V1502" s="92">
        <v>10</v>
      </c>
      <c r="W1502" s="92"/>
      <c r="X1502" s="17">
        <f t="shared" si="1200"/>
        <v>53</v>
      </c>
      <c r="Y1502" s="17"/>
      <c r="Z1502" s="17"/>
      <c r="AA1502" s="17">
        <f t="shared" si="1202"/>
        <v>20</v>
      </c>
      <c r="AB1502" s="383"/>
      <c r="AC1502" s="17"/>
      <c r="AD1502" s="192">
        <f>AD1501+1</f>
        <v>382</v>
      </c>
      <c r="AE1502" s="192"/>
      <c r="AF1502" s="192"/>
      <c r="AG1502" s="92"/>
      <c r="AH1502" s="17"/>
      <c r="AI1502" s="108">
        <f t="shared" si="1195"/>
        <v>458</v>
      </c>
      <c r="AK1502" s="1">
        <f>(H$942-H1502)/7</f>
        <v>80</v>
      </c>
      <c r="AL1502" s="133">
        <f t="shared" si="1207"/>
        <v>544</v>
      </c>
      <c r="AM1502" s="1">
        <f>70-(H1502-H$1453)/7</f>
        <v>77</v>
      </c>
      <c r="AN1502" s="3">
        <f>-(H1502-H$984)/7</f>
        <v>74</v>
      </c>
      <c r="AO1502" s="3">
        <f>-(H1502-H$998)/7</f>
        <v>72</v>
      </c>
      <c r="AP1502" s="3">
        <f>-(H1502-H$1061)/7</f>
        <v>63</v>
      </c>
      <c r="AQ1502">
        <f t="shared" si="1171"/>
        <v>518</v>
      </c>
      <c r="AR1502" s="39">
        <f>AR1495+(AO1509-AO1502)</f>
        <v>74</v>
      </c>
      <c r="AS1502">
        <f t="shared" si="1179"/>
        <v>505</v>
      </c>
      <c r="AV1502">
        <f t="shared" si="1186"/>
        <v>429</v>
      </c>
      <c r="AZ1502" s="261">
        <f t="shared" si="1192"/>
        <v>24</v>
      </c>
      <c r="BA1502" s="261">
        <f t="shared" si="1187"/>
        <v>23</v>
      </c>
      <c r="BB1502" s="261">
        <f t="shared" si="1188"/>
        <v>23</v>
      </c>
      <c r="BC1502" s="261">
        <f t="shared" si="1218"/>
        <v>22</v>
      </c>
      <c r="BD1502" s="147">
        <f t="shared" si="1204"/>
        <v>27</v>
      </c>
      <c r="BE1502" s="147">
        <f t="shared" si="1205"/>
        <v>26</v>
      </c>
      <c r="BF1502" s="147">
        <f t="shared" si="1206"/>
        <v>26</v>
      </c>
      <c r="BG1502" s="147">
        <f t="shared" si="1198"/>
        <v>25</v>
      </c>
      <c r="BH1502" s="147">
        <f t="shared" si="1199"/>
        <v>25</v>
      </c>
      <c r="BI1502" s="147">
        <f t="shared" si="1193"/>
        <v>24</v>
      </c>
      <c r="BJ1502" s="147">
        <f t="shared" si="1196"/>
        <v>23</v>
      </c>
      <c r="BK1502" s="147">
        <f>BJ1502+2</f>
        <v>25</v>
      </c>
      <c r="BL1502" s="147">
        <f t="shared" si="1191"/>
        <v>24</v>
      </c>
      <c r="BM1502" s="147">
        <f t="shared" si="1175"/>
        <v>24</v>
      </c>
      <c r="BN1502" s="147">
        <f t="shared" si="1176"/>
        <v>23</v>
      </c>
      <c r="BO1502" s="32">
        <f t="shared" si="1178"/>
        <v>733</v>
      </c>
      <c r="BP1502" s="8">
        <f t="shared" si="1170"/>
        <v>317</v>
      </c>
      <c r="BQ1502" s="32">
        <f t="shared" si="1203"/>
        <v>504</v>
      </c>
    </row>
    <row r="1503" spans="1:69" ht="13.5" thickBot="1">
      <c r="A1503" s="390">
        <f t="shared" si="1172"/>
        <v>43</v>
      </c>
      <c r="B1503" s="391" t="str">
        <f>VLOOKUP(A1503,Sheet3!$A$2:$E$61,4,FALSE)</f>
        <v>bǐngwǔ (丙午)</v>
      </c>
      <c r="C1503" s="391" t="str">
        <f>VLOOKUP(A1503,Sheet3!$A$2:$E$61,5,FALSE)</f>
        <v>Fire Horse</v>
      </c>
      <c r="D1503" s="399">
        <f t="shared" si="1209"/>
        <v>2586</v>
      </c>
      <c r="E1503" s="399">
        <f t="shared" si="1210"/>
        <v>2525</v>
      </c>
      <c r="F1503" s="12">
        <f t="shared" si="1189"/>
        <v>2.8571428571428572</v>
      </c>
      <c r="G1503" s="416">
        <f t="shared" si="1174"/>
        <v>3917</v>
      </c>
      <c r="H1503" s="5">
        <f t="shared" si="1214"/>
        <v>15</v>
      </c>
      <c r="I1503" s="1">
        <f t="shared" si="1215"/>
        <v>14</v>
      </c>
      <c r="J1503" s="4">
        <f t="shared" si="1216"/>
        <v>-14</v>
      </c>
      <c r="K1503" s="1">
        <f t="shared" si="1217"/>
        <v>-13</v>
      </c>
      <c r="L1503">
        <f t="shared" si="1212"/>
        <v>192</v>
      </c>
      <c r="M1503" s="3">
        <f t="shared" si="1213"/>
        <v>1</v>
      </c>
      <c r="N1503" s="245">
        <f t="shared" si="1213"/>
        <v>2</v>
      </c>
      <c r="O1503">
        <f t="shared" si="1185"/>
        <v>32</v>
      </c>
      <c r="P1503">
        <f t="shared" si="1190"/>
        <v>29</v>
      </c>
      <c r="Q1503" s="21" t="s">
        <v>186</v>
      </c>
      <c r="R1503">
        <f t="shared" ref="R1503:R1534" si="1219">R1502+1</f>
        <v>2</v>
      </c>
      <c r="S1503">
        <v>1</v>
      </c>
      <c r="T1503" s="9">
        <f t="shared" si="1208"/>
        <v>17</v>
      </c>
      <c r="U1503" s="9"/>
      <c r="X1503" s="2">
        <f t="shared" si="1200"/>
        <v>54</v>
      </c>
      <c r="Y1503" s="2"/>
      <c r="Z1503" s="2"/>
      <c r="AA1503" s="2">
        <f t="shared" si="1202"/>
        <v>21</v>
      </c>
      <c r="AB1503" s="382"/>
      <c r="AC1503" s="2"/>
      <c r="AD1503" s="8">
        <f t="shared" si="1201"/>
        <v>383</v>
      </c>
      <c r="AE1503" s="8"/>
      <c r="AF1503" s="8"/>
      <c r="AI1503" s="108">
        <f t="shared" si="1195"/>
        <v>459</v>
      </c>
      <c r="AL1503" s="133">
        <f t="shared" si="1207"/>
        <v>545</v>
      </c>
      <c r="AQ1503">
        <f t="shared" si="1171"/>
        <v>519</v>
      </c>
      <c r="AS1503">
        <f t="shared" si="1179"/>
        <v>506</v>
      </c>
      <c r="AV1503">
        <f t="shared" si="1186"/>
        <v>430</v>
      </c>
      <c r="AZ1503" s="261">
        <f t="shared" si="1192"/>
        <v>24</v>
      </c>
      <c r="BA1503" s="261">
        <f t="shared" si="1187"/>
        <v>23</v>
      </c>
      <c r="BB1503" s="261">
        <f t="shared" si="1188"/>
        <v>23</v>
      </c>
      <c r="BC1503" s="261">
        <f t="shared" si="1218"/>
        <v>22</v>
      </c>
      <c r="BD1503" s="147">
        <f t="shared" si="1204"/>
        <v>27</v>
      </c>
      <c r="BE1503" s="147">
        <f t="shared" si="1205"/>
        <v>26</v>
      </c>
      <c r="BF1503" s="147">
        <f t="shared" si="1206"/>
        <v>26</v>
      </c>
      <c r="BG1503" s="147">
        <f t="shared" si="1198"/>
        <v>25</v>
      </c>
      <c r="BH1503" s="147">
        <f t="shared" si="1199"/>
        <v>25</v>
      </c>
      <c r="BI1503" s="147">
        <f t="shared" si="1193"/>
        <v>24</v>
      </c>
      <c r="BJ1503" s="147">
        <f t="shared" si="1196"/>
        <v>23</v>
      </c>
      <c r="BK1503" s="147">
        <f>BJ1503+2</f>
        <v>25</v>
      </c>
      <c r="BL1503" s="147">
        <f t="shared" si="1191"/>
        <v>24</v>
      </c>
      <c r="BM1503" s="147">
        <f t="shared" si="1175"/>
        <v>24</v>
      </c>
      <c r="BN1503" s="147">
        <f t="shared" si="1176"/>
        <v>23</v>
      </c>
      <c r="BO1503" s="32">
        <f t="shared" si="1178"/>
        <v>734</v>
      </c>
      <c r="BP1503" s="8">
        <f t="shared" si="1170"/>
        <v>318</v>
      </c>
    </row>
    <row r="1504" spans="1:69" ht="13.5" thickBot="1">
      <c r="A1504" s="390">
        <f t="shared" si="1172"/>
        <v>44</v>
      </c>
      <c r="B1504" s="391" t="str">
        <f>VLOOKUP(A1504,Sheet3!$A$2:$E$61,4,FALSE)</f>
        <v>dīngwèi (丁未)</v>
      </c>
      <c r="C1504" s="391" t="str">
        <f>VLOOKUP(A1504,Sheet3!$A$2:$E$61,5,FALSE)</f>
        <v>Fire Sheep</v>
      </c>
      <c r="D1504" s="399">
        <f t="shared" si="1209"/>
        <v>2587</v>
      </c>
      <c r="E1504" s="399">
        <f t="shared" si="1210"/>
        <v>2526</v>
      </c>
      <c r="F1504" s="12">
        <f t="shared" si="1189"/>
        <v>2.7142857142857144</v>
      </c>
      <c r="G1504" s="416">
        <f t="shared" si="1174"/>
        <v>3918</v>
      </c>
      <c r="H1504" s="5">
        <f t="shared" si="1214"/>
        <v>14</v>
      </c>
      <c r="I1504" s="1">
        <f t="shared" si="1215"/>
        <v>13</v>
      </c>
      <c r="J1504" s="4">
        <f t="shared" si="1216"/>
        <v>-13</v>
      </c>
      <c r="K1504" s="1">
        <f t="shared" si="1217"/>
        <v>-12</v>
      </c>
      <c r="L1504">
        <f t="shared" si="1212"/>
        <v>192</v>
      </c>
      <c r="M1504" s="3">
        <f t="shared" si="1213"/>
        <v>2</v>
      </c>
      <c r="N1504" s="245">
        <f t="shared" si="1213"/>
        <v>3</v>
      </c>
      <c r="O1504">
        <f t="shared" si="1185"/>
        <v>33</v>
      </c>
      <c r="P1504">
        <f t="shared" si="1190"/>
        <v>30</v>
      </c>
      <c r="R1504">
        <f t="shared" si="1219"/>
        <v>3</v>
      </c>
      <c r="S1504">
        <f t="shared" ref="S1504:S1534" si="1220">S1503+1</f>
        <v>2</v>
      </c>
      <c r="T1504" s="9">
        <f t="shared" si="1208"/>
        <v>18</v>
      </c>
      <c r="U1504" s="9"/>
      <c r="X1504" s="2">
        <f t="shared" si="1200"/>
        <v>55</v>
      </c>
      <c r="Y1504" s="2"/>
      <c r="Z1504" s="2"/>
      <c r="AA1504" s="2">
        <f t="shared" si="1202"/>
        <v>22</v>
      </c>
      <c r="AB1504" s="382"/>
      <c r="AC1504" s="2"/>
      <c r="AD1504" s="8">
        <f t="shared" si="1201"/>
        <v>384</v>
      </c>
      <c r="AE1504" s="8"/>
      <c r="AF1504" s="8"/>
      <c r="AI1504" s="108">
        <f t="shared" si="1195"/>
        <v>460</v>
      </c>
      <c r="AL1504" s="133">
        <f t="shared" si="1207"/>
        <v>546</v>
      </c>
      <c r="AQ1504">
        <f t="shared" si="1171"/>
        <v>520</v>
      </c>
      <c r="AS1504">
        <f t="shared" si="1179"/>
        <v>507</v>
      </c>
      <c r="AV1504">
        <f t="shared" si="1186"/>
        <v>431</v>
      </c>
      <c r="AZ1504" s="261">
        <f t="shared" si="1192"/>
        <v>24</v>
      </c>
      <c r="BA1504" s="261">
        <f t="shared" si="1187"/>
        <v>23</v>
      </c>
      <c r="BB1504" s="261">
        <f t="shared" si="1188"/>
        <v>23</v>
      </c>
      <c r="BC1504" s="261">
        <f t="shared" si="1218"/>
        <v>22</v>
      </c>
      <c r="BD1504" s="147">
        <f t="shared" si="1204"/>
        <v>27</v>
      </c>
      <c r="BE1504" s="147">
        <f t="shared" si="1205"/>
        <v>26</v>
      </c>
      <c r="BF1504" s="147">
        <f t="shared" si="1206"/>
        <v>26</v>
      </c>
      <c r="BG1504" s="147">
        <f t="shared" si="1198"/>
        <v>25</v>
      </c>
      <c r="BH1504" s="147">
        <f t="shared" si="1199"/>
        <v>25</v>
      </c>
      <c r="BI1504" s="147">
        <f t="shared" si="1193"/>
        <v>24</v>
      </c>
      <c r="BJ1504" s="147">
        <f t="shared" si="1196"/>
        <v>23</v>
      </c>
      <c r="BK1504" s="147">
        <f>BJ1504+1</f>
        <v>24</v>
      </c>
      <c r="BL1504" s="147">
        <f t="shared" si="1191"/>
        <v>23</v>
      </c>
      <c r="BM1504" s="147">
        <f t="shared" si="1175"/>
        <v>23</v>
      </c>
      <c r="BN1504" s="147">
        <f t="shared" si="1176"/>
        <v>22</v>
      </c>
      <c r="BO1504" s="32">
        <f t="shared" si="1178"/>
        <v>735</v>
      </c>
      <c r="BP1504" s="8">
        <f t="shared" si="1170"/>
        <v>319</v>
      </c>
    </row>
    <row r="1505" spans="1:68" ht="13.5" thickBot="1">
      <c r="A1505" s="390">
        <f t="shared" si="1172"/>
        <v>45</v>
      </c>
      <c r="B1505" s="391" t="str">
        <f>VLOOKUP(A1505,Sheet3!$A$2:$E$61,4,FALSE)</f>
        <v>wùshēn (戊申)</v>
      </c>
      <c r="C1505" s="391" t="str">
        <f>VLOOKUP(A1505,Sheet3!$A$2:$E$61,5,FALSE)</f>
        <v>Earth Monkey</v>
      </c>
      <c r="D1505" s="399">
        <f t="shared" si="1209"/>
        <v>2588</v>
      </c>
      <c r="E1505" s="399">
        <f t="shared" si="1210"/>
        <v>2527</v>
      </c>
      <c r="F1505" s="12">
        <f t="shared" si="1189"/>
        <v>2.5714285714285716</v>
      </c>
      <c r="G1505" s="416">
        <f t="shared" si="1174"/>
        <v>3919</v>
      </c>
      <c r="H1505" s="5">
        <f t="shared" si="1214"/>
        <v>13</v>
      </c>
      <c r="I1505" s="1">
        <f t="shared" si="1215"/>
        <v>12</v>
      </c>
      <c r="J1505" s="4">
        <f t="shared" si="1216"/>
        <v>-12</v>
      </c>
      <c r="K1505" s="1">
        <f t="shared" si="1217"/>
        <v>-11</v>
      </c>
      <c r="L1505">
        <f t="shared" si="1212"/>
        <v>192</v>
      </c>
      <c r="M1505" s="3">
        <f t="shared" si="1213"/>
        <v>3</v>
      </c>
      <c r="N1505" s="245">
        <f t="shared" si="1213"/>
        <v>4</v>
      </c>
      <c r="O1505">
        <f t="shared" si="1185"/>
        <v>34</v>
      </c>
      <c r="P1505">
        <f t="shared" si="1190"/>
        <v>31</v>
      </c>
      <c r="R1505">
        <f t="shared" si="1219"/>
        <v>4</v>
      </c>
      <c r="S1505">
        <f t="shared" si="1220"/>
        <v>3</v>
      </c>
      <c r="T1505" s="9">
        <f t="shared" si="1208"/>
        <v>19</v>
      </c>
      <c r="U1505" s="9"/>
      <c r="X1505" s="2">
        <f t="shared" si="1200"/>
        <v>56</v>
      </c>
      <c r="Y1505" s="2"/>
      <c r="Z1505" s="2"/>
      <c r="AA1505" s="2">
        <f t="shared" si="1202"/>
        <v>23</v>
      </c>
      <c r="AB1505" s="382"/>
      <c r="AC1505" s="2"/>
      <c r="AD1505" s="8">
        <f t="shared" si="1201"/>
        <v>385</v>
      </c>
      <c r="AE1505" s="8"/>
      <c r="AF1505" s="8"/>
      <c r="AI1505" s="108">
        <f t="shared" si="1195"/>
        <v>461</v>
      </c>
      <c r="AL1505" s="133">
        <f t="shared" si="1207"/>
        <v>547</v>
      </c>
      <c r="AQ1505">
        <f t="shared" si="1171"/>
        <v>521</v>
      </c>
      <c r="AS1505">
        <f t="shared" si="1179"/>
        <v>508</v>
      </c>
      <c r="AV1505">
        <f t="shared" si="1186"/>
        <v>432</v>
      </c>
      <c r="AZ1505" s="261">
        <f t="shared" si="1192"/>
        <v>23</v>
      </c>
      <c r="BA1505" s="261">
        <f t="shared" ref="BA1505:BA1536" si="1221">AZ1505-1</f>
        <v>22</v>
      </c>
      <c r="BB1505" s="261">
        <f t="shared" ref="BB1505:BB1536" si="1222">BA1505</f>
        <v>22</v>
      </c>
      <c r="BC1505" s="261">
        <f t="shared" si="1218"/>
        <v>21</v>
      </c>
      <c r="BD1505" s="147">
        <f t="shared" si="1204"/>
        <v>26</v>
      </c>
      <c r="BE1505" s="147">
        <f t="shared" si="1205"/>
        <v>25</v>
      </c>
      <c r="BF1505" s="147">
        <f t="shared" si="1206"/>
        <v>25</v>
      </c>
      <c r="BG1505" s="147">
        <f t="shared" si="1198"/>
        <v>24</v>
      </c>
      <c r="BH1505" s="147">
        <f t="shared" si="1199"/>
        <v>24</v>
      </c>
      <c r="BI1505" s="147">
        <f t="shared" si="1193"/>
        <v>23</v>
      </c>
      <c r="BJ1505" s="147">
        <f t="shared" si="1196"/>
        <v>22</v>
      </c>
      <c r="BK1505" s="147">
        <f>BJ1505+2</f>
        <v>24</v>
      </c>
      <c r="BL1505" s="147">
        <f t="shared" si="1191"/>
        <v>23</v>
      </c>
      <c r="BM1505" s="147">
        <f t="shared" si="1175"/>
        <v>23</v>
      </c>
      <c r="BN1505" s="147">
        <f t="shared" si="1176"/>
        <v>22</v>
      </c>
      <c r="BO1505" s="32">
        <f t="shared" si="1178"/>
        <v>736</v>
      </c>
      <c r="BP1505" s="8">
        <f t="shared" si="1170"/>
        <v>320</v>
      </c>
    </row>
    <row r="1506" spans="1:68" ht="13.5" thickBot="1">
      <c r="A1506" s="390">
        <f t="shared" si="1172"/>
        <v>46</v>
      </c>
      <c r="B1506" s="391" t="str">
        <f>VLOOKUP(A1506,Sheet3!$A$2:$E$61,4,FALSE)</f>
        <v>jǐyǒu (己酉)</v>
      </c>
      <c r="C1506" s="391" t="str">
        <f>VLOOKUP(A1506,Sheet3!$A$2:$E$61,5,FALSE)</f>
        <v>Earth Rooster</v>
      </c>
      <c r="D1506" s="399">
        <f t="shared" si="1209"/>
        <v>2589</v>
      </c>
      <c r="E1506" s="399">
        <f t="shared" si="1210"/>
        <v>2528</v>
      </c>
      <c r="F1506" s="12">
        <f t="shared" si="1189"/>
        <v>2.4285714285714284</v>
      </c>
      <c r="G1506" s="416">
        <f t="shared" si="1174"/>
        <v>3920</v>
      </c>
      <c r="H1506" s="5">
        <f t="shared" si="1214"/>
        <v>12</v>
      </c>
      <c r="I1506" s="1">
        <f t="shared" si="1215"/>
        <v>11</v>
      </c>
      <c r="J1506" s="4">
        <f t="shared" si="1216"/>
        <v>-11</v>
      </c>
      <c r="K1506" s="1">
        <f t="shared" si="1217"/>
        <v>-10</v>
      </c>
      <c r="L1506">
        <f t="shared" si="1212"/>
        <v>192</v>
      </c>
      <c r="M1506" s="3">
        <f t="shared" si="1213"/>
        <v>4</v>
      </c>
      <c r="N1506" s="245">
        <f t="shared" si="1213"/>
        <v>1</v>
      </c>
      <c r="O1506">
        <f t="shared" si="1185"/>
        <v>35</v>
      </c>
      <c r="P1506">
        <f t="shared" si="1190"/>
        <v>32</v>
      </c>
      <c r="R1506">
        <f t="shared" si="1219"/>
        <v>5</v>
      </c>
      <c r="S1506">
        <f t="shared" si="1220"/>
        <v>4</v>
      </c>
      <c r="T1506" s="9">
        <f t="shared" si="1208"/>
        <v>20</v>
      </c>
      <c r="U1506" s="9"/>
      <c r="X1506" s="2">
        <f t="shared" si="1200"/>
        <v>57</v>
      </c>
      <c r="Y1506" s="2"/>
      <c r="Z1506" s="2"/>
      <c r="AA1506" s="2">
        <f t="shared" si="1202"/>
        <v>24</v>
      </c>
      <c r="AB1506" s="382"/>
      <c r="AC1506" s="2"/>
      <c r="AD1506" s="8">
        <f t="shared" si="1201"/>
        <v>386</v>
      </c>
      <c r="AE1506" s="8"/>
      <c r="AF1506" s="8"/>
      <c r="AI1506" s="108">
        <f t="shared" si="1195"/>
        <v>462</v>
      </c>
      <c r="AJ1506" s="1">
        <f>(H$1047-H1509)/7</f>
        <v>66</v>
      </c>
      <c r="AL1506" s="133">
        <f t="shared" si="1207"/>
        <v>548</v>
      </c>
      <c r="AQ1506">
        <f t="shared" si="1171"/>
        <v>522</v>
      </c>
      <c r="AS1506">
        <f t="shared" si="1179"/>
        <v>509</v>
      </c>
      <c r="AV1506">
        <f t="shared" si="1186"/>
        <v>433</v>
      </c>
      <c r="AZ1506" s="261">
        <f t="shared" si="1192"/>
        <v>23</v>
      </c>
      <c r="BA1506" s="261">
        <f t="shared" si="1221"/>
        <v>22</v>
      </c>
      <c r="BB1506" s="261">
        <f t="shared" si="1222"/>
        <v>22</v>
      </c>
      <c r="BC1506" s="261">
        <f t="shared" si="1218"/>
        <v>21</v>
      </c>
      <c r="BD1506" s="147">
        <f t="shared" si="1204"/>
        <v>26</v>
      </c>
      <c r="BE1506" s="147">
        <f t="shared" si="1205"/>
        <v>25</v>
      </c>
      <c r="BF1506" s="147">
        <f t="shared" si="1206"/>
        <v>25</v>
      </c>
      <c r="BG1506" s="147">
        <f t="shared" si="1198"/>
        <v>24</v>
      </c>
      <c r="BH1506" s="147">
        <f t="shared" si="1199"/>
        <v>24</v>
      </c>
      <c r="BI1506" s="147">
        <f t="shared" si="1193"/>
        <v>23</v>
      </c>
      <c r="BJ1506" s="147">
        <f t="shared" si="1196"/>
        <v>22</v>
      </c>
      <c r="BK1506" s="147">
        <f>BJ1506+2</f>
        <v>24</v>
      </c>
      <c r="BL1506" s="147">
        <f t="shared" si="1191"/>
        <v>23</v>
      </c>
      <c r="BM1506" s="147">
        <f t="shared" si="1175"/>
        <v>23</v>
      </c>
      <c r="BN1506" s="147">
        <f t="shared" si="1176"/>
        <v>22</v>
      </c>
      <c r="BO1506" s="32">
        <f t="shared" si="1178"/>
        <v>737</v>
      </c>
      <c r="BP1506" s="8">
        <f t="shared" si="1170"/>
        <v>321</v>
      </c>
    </row>
    <row r="1507" spans="1:68" ht="13.5" thickBot="1">
      <c r="A1507" s="390">
        <f t="shared" si="1172"/>
        <v>47</v>
      </c>
      <c r="B1507" s="391" t="str">
        <f>VLOOKUP(A1507,Sheet3!$A$2:$E$61,4,FALSE)</f>
        <v>gēngxū (庚戌)</v>
      </c>
      <c r="C1507" s="391" t="str">
        <f>VLOOKUP(A1507,Sheet3!$A$2:$E$61,5,FALSE)</f>
        <v>Metal Dog</v>
      </c>
      <c r="D1507" s="399">
        <f t="shared" si="1209"/>
        <v>2590</v>
      </c>
      <c r="E1507" s="399">
        <f t="shared" si="1210"/>
        <v>2529</v>
      </c>
      <c r="F1507" s="12">
        <f t="shared" ref="F1507:F1517" si="1223">(5+H1507)/7</f>
        <v>2.2857142857142856</v>
      </c>
      <c r="G1507" s="416">
        <f t="shared" si="1174"/>
        <v>3921</v>
      </c>
      <c r="H1507" s="5">
        <f t="shared" si="1214"/>
        <v>11</v>
      </c>
      <c r="I1507" s="1">
        <f t="shared" si="1215"/>
        <v>10</v>
      </c>
      <c r="J1507" s="4">
        <f t="shared" si="1216"/>
        <v>-10</v>
      </c>
      <c r="K1507" s="1">
        <f t="shared" si="1217"/>
        <v>-9</v>
      </c>
      <c r="L1507">
        <f t="shared" si="1212"/>
        <v>193</v>
      </c>
      <c r="M1507" s="3">
        <f t="shared" si="1213"/>
        <v>1</v>
      </c>
      <c r="N1507" s="245">
        <f t="shared" si="1213"/>
        <v>2</v>
      </c>
      <c r="O1507">
        <f t="shared" si="1185"/>
        <v>36</v>
      </c>
      <c r="P1507">
        <f t="shared" si="1190"/>
        <v>33</v>
      </c>
      <c r="R1507">
        <f t="shared" si="1219"/>
        <v>6</v>
      </c>
      <c r="S1507">
        <f t="shared" si="1220"/>
        <v>5</v>
      </c>
      <c r="T1507" s="9">
        <f t="shared" si="1208"/>
        <v>21</v>
      </c>
      <c r="U1507" s="9"/>
      <c r="X1507" s="2">
        <f t="shared" si="1200"/>
        <v>58</v>
      </c>
      <c r="Y1507" s="2"/>
      <c r="Z1507" s="2"/>
      <c r="AA1507" s="2">
        <f t="shared" si="1202"/>
        <v>25</v>
      </c>
      <c r="AB1507" s="382"/>
      <c r="AC1507" s="2"/>
      <c r="AD1507" s="8">
        <f t="shared" si="1201"/>
        <v>387</v>
      </c>
      <c r="AE1507" s="8"/>
      <c r="AF1507" s="8"/>
      <c r="AI1507" s="108">
        <f t="shared" si="1195"/>
        <v>463</v>
      </c>
      <c r="AL1507" s="133">
        <f t="shared" si="1207"/>
        <v>549</v>
      </c>
      <c r="AQ1507">
        <f t="shared" si="1171"/>
        <v>523</v>
      </c>
      <c r="AS1507">
        <f t="shared" si="1179"/>
        <v>510</v>
      </c>
      <c r="AV1507">
        <f t="shared" si="1186"/>
        <v>434</v>
      </c>
      <c r="AZ1507" s="261">
        <f t="shared" si="1192"/>
        <v>23</v>
      </c>
      <c r="BA1507" s="261">
        <f t="shared" si="1221"/>
        <v>22</v>
      </c>
      <c r="BB1507" s="261">
        <f t="shared" si="1222"/>
        <v>22</v>
      </c>
      <c r="BC1507" s="261">
        <f t="shared" si="1218"/>
        <v>21</v>
      </c>
      <c r="BD1507" s="147">
        <f t="shared" si="1204"/>
        <v>26</v>
      </c>
      <c r="BE1507" s="147">
        <f t="shared" si="1205"/>
        <v>25</v>
      </c>
      <c r="BF1507" s="147">
        <f t="shared" si="1206"/>
        <v>25</v>
      </c>
      <c r="BG1507" s="147">
        <f t="shared" si="1198"/>
        <v>24</v>
      </c>
      <c r="BH1507" s="147">
        <f t="shared" si="1199"/>
        <v>24</v>
      </c>
      <c r="BI1507" s="147">
        <f t="shared" si="1193"/>
        <v>23</v>
      </c>
      <c r="BJ1507" s="147">
        <f t="shared" si="1196"/>
        <v>22</v>
      </c>
      <c r="BK1507" s="147">
        <f>BJ1507+2</f>
        <v>24</v>
      </c>
      <c r="BL1507" s="147">
        <f t="shared" si="1191"/>
        <v>23</v>
      </c>
      <c r="BM1507" s="147">
        <f t="shared" si="1175"/>
        <v>23</v>
      </c>
      <c r="BN1507" s="147">
        <f t="shared" si="1176"/>
        <v>22</v>
      </c>
      <c r="BO1507" s="32">
        <f t="shared" si="1178"/>
        <v>738</v>
      </c>
      <c r="BP1507" s="8">
        <f t="shared" si="1170"/>
        <v>322</v>
      </c>
    </row>
    <row r="1508" spans="1:68" ht="13.5" thickBot="1">
      <c r="A1508" s="390">
        <f t="shared" si="1172"/>
        <v>48</v>
      </c>
      <c r="B1508" s="391" t="str">
        <f>VLOOKUP(A1508,Sheet3!$A$2:$E$61,4,FALSE)</f>
        <v>xīnhài (辛亥)</v>
      </c>
      <c r="C1508" s="391" t="str">
        <f>VLOOKUP(A1508,Sheet3!$A$2:$E$61,5,FALSE)</f>
        <v>Metal Pig</v>
      </c>
      <c r="D1508" s="399">
        <f t="shared" si="1209"/>
        <v>2591</v>
      </c>
      <c r="E1508" s="399">
        <f t="shared" si="1210"/>
        <v>2530</v>
      </c>
      <c r="F1508" s="12">
        <f t="shared" si="1223"/>
        <v>2.1428571428571428</v>
      </c>
      <c r="G1508" s="416">
        <f t="shared" si="1174"/>
        <v>3922</v>
      </c>
      <c r="H1508" s="5">
        <f t="shared" si="1214"/>
        <v>10</v>
      </c>
      <c r="I1508" s="1">
        <f t="shared" si="1215"/>
        <v>9</v>
      </c>
      <c r="J1508" s="4">
        <f t="shared" si="1216"/>
        <v>-9</v>
      </c>
      <c r="K1508" s="1">
        <f t="shared" si="1217"/>
        <v>-8</v>
      </c>
      <c r="L1508">
        <f t="shared" si="1212"/>
        <v>193</v>
      </c>
      <c r="M1508" s="3">
        <f t="shared" si="1213"/>
        <v>2</v>
      </c>
      <c r="N1508" s="245">
        <f t="shared" si="1213"/>
        <v>3</v>
      </c>
      <c r="O1508">
        <f t="shared" si="1185"/>
        <v>37</v>
      </c>
      <c r="P1508">
        <f t="shared" si="1190"/>
        <v>34</v>
      </c>
      <c r="R1508">
        <f t="shared" si="1219"/>
        <v>7</v>
      </c>
      <c r="S1508">
        <f t="shared" si="1220"/>
        <v>6</v>
      </c>
      <c r="T1508" s="9">
        <f t="shared" si="1208"/>
        <v>22</v>
      </c>
      <c r="U1508" s="9"/>
      <c r="X1508" s="2">
        <f t="shared" si="1200"/>
        <v>59</v>
      </c>
      <c r="Y1508" s="2"/>
      <c r="Z1508" s="2"/>
      <c r="AA1508" s="2">
        <f t="shared" si="1202"/>
        <v>26</v>
      </c>
      <c r="AB1508" s="382"/>
      <c r="AC1508" s="2"/>
      <c r="AD1508" s="8">
        <f t="shared" si="1201"/>
        <v>388</v>
      </c>
      <c r="AE1508" s="8"/>
      <c r="AF1508" s="8"/>
      <c r="AI1508" s="108">
        <f t="shared" si="1195"/>
        <v>464</v>
      </c>
      <c r="AL1508" s="133">
        <f t="shared" si="1207"/>
        <v>550</v>
      </c>
      <c r="AQ1508">
        <f t="shared" si="1171"/>
        <v>524</v>
      </c>
      <c r="AS1508">
        <f t="shared" si="1179"/>
        <v>511</v>
      </c>
      <c r="AT1508">
        <v>73</v>
      </c>
      <c r="AV1508">
        <f t="shared" si="1186"/>
        <v>435</v>
      </c>
      <c r="AZ1508" s="261">
        <f t="shared" si="1192"/>
        <v>23</v>
      </c>
      <c r="BA1508" s="261">
        <f t="shared" si="1221"/>
        <v>22</v>
      </c>
      <c r="BB1508" s="261">
        <f t="shared" si="1222"/>
        <v>22</v>
      </c>
      <c r="BC1508" s="261">
        <f t="shared" si="1218"/>
        <v>21</v>
      </c>
      <c r="BD1508" s="147">
        <f t="shared" si="1204"/>
        <v>26</v>
      </c>
      <c r="BE1508" s="147">
        <f t="shared" si="1205"/>
        <v>25</v>
      </c>
      <c r="BF1508" s="147">
        <f t="shared" si="1206"/>
        <v>25</v>
      </c>
      <c r="BG1508" s="147">
        <f t="shared" si="1198"/>
        <v>24</v>
      </c>
      <c r="BH1508" s="147">
        <f t="shared" si="1199"/>
        <v>24</v>
      </c>
      <c r="BI1508" s="147">
        <f t="shared" si="1193"/>
        <v>23</v>
      </c>
      <c r="BJ1508" s="147">
        <f t="shared" si="1196"/>
        <v>22</v>
      </c>
      <c r="BK1508" s="147">
        <f>BJ1508+1</f>
        <v>23</v>
      </c>
      <c r="BL1508" s="147">
        <f t="shared" ref="BL1508:BL1539" si="1224">BK1508-1</f>
        <v>22</v>
      </c>
      <c r="BM1508" s="147">
        <f t="shared" si="1175"/>
        <v>22</v>
      </c>
      <c r="BN1508" s="147">
        <f t="shared" si="1176"/>
        <v>21</v>
      </c>
      <c r="BO1508" s="32">
        <f t="shared" si="1178"/>
        <v>739</v>
      </c>
      <c r="BP1508" s="8">
        <f t="shared" si="1170"/>
        <v>323</v>
      </c>
    </row>
    <row r="1509" spans="1:68" ht="13.5" thickBot="1">
      <c r="A1509" s="390">
        <f t="shared" si="1172"/>
        <v>49</v>
      </c>
      <c r="B1509" s="391" t="str">
        <f>VLOOKUP(A1509,Sheet3!$A$2:$E$61,4,FALSE)</f>
        <v>rénzǐ (壬子)</v>
      </c>
      <c r="C1509" s="391" t="str">
        <f>VLOOKUP(A1509,Sheet3!$A$2:$E$61,5,FALSE)</f>
        <v>Water Rat</v>
      </c>
      <c r="D1509" s="399">
        <f t="shared" si="1209"/>
        <v>2592</v>
      </c>
      <c r="E1509" s="399">
        <f t="shared" si="1210"/>
        <v>2531</v>
      </c>
      <c r="F1509" s="14">
        <f t="shared" si="1223"/>
        <v>2</v>
      </c>
      <c r="G1509" s="417">
        <f t="shared" si="1174"/>
        <v>3923</v>
      </c>
      <c r="H1509" s="18">
        <f t="shared" si="1214"/>
        <v>9</v>
      </c>
      <c r="I1509" s="16">
        <f t="shared" si="1215"/>
        <v>8</v>
      </c>
      <c r="J1509" s="6">
        <f t="shared" si="1216"/>
        <v>-8</v>
      </c>
      <c r="K1509" s="16">
        <f t="shared" si="1217"/>
        <v>-7</v>
      </c>
      <c r="L1509" s="20">
        <f t="shared" si="1212"/>
        <v>193</v>
      </c>
      <c r="M1509" s="15">
        <f t="shared" si="1213"/>
        <v>3</v>
      </c>
      <c r="N1509" s="271">
        <f t="shared" si="1213"/>
        <v>4</v>
      </c>
      <c r="O1509" s="20">
        <f t="shared" si="1185"/>
        <v>38</v>
      </c>
      <c r="P1509" s="20">
        <f t="shared" si="1190"/>
        <v>35</v>
      </c>
      <c r="Q1509" s="30"/>
      <c r="R1509" s="20">
        <f t="shared" si="1219"/>
        <v>8</v>
      </c>
      <c r="S1509" s="20">
        <f t="shared" si="1220"/>
        <v>7</v>
      </c>
      <c r="T1509" s="92">
        <f t="shared" si="1208"/>
        <v>23</v>
      </c>
      <c r="U1509" s="92"/>
      <c r="V1509" s="20"/>
      <c r="W1509" s="20"/>
      <c r="X1509" s="17">
        <f t="shared" si="1200"/>
        <v>60</v>
      </c>
      <c r="Y1509" s="17"/>
      <c r="Z1509" s="17"/>
      <c r="AA1509" s="17">
        <f t="shared" si="1202"/>
        <v>27</v>
      </c>
      <c r="AB1509" s="383"/>
      <c r="AC1509" s="17"/>
      <c r="AD1509" s="192">
        <f>AD1508+1</f>
        <v>389</v>
      </c>
      <c r="AE1509" s="192"/>
      <c r="AF1509" s="192"/>
      <c r="AG1509" s="20"/>
      <c r="AH1509" s="17"/>
      <c r="AI1509" s="108">
        <f t="shared" si="1195"/>
        <v>465</v>
      </c>
      <c r="AK1509" s="1">
        <f>(H$942-H1509)/7</f>
        <v>81</v>
      </c>
      <c r="AL1509" s="133">
        <f t="shared" si="1207"/>
        <v>551</v>
      </c>
      <c r="AM1509" s="1">
        <f>70-(H1509-H$1453)/7</f>
        <v>78</v>
      </c>
      <c r="AN1509" s="3">
        <f>-(H1509-H$984)/7</f>
        <v>75</v>
      </c>
      <c r="AO1509" s="3">
        <f>-(H1509-H$998)/7</f>
        <v>73</v>
      </c>
      <c r="AP1509" s="3">
        <f>-(H1509-H$1061)/7</f>
        <v>64</v>
      </c>
      <c r="AQ1509">
        <f t="shared" si="1171"/>
        <v>525</v>
      </c>
      <c r="AR1509" s="39">
        <f>AR1502+(AO1516-AO1509)</f>
        <v>75</v>
      </c>
      <c r="AS1509">
        <f t="shared" si="1179"/>
        <v>512</v>
      </c>
      <c r="AV1509">
        <f t="shared" si="1186"/>
        <v>436</v>
      </c>
      <c r="AZ1509" s="261">
        <f t="shared" ref="AZ1509:AZ1540" si="1225">BL1508</f>
        <v>22</v>
      </c>
      <c r="BA1509" s="261">
        <f t="shared" si="1221"/>
        <v>21</v>
      </c>
      <c r="BB1509" s="261">
        <f t="shared" si="1222"/>
        <v>21</v>
      </c>
      <c r="BC1509" s="261">
        <f t="shared" si="1218"/>
        <v>20</v>
      </c>
      <c r="BD1509" s="147">
        <f t="shared" si="1204"/>
        <v>25</v>
      </c>
      <c r="BE1509" s="147">
        <f t="shared" si="1205"/>
        <v>24</v>
      </c>
      <c r="BF1509" s="147">
        <f t="shared" si="1206"/>
        <v>24</v>
      </c>
      <c r="BG1509" s="147">
        <f t="shared" si="1198"/>
        <v>23</v>
      </c>
      <c r="BH1509" s="147">
        <f t="shared" si="1199"/>
        <v>23</v>
      </c>
      <c r="BI1509" s="147">
        <f t="shared" ref="BI1509:BI1540" si="1226">BH1509-1</f>
        <v>22</v>
      </c>
      <c r="BJ1509" s="147">
        <f t="shared" si="1196"/>
        <v>21</v>
      </c>
      <c r="BK1509" s="147">
        <f>BJ1509+2</f>
        <v>23</v>
      </c>
      <c r="BL1509" s="147">
        <f t="shared" si="1224"/>
        <v>22</v>
      </c>
      <c r="BM1509" s="147">
        <f t="shared" si="1175"/>
        <v>22</v>
      </c>
      <c r="BN1509" s="147">
        <f t="shared" si="1176"/>
        <v>21</v>
      </c>
      <c r="BO1509" s="32">
        <f t="shared" si="1178"/>
        <v>740</v>
      </c>
      <c r="BP1509" s="8">
        <f t="shared" si="1170"/>
        <v>324</v>
      </c>
    </row>
    <row r="1510" spans="1:68" ht="13.5" thickBot="1">
      <c r="A1510" s="390">
        <f t="shared" si="1172"/>
        <v>50</v>
      </c>
      <c r="B1510" s="391" t="str">
        <f>VLOOKUP(A1510,Sheet3!$A$2:$E$61,4,FALSE)</f>
        <v>guǐchǒu (癸丑)</v>
      </c>
      <c r="C1510" s="391" t="str">
        <f>VLOOKUP(A1510,Sheet3!$A$2:$E$61,5,FALSE)</f>
        <v>Water Ox</v>
      </c>
      <c r="D1510" s="399">
        <f t="shared" si="1209"/>
        <v>2593</v>
      </c>
      <c r="E1510" s="399">
        <f t="shared" si="1210"/>
        <v>2532</v>
      </c>
      <c r="F1510" s="12">
        <f t="shared" si="1223"/>
        <v>1.8571428571428572</v>
      </c>
      <c r="G1510" s="416">
        <f t="shared" si="1174"/>
        <v>3924</v>
      </c>
      <c r="H1510" s="5">
        <f t="shared" si="1214"/>
        <v>8</v>
      </c>
      <c r="I1510" s="1">
        <f t="shared" si="1215"/>
        <v>7</v>
      </c>
      <c r="J1510" s="4">
        <f t="shared" si="1216"/>
        <v>-7</v>
      </c>
      <c r="K1510" s="1">
        <f t="shared" si="1217"/>
        <v>-6</v>
      </c>
      <c r="L1510">
        <f t="shared" si="1212"/>
        <v>193</v>
      </c>
      <c r="M1510" s="3">
        <f t="shared" si="1213"/>
        <v>4</v>
      </c>
      <c r="N1510" s="245">
        <f t="shared" si="1213"/>
        <v>1</v>
      </c>
      <c r="Q1510" s="32" t="s">
        <v>187</v>
      </c>
      <c r="R1510">
        <f t="shared" si="1219"/>
        <v>9</v>
      </c>
      <c r="S1510">
        <f t="shared" si="1220"/>
        <v>8</v>
      </c>
      <c r="T1510" s="9">
        <f t="shared" si="1208"/>
        <v>24</v>
      </c>
      <c r="U1510" s="9"/>
      <c r="X1510" s="2">
        <f t="shared" si="1200"/>
        <v>61</v>
      </c>
      <c r="Y1510" s="2"/>
      <c r="Z1510" s="2"/>
      <c r="AA1510" s="2">
        <f t="shared" si="1202"/>
        <v>28</v>
      </c>
      <c r="AB1510" s="382"/>
      <c r="AC1510" s="2"/>
      <c r="AD1510" s="8">
        <f t="shared" si="1201"/>
        <v>390</v>
      </c>
      <c r="AE1510" s="8"/>
      <c r="AF1510" s="8"/>
      <c r="AI1510" s="108">
        <f t="shared" si="1195"/>
        <v>466</v>
      </c>
      <c r="AL1510" s="133">
        <f t="shared" si="1207"/>
        <v>552</v>
      </c>
      <c r="AQ1510">
        <f t="shared" si="1171"/>
        <v>526</v>
      </c>
      <c r="AS1510">
        <f t="shared" si="1179"/>
        <v>513</v>
      </c>
      <c r="AV1510">
        <f t="shared" si="1186"/>
        <v>437</v>
      </c>
      <c r="AZ1510" s="261">
        <f t="shared" si="1225"/>
        <v>22</v>
      </c>
      <c r="BA1510" s="261">
        <f t="shared" si="1221"/>
        <v>21</v>
      </c>
      <c r="BB1510" s="261">
        <f t="shared" si="1222"/>
        <v>21</v>
      </c>
      <c r="BC1510" s="261">
        <f t="shared" si="1218"/>
        <v>20</v>
      </c>
      <c r="BD1510" s="147">
        <f t="shared" si="1204"/>
        <v>25</v>
      </c>
      <c r="BE1510" s="147">
        <f t="shared" si="1205"/>
        <v>24</v>
      </c>
      <c r="BF1510" s="147">
        <f t="shared" si="1206"/>
        <v>24</v>
      </c>
      <c r="BG1510" s="147">
        <f t="shared" si="1198"/>
        <v>23</v>
      </c>
      <c r="BH1510" s="147">
        <f t="shared" si="1199"/>
        <v>23</v>
      </c>
      <c r="BI1510" s="147">
        <f t="shared" si="1226"/>
        <v>22</v>
      </c>
      <c r="BJ1510" s="147">
        <f t="shared" si="1196"/>
        <v>21</v>
      </c>
      <c r="BK1510" s="147">
        <f>BJ1510+2</f>
        <v>23</v>
      </c>
      <c r="BL1510" s="147">
        <f t="shared" si="1224"/>
        <v>22</v>
      </c>
      <c r="BM1510" s="147">
        <f t="shared" si="1175"/>
        <v>22</v>
      </c>
      <c r="BN1510" s="147">
        <f t="shared" si="1176"/>
        <v>21</v>
      </c>
      <c r="BO1510" s="32">
        <f t="shared" si="1178"/>
        <v>741</v>
      </c>
      <c r="BP1510" s="8">
        <f t="shared" si="1170"/>
        <v>325</v>
      </c>
    </row>
    <row r="1511" spans="1:68" ht="13.5" thickBot="1">
      <c r="A1511" s="390">
        <f t="shared" si="1172"/>
        <v>51</v>
      </c>
      <c r="B1511" s="391" t="str">
        <f>VLOOKUP(A1511,Sheet3!$A$2:$E$61,4,FALSE)</f>
        <v>jiǎyín (甲寅)</v>
      </c>
      <c r="C1511" s="391" t="str">
        <f>VLOOKUP(A1511,Sheet3!$A$2:$E$61,5,FALSE)</f>
        <v>Wood Tiger</v>
      </c>
      <c r="D1511" s="399">
        <f t="shared" si="1209"/>
        <v>2594</v>
      </c>
      <c r="E1511" s="399">
        <f t="shared" si="1210"/>
        <v>2533</v>
      </c>
      <c r="F1511" s="12">
        <f t="shared" si="1223"/>
        <v>1.7142857142857142</v>
      </c>
      <c r="G1511" s="416">
        <f t="shared" si="1174"/>
        <v>3925</v>
      </c>
      <c r="H1511" s="5">
        <f t="shared" si="1214"/>
        <v>7</v>
      </c>
      <c r="I1511" s="1">
        <f t="shared" si="1215"/>
        <v>6</v>
      </c>
      <c r="J1511" s="4">
        <f t="shared" si="1216"/>
        <v>-6</v>
      </c>
      <c r="K1511" s="1">
        <f t="shared" si="1217"/>
        <v>-5</v>
      </c>
      <c r="L1511">
        <f t="shared" si="1212"/>
        <v>194</v>
      </c>
      <c r="M1511" s="3">
        <f t="shared" si="1213"/>
        <v>1</v>
      </c>
      <c r="N1511" s="245">
        <f t="shared" si="1213"/>
        <v>2</v>
      </c>
      <c r="R1511">
        <f t="shared" si="1219"/>
        <v>10</v>
      </c>
      <c r="S1511">
        <f t="shared" si="1220"/>
        <v>9</v>
      </c>
      <c r="T1511" s="9">
        <f t="shared" si="1208"/>
        <v>25</v>
      </c>
      <c r="U1511" s="9"/>
      <c r="X1511" s="2">
        <f t="shared" si="1200"/>
        <v>62</v>
      </c>
      <c r="Y1511" s="2"/>
      <c r="Z1511" s="2"/>
      <c r="AA1511" s="2">
        <f t="shared" si="1202"/>
        <v>29</v>
      </c>
      <c r="AB1511" s="382"/>
      <c r="AC1511" s="2"/>
      <c r="AD1511" s="8">
        <f t="shared" si="1201"/>
        <v>391</v>
      </c>
      <c r="AE1511" s="8"/>
      <c r="AF1511" s="8"/>
      <c r="AI1511" s="108">
        <f t="shared" si="1195"/>
        <v>467</v>
      </c>
      <c r="AL1511" s="133">
        <f t="shared" si="1207"/>
        <v>553</v>
      </c>
      <c r="AQ1511">
        <f t="shared" si="1171"/>
        <v>527</v>
      </c>
      <c r="AS1511">
        <f t="shared" si="1179"/>
        <v>514</v>
      </c>
      <c r="AV1511">
        <f t="shared" si="1186"/>
        <v>438</v>
      </c>
      <c r="AZ1511" s="261">
        <f t="shared" si="1225"/>
        <v>22</v>
      </c>
      <c r="BA1511" s="261">
        <f t="shared" si="1221"/>
        <v>21</v>
      </c>
      <c r="BB1511" s="261">
        <f t="shared" si="1222"/>
        <v>21</v>
      </c>
      <c r="BC1511" s="261">
        <f t="shared" si="1218"/>
        <v>20</v>
      </c>
      <c r="BD1511" s="147">
        <f t="shared" si="1204"/>
        <v>25</v>
      </c>
      <c r="BE1511" s="147">
        <f t="shared" si="1205"/>
        <v>24</v>
      </c>
      <c r="BF1511" s="147">
        <f t="shared" si="1206"/>
        <v>24</v>
      </c>
      <c r="BG1511" s="147">
        <f t="shared" si="1198"/>
        <v>23</v>
      </c>
      <c r="BH1511" s="147">
        <f t="shared" si="1199"/>
        <v>23</v>
      </c>
      <c r="BI1511" s="147">
        <f t="shared" si="1226"/>
        <v>22</v>
      </c>
      <c r="BJ1511" s="147">
        <f t="shared" si="1196"/>
        <v>21</v>
      </c>
      <c r="BK1511" s="147">
        <f>BJ1511+2</f>
        <v>23</v>
      </c>
      <c r="BL1511" s="147">
        <f t="shared" si="1224"/>
        <v>22</v>
      </c>
      <c r="BM1511" s="147">
        <f t="shared" si="1175"/>
        <v>22</v>
      </c>
      <c r="BN1511" s="147">
        <f t="shared" si="1176"/>
        <v>21</v>
      </c>
      <c r="BO1511" s="32">
        <f t="shared" si="1178"/>
        <v>742</v>
      </c>
      <c r="BP1511" s="8">
        <f t="shared" si="1170"/>
        <v>326</v>
      </c>
    </row>
    <row r="1512" spans="1:68" ht="13.5" thickBot="1">
      <c r="A1512" s="390">
        <f t="shared" si="1172"/>
        <v>52</v>
      </c>
      <c r="B1512" s="391" t="str">
        <f>VLOOKUP(A1512,Sheet3!$A$2:$E$61,4,FALSE)</f>
        <v>yǐmǎo (乙卯)</v>
      </c>
      <c r="C1512" s="391" t="str">
        <f>VLOOKUP(A1512,Sheet3!$A$2:$E$61,5,FALSE)</f>
        <v>Wood Hare</v>
      </c>
      <c r="D1512" s="399">
        <f t="shared" si="1209"/>
        <v>2595</v>
      </c>
      <c r="E1512" s="399">
        <f t="shared" si="1210"/>
        <v>2534</v>
      </c>
      <c r="F1512" s="12">
        <f t="shared" si="1223"/>
        <v>1.5714285714285714</v>
      </c>
      <c r="G1512" s="416">
        <f t="shared" si="1174"/>
        <v>3926</v>
      </c>
      <c r="H1512" s="5">
        <f t="shared" si="1214"/>
        <v>6</v>
      </c>
      <c r="I1512" s="1">
        <f t="shared" si="1215"/>
        <v>5</v>
      </c>
      <c r="J1512" s="4">
        <f t="shared" si="1216"/>
        <v>-5</v>
      </c>
      <c r="K1512" s="1">
        <f t="shared" si="1217"/>
        <v>-4</v>
      </c>
      <c r="L1512">
        <f t="shared" si="1212"/>
        <v>194</v>
      </c>
      <c r="M1512" s="3">
        <f t="shared" si="1213"/>
        <v>2</v>
      </c>
      <c r="N1512" s="245">
        <f t="shared" si="1213"/>
        <v>3</v>
      </c>
      <c r="R1512">
        <f t="shared" si="1219"/>
        <v>11</v>
      </c>
      <c r="S1512">
        <f t="shared" si="1220"/>
        <v>10</v>
      </c>
      <c r="T1512" s="9">
        <f t="shared" si="1208"/>
        <v>26</v>
      </c>
      <c r="U1512" s="9"/>
      <c r="X1512" s="2">
        <f t="shared" si="1200"/>
        <v>63</v>
      </c>
      <c r="Y1512" s="2"/>
      <c r="Z1512" s="2"/>
      <c r="AA1512" s="2">
        <f t="shared" si="1202"/>
        <v>30</v>
      </c>
      <c r="AB1512" s="382"/>
      <c r="AC1512" s="2"/>
      <c r="AD1512" s="8">
        <f t="shared" si="1201"/>
        <v>392</v>
      </c>
      <c r="AE1512" s="8"/>
      <c r="AF1512" s="8"/>
      <c r="AI1512" s="108">
        <f t="shared" si="1195"/>
        <v>468</v>
      </c>
      <c r="AL1512" s="133">
        <f t="shared" si="1207"/>
        <v>554</v>
      </c>
      <c r="AQ1512">
        <f t="shared" si="1171"/>
        <v>528</v>
      </c>
      <c r="AS1512">
        <f t="shared" si="1179"/>
        <v>515</v>
      </c>
      <c r="AV1512">
        <f t="shared" si="1186"/>
        <v>439</v>
      </c>
      <c r="AZ1512" s="261">
        <f t="shared" si="1225"/>
        <v>22</v>
      </c>
      <c r="BA1512" s="261">
        <f t="shared" si="1221"/>
        <v>21</v>
      </c>
      <c r="BB1512" s="261">
        <f t="shared" si="1222"/>
        <v>21</v>
      </c>
      <c r="BC1512" s="261">
        <f t="shared" si="1218"/>
        <v>20</v>
      </c>
      <c r="BD1512" s="147">
        <f t="shared" si="1204"/>
        <v>25</v>
      </c>
      <c r="BE1512" s="147">
        <f t="shared" si="1205"/>
        <v>24</v>
      </c>
      <c r="BF1512" s="147">
        <f t="shared" si="1206"/>
        <v>24</v>
      </c>
      <c r="BG1512" s="147">
        <f t="shared" si="1198"/>
        <v>23</v>
      </c>
      <c r="BH1512" s="147">
        <f t="shared" si="1199"/>
        <v>23</v>
      </c>
      <c r="BI1512" s="147">
        <f t="shared" si="1226"/>
        <v>22</v>
      </c>
      <c r="BJ1512" s="147">
        <f t="shared" ref="BJ1512:BJ1543" si="1227">BI1512-1</f>
        <v>21</v>
      </c>
      <c r="BK1512" s="147">
        <f>BJ1512+1</f>
        <v>22</v>
      </c>
      <c r="BL1512" s="147">
        <f t="shared" si="1224"/>
        <v>21</v>
      </c>
      <c r="BM1512" s="147">
        <f t="shared" si="1175"/>
        <v>21</v>
      </c>
      <c r="BN1512" s="147">
        <f t="shared" si="1176"/>
        <v>20</v>
      </c>
      <c r="BO1512" s="32">
        <f t="shared" si="1178"/>
        <v>743</v>
      </c>
      <c r="BP1512" s="8">
        <f t="shared" si="1170"/>
        <v>327</v>
      </c>
    </row>
    <row r="1513" spans="1:68" ht="13.5" thickBot="1">
      <c r="A1513" s="390">
        <f t="shared" si="1172"/>
        <v>53</v>
      </c>
      <c r="B1513" s="391" t="str">
        <f>VLOOKUP(A1513,Sheet3!$A$2:$E$61,4,FALSE)</f>
        <v>bǐngchén (丙辰)</v>
      </c>
      <c r="C1513" s="391" t="str">
        <f>VLOOKUP(A1513,Sheet3!$A$2:$E$61,5,FALSE)</f>
        <v>Fire Dragon</v>
      </c>
      <c r="D1513" s="399">
        <f t="shared" si="1209"/>
        <v>2596</v>
      </c>
      <c r="E1513" s="399">
        <f t="shared" si="1210"/>
        <v>2535</v>
      </c>
      <c r="F1513" s="12">
        <f t="shared" si="1223"/>
        <v>1.4285714285714286</v>
      </c>
      <c r="G1513" s="416">
        <f t="shared" si="1174"/>
        <v>3927</v>
      </c>
      <c r="H1513" s="5">
        <f t="shared" si="1214"/>
        <v>5</v>
      </c>
      <c r="I1513" s="1">
        <f t="shared" si="1215"/>
        <v>4</v>
      </c>
      <c r="J1513" s="4">
        <f t="shared" si="1216"/>
        <v>-4</v>
      </c>
      <c r="K1513" s="1">
        <f t="shared" si="1217"/>
        <v>-3</v>
      </c>
      <c r="L1513">
        <f t="shared" si="1212"/>
        <v>194</v>
      </c>
      <c r="M1513" s="3">
        <f t="shared" si="1213"/>
        <v>3</v>
      </c>
      <c r="N1513" s="245">
        <f t="shared" si="1213"/>
        <v>4</v>
      </c>
      <c r="R1513">
        <f t="shared" si="1219"/>
        <v>12</v>
      </c>
      <c r="S1513">
        <f t="shared" si="1220"/>
        <v>11</v>
      </c>
      <c r="T1513" s="9">
        <f t="shared" si="1208"/>
        <v>27</v>
      </c>
      <c r="U1513" s="9"/>
      <c r="X1513" s="2">
        <f t="shared" si="1200"/>
        <v>64</v>
      </c>
      <c r="Y1513" s="2"/>
      <c r="Z1513" s="2"/>
      <c r="AA1513" s="2">
        <f t="shared" si="1202"/>
        <v>31</v>
      </c>
      <c r="AB1513" s="382"/>
      <c r="AC1513" s="2"/>
      <c r="AD1513" s="8">
        <f t="shared" si="1201"/>
        <v>393</v>
      </c>
      <c r="AE1513" s="8"/>
      <c r="AF1513" s="8"/>
      <c r="AI1513" s="108">
        <f t="shared" si="1195"/>
        <v>469</v>
      </c>
      <c r="AJ1513" s="1">
        <f>(H$1047-H1516)/7</f>
        <v>67</v>
      </c>
      <c r="AL1513" s="133">
        <f t="shared" si="1207"/>
        <v>555</v>
      </c>
      <c r="AQ1513">
        <f t="shared" si="1171"/>
        <v>529</v>
      </c>
      <c r="AS1513">
        <f t="shared" si="1179"/>
        <v>516</v>
      </c>
      <c r="AV1513">
        <f t="shared" si="1186"/>
        <v>440</v>
      </c>
      <c r="AZ1513" s="261">
        <f t="shared" si="1225"/>
        <v>21</v>
      </c>
      <c r="BA1513" s="261">
        <f t="shared" si="1221"/>
        <v>20</v>
      </c>
      <c r="BB1513" s="261">
        <f t="shared" si="1222"/>
        <v>20</v>
      </c>
      <c r="BC1513" s="261">
        <f t="shared" si="1218"/>
        <v>19</v>
      </c>
      <c r="BD1513" s="147">
        <f t="shared" si="1204"/>
        <v>24</v>
      </c>
      <c r="BE1513" s="147">
        <f t="shared" si="1205"/>
        <v>23</v>
      </c>
      <c r="BF1513" s="147">
        <f t="shared" si="1206"/>
        <v>23</v>
      </c>
      <c r="BG1513" s="147">
        <f t="shared" ref="BG1513:BG1544" si="1228">BF1513-1</f>
        <v>22</v>
      </c>
      <c r="BH1513" s="147">
        <f t="shared" ref="BH1513:BH1544" si="1229">BG1513</f>
        <v>22</v>
      </c>
      <c r="BI1513" s="147">
        <f t="shared" si="1226"/>
        <v>21</v>
      </c>
      <c r="BJ1513" s="147">
        <f t="shared" si="1227"/>
        <v>20</v>
      </c>
      <c r="BK1513" s="147">
        <f>BJ1513+2</f>
        <v>22</v>
      </c>
      <c r="BL1513" s="147">
        <f t="shared" si="1224"/>
        <v>21</v>
      </c>
      <c r="BM1513" s="147">
        <f t="shared" si="1175"/>
        <v>21</v>
      </c>
      <c r="BN1513" s="147">
        <f t="shared" si="1176"/>
        <v>20</v>
      </c>
      <c r="BO1513" s="32">
        <f t="shared" si="1178"/>
        <v>744</v>
      </c>
      <c r="BP1513" s="8">
        <f t="shared" si="1170"/>
        <v>328</v>
      </c>
    </row>
    <row r="1514" spans="1:68" ht="13.5" thickBot="1">
      <c r="A1514" s="390">
        <f t="shared" si="1172"/>
        <v>54</v>
      </c>
      <c r="B1514" s="391" t="str">
        <f>VLOOKUP(A1514,Sheet3!$A$2:$E$61,4,FALSE)</f>
        <v>dīngsì (丁巳)</v>
      </c>
      <c r="C1514" s="391" t="str">
        <f>VLOOKUP(A1514,Sheet3!$A$2:$E$61,5,FALSE)</f>
        <v>Fire Snake</v>
      </c>
      <c r="D1514" s="399">
        <f t="shared" si="1209"/>
        <v>2597</v>
      </c>
      <c r="E1514" s="399">
        <f t="shared" si="1210"/>
        <v>2536</v>
      </c>
      <c r="F1514" s="12">
        <f t="shared" si="1223"/>
        <v>1.2857142857142858</v>
      </c>
      <c r="G1514" s="416">
        <f t="shared" si="1174"/>
        <v>3928</v>
      </c>
      <c r="H1514" s="5">
        <f t="shared" si="1214"/>
        <v>4</v>
      </c>
      <c r="I1514" s="1">
        <f t="shared" si="1215"/>
        <v>3</v>
      </c>
      <c r="J1514" s="4">
        <f t="shared" si="1216"/>
        <v>-3</v>
      </c>
      <c r="K1514" s="1">
        <f t="shared" si="1217"/>
        <v>-2</v>
      </c>
      <c r="L1514">
        <f t="shared" si="1212"/>
        <v>194</v>
      </c>
      <c r="M1514" s="3">
        <f t="shared" si="1213"/>
        <v>4</v>
      </c>
      <c r="N1514" s="245">
        <f t="shared" si="1213"/>
        <v>1</v>
      </c>
      <c r="Q1514" s="32" t="s">
        <v>402</v>
      </c>
      <c r="R1514">
        <f t="shared" si="1219"/>
        <v>13</v>
      </c>
      <c r="S1514">
        <f t="shared" si="1220"/>
        <v>12</v>
      </c>
      <c r="T1514" s="9">
        <f t="shared" si="1208"/>
        <v>28</v>
      </c>
      <c r="U1514" s="9"/>
      <c r="X1514" s="2">
        <f t="shared" si="1200"/>
        <v>65</v>
      </c>
      <c r="Y1514" s="2"/>
      <c r="Z1514" s="2"/>
      <c r="AA1514" s="2">
        <f t="shared" si="1202"/>
        <v>32</v>
      </c>
      <c r="AB1514" s="382"/>
      <c r="AC1514" s="2"/>
      <c r="AD1514" s="8">
        <f t="shared" si="1201"/>
        <v>394</v>
      </c>
      <c r="AE1514" s="8"/>
      <c r="AF1514" s="8"/>
      <c r="AI1514" s="108">
        <f t="shared" si="1195"/>
        <v>470</v>
      </c>
      <c r="AL1514" s="133">
        <f t="shared" si="1207"/>
        <v>556</v>
      </c>
      <c r="AQ1514">
        <f t="shared" si="1171"/>
        <v>530</v>
      </c>
      <c r="AS1514">
        <f t="shared" si="1179"/>
        <v>517</v>
      </c>
      <c r="AV1514">
        <f t="shared" si="1186"/>
        <v>441</v>
      </c>
      <c r="AZ1514" s="261">
        <f t="shared" si="1225"/>
        <v>21</v>
      </c>
      <c r="BA1514" s="261">
        <f t="shared" si="1221"/>
        <v>20</v>
      </c>
      <c r="BB1514" s="261">
        <f t="shared" si="1222"/>
        <v>20</v>
      </c>
      <c r="BC1514" s="261">
        <f t="shared" si="1218"/>
        <v>19</v>
      </c>
      <c r="BD1514" s="147">
        <f t="shared" si="1204"/>
        <v>24</v>
      </c>
      <c r="BE1514" s="147">
        <f t="shared" si="1205"/>
        <v>23</v>
      </c>
      <c r="BF1514" s="147">
        <f t="shared" si="1206"/>
        <v>23</v>
      </c>
      <c r="BG1514" s="147">
        <f t="shared" si="1228"/>
        <v>22</v>
      </c>
      <c r="BH1514" s="147">
        <f t="shared" si="1229"/>
        <v>22</v>
      </c>
      <c r="BI1514" s="147">
        <f t="shared" si="1226"/>
        <v>21</v>
      </c>
      <c r="BJ1514" s="147">
        <f t="shared" si="1227"/>
        <v>20</v>
      </c>
      <c r="BK1514" s="147">
        <f>BJ1514+2</f>
        <v>22</v>
      </c>
      <c r="BL1514" s="147">
        <f t="shared" si="1224"/>
        <v>21</v>
      </c>
      <c r="BM1514" s="147">
        <f t="shared" si="1175"/>
        <v>21</v>
      </c>
      <c r="BN1514" s="147">
        <f t="shared" si="1176"/>
        <v>20</v>
      </c>
      <c r="BO1514" s="32">
        <f t="shared" si="1178"/>
        <v>745</v>
      </c>
      <c r="BP1514" s="8">
        <f t="shared" si="1170"/>
        <v>329</v>
      </c>
    </row>
    <row r="1515" spans="1:68" ht="13.5" thickBot="1">
      <c r="A1515" s="390">
        <f t="shared" si="1172"/>
        <v>55</v>
      </c>
      <c r="B1515" s="391" t="str">
        <f>VLOOKUP(A1515,Sheet3!$A$2:$E$61,4,FALSE)</f>
        <v>wùwǔ (戊午)</v>
      </c>
      <c r="C1515" s="391" t="str">
        <f>VLOOKUP(A1515,Sheet3!$A$2:$E$61,5,FALSE)</f>
        <v>Earth Horse</v>
      </c>
      <c r="D1515" s="399">
        <f t="shared" si="1209"/>
        <v>2598</v>
      </c>
      <c r="E1515" s="399">
        <f t="shared" si="1210"/>
        <v>2537</v>
      </c>
      <c r="F1515" s="12">
        <f t="shared" si="1223"/>
        <v>1.1428571428571428</v>
      </c>
      <c r="G1515" s="416">
        <f t="shared" si="1174"/>
        <v>3929</v>
      </c>
      <c r="H1515" s="5">
        <f t="shared" si="1214"/>
        <v>3</v>
      </c>
      <c r="I1515" s="1">
        <f t="shared" si="1215"/>
        <v>2</v>
      </c>
      <c r="J1515" s="4">
        <f t="shared" si="1216"/>
        <v>-2</v>
      </c>
      <c r="K1515" s="1">
        <f t="shared" si="1217"/>
        <v>-1</v>
      </c>
      <c r="L1515">
        <f t="shared" si="1212"/>
        <v>195</v>
      </c>
      <c r="M1515" s="3">
        <f t="shared" si="1213"/>
        <v>1</v>
      </c>
      <c r="N1515" s="245">
        <f t="shared" si="1213"/>
        <v>2</v>
      </c>
      <c r="R1515">
        <f t="shared" si="1219"/>
        <v>14</v>
      </c>
      <c r="S1515">
        <f t="shared" si="1220"/>
        <v>13</v>
      </c>
      <c r="T1515" s="9">
        <f t="shared" si="1208"/>
        <v>29</v>
      </c>
      <c r="U1515" s="9"/>
      <c r="X1515" s="2">
        <f t="shared" si="1200"/>
        <v>66</v>
      </c>
      <c r="Y1515" s="2"/>
      <c r="Z1515" s="2"/>
      <c r="AA1515" s="2">
        <f t="shared" si="1202"/>
        <v>33</v>
      </c>
      <c r="AB1515" s="382"/>
      <c r="AC1515" s="2"/>
      <c r="AD1515" s="8">
        <f t="shared" si="1201"/>
        <v>395</v>
      </c>
      <c r="AE1515" s="8"/>
      <c r="AF1515" s="8"/>
      <c r="AI1515" s="108">
        <f t="shared" si="1195"/>
        <v>471</v>
      </c>
      <c r="AL1515" s="133">
        <f t="shared" si="1207"/>
        <v>557</v>
      </c>
      <c r="AQ1515">
        <f t="shared" si="1171"/>
        <v>531</v>
      </c>
      <c r="AS1515">
        <f t="shared" si="1179"/>
        <v>518</v>
      </c>
      <c r="AT1515">
        <v>74</v>
      </c>
      <c r="AV1515">
        <f t="shared" si="1186"/>
        <v>442</v>
      </c>
      <c r="AZ1515" s="261">
        <f t="shared" si="1225"/>
        <v>21</v>
      </c>
      <c r="BA1515" s="261">
        <f t="shared" si="1221"/>
        <v>20</v>
      </c>
      <c r="BB1515" s="261">
        <f t="shared" si="1222"/>
        <v>20</v>
      </c>
      <c r="BC1515" s="261">
        <f t="shared" si="1218"/>
        <v>19</v>
      </c>
      <c r="BD1515" s="147">
        <f t="shared" si="1204"/>
        <v>24</v>
      </c>
      <c r="BE1515" s="147">
        <f t="shared" si="1205"/>
        <v>23</v>
      </c>
      <c r="BF1515" s="147">
        <f t="shared" si="1206"/>
        <v>23</v>
      </c>
      <c r="BG1515" s="147">
        <f t="shared" si="1228"/>
        <v>22</v>
      </c>
      <c r="BH1515" s="147">
        <f t="shared" si="1229"/>
        <v>22</v>
      </c>
      <c r="BI1515" s="147">
        <f t="shared" si="1226"/>
        <v>21</v>
      </c>
      <c r="BJ1515" s="147">
        <f t="shared" si="1227"/>
        <v>20</v>
      </c>
      <c r="BK1515" s="147">
        <f>BJ1515+2</f>
        <v>22</v>
      </c>
      <c r="BL1515" s="147">
        <f t="shared" si="1224"/>
        <v>21</v>
      </c>
      <c r="BM1515" s="147">
        <f t="shared" si="1175"/>
        <v>21</v>
      </c>
      <c r="BN1515" s="147">
        <f t="shared" si="1176"/>
        <v>20</v>
      </c>
      <c r="BO1515" s="32">
        <f t="shared" si="1178"/>
        <v>746</v>
      </c>
      <c r="BP1515" s="8">
        <f t="shared" si="1170"/>
        <v>330</v>
      </c>
    </row>
    <row r="1516" spans="1:68" ht="13.5" thickBot="1">
      <c r="A1516" s="390">
        <f t="shared" si="1172"/>
        <v>56</v>
      </c>
      <c r="B1516" s="391" t="str">
        <f>VLOOKUP(A1516,Sheet3!$A$2:$E$61,4,FALSE)</f>
        <v>jǐwèi (己未)</v>
      </c>
      <c r="C1516" s="391" t="str">
        <f>VLOOKUP(A1516,Sheet3!$A$2:$E$61,5,FALSE)</f>
        <v>Earth Sheep</v>
      </c>
      <c r="D1516" s="399">
        <f t="shared" si="1209"/>
        <v>2599</v>
      </c>
      <c r="E1516" s="399">
        <f t="shared" si="1210"/>
        <v>2538</v>
      </c>
      <c r="F1516" s="14">
        <f t="shared" si="1223"/>
        <v>1</v>
      </c>
      <c r="G1516" s="417">
        <f t="shared" si="1174"/>
        <v>3930</v>
      </c>
      <c r="H1516" s="18">
        <f t="shared" si="1214"/>
        <v>2</v>
      </c>
      <c r="I1516" s="16">
        <f t="shared" si="1215"/>
        <v>1</v>
      </c>
      <c r="J1516" s="6">
        <f t="shared" si="1216"/>
        <v>-1</v>
      </c>
      <c r="K1516" s="16">
        <f t="shared" si="1217"/>
        <v>0</v>
      </c>
      <c r="L1516" s="20">
        <f t="shared" si="1212"/>
        <v>195</v>
      </c>
      <c r="M1516" s="15">
        <f t="shared" si="1213"/>
        <v>2</v>
      </c>
      <c r="N1516" s="271">
        <f t="shared" si="1213"/>
        <v>3</v>
      </c>
      <c r="O1516" s="20"/>
      <c r="P1516" s="20"/>
      <c r="Q1516" s="30" t="s">
        <v>188</v>
      </c>
      <c r="R1516" s="20">
        <f t="shared" si="1219"/>
        <v>15</v>
      </c>
      <c r="S1516" s="20">
        <f t="shared" si="1220"/>
        <v>14</v>
      </c>
      <c r="T1516" s="92">
        <f t="shared" si="1208"/>
        <v>30</v>
      </c>
      <c r="U1516" s="92"/>
      <c r="V1516" s="20"/>
      <c r="W1516" s="20"/>
      <c r="X1516" s="17">
        <f t="shared" si="1200"/>
        <v>67</v>
      </c>
      <c r="Y1516" s="17"/>
      <c r="Z1516" s="17"/>
      <c r="AA1516" s="17">
        <f t="shared" si="1202"/>
        <v>34</v>
      </c>
      <c r="AB1516" s="383"/>
      <c r="AC1516" s="17"/>
      <c r="AD1516" s="192">
        <f>AD1515+1</f>
        <v>396</v>
      </c>
      <c r="AE1516" s="192"/>
      <c r="AF1516" s="192"/>
      <c r="AG1516" s="20"/>
      <c r="AH1516" s="17"/>
      <c r="AI1516" s="108">
        <f t="shared" si="1195"/>
        <v>472</v>
      </c>
      <c r="AK1516" s="1">
        <f>(H$942-H1516)/7</f>
        <v>82</v>
      </c>
      <c r="AL1516" s="133">
        <f t="shared" si="1207"/>
        <v>558</v>
      </c>
      <c r="AM1516" s="1">
        <f>70-(H1516-H$1453)/7</f>
        <v>79</v>
      </c>
      <c r="AN1516" s="3">
        <f>-(H1516-H$984)/7</f>
        <v>76</v>
      </c>
      <c r="AO1516" s="3">
        <f>-(H1516-H$998)/7</f>
        <v>74</v>
      </c>
      <c r="AP1516" s="3">
        <f>-(H1516-H$1061)/7</f>
        <v>65</v>
      </c>
      <c r="AQ1516">
        <f t="shared" si="1171"/>
        <v>532</v>
      </c>
      <c r="AR1516" s="39">
        <f>AR1509+(AO1523-AO1516)</f>
        <v>76</v>
      </c>
      <c r="AS1516">
        <f t="shared" si="1179"/>
        <v>519</v>
      </c>
      <c r="AV1516">
        <f t="shared" si="1186"/>
        <v>443</v>
      </c>
      <c r="AZ1516" s="261">
        <f t="shared" si="1225"/>
        <v>21</v>
      </c>
      <c r="BA1516" s="261">
        <f t="shared" si="1221"/>
        <v>20</v>
      </c>
      <c r="BB1516" s="261">
        <f t="shared" si="1222"/>
        <v>20</v>
      </c>
      <c r="BC1516" s="261">
        <f t="shared" si="1218"/>
        <v>19</v>
      </c>
      <c r="BD1516" s="147">
        <f t="shared" si="1204"/>
        <v>24</v>
      </c>
      <c r="BE1516" s="147">
        <f t="shared" si="1205"/>
        <v>23</v>
      </c>
      <c r="BF1516" s="147">
        <f t="shared" si="1206"/>
        <v>23</v>
      </c>
      <c r="BG1516" s="147">
        <f t="shared" si="1228"/>
        <v>22</v>
      </c>
      <c r="BH1516" s="147">
        <f t="shared" si="1229"/>
        <v>22</v>
      </c>
      <c r="BI1516" s="147">
        <f t="shared" si="1226"/>
        <v>21</v>
      </c>
      <c r="BJ1516" s="147">
        <f t="shared" si="1227"/>
        <v>20</v>
      </c>
      <c r="BK1516" s="147">
        <f>BJ1516+1</f>
        <v>21</v>
      </c>
      <c r="BL1516" s="147">
        <f t="shared" si="1224"/>
        <v>20</v>
      </c>
      <c r="BM1516" s="147">
        <f t="shared" si="1175"/>
        <v>20</v>
      </c>
      <c r="BN1516" s="147">
        <f t="shared" si="1176"/>
        <v>19</v>
      </c>
      <c r="BO1516" s="32">
        <f t="shared" si="1178"/>
        <v>747</v>
      </c>
      <c r="BP1516" s="8">
        <f t="shared" si="1170"/>
        <v>331</v>
      </c>
    </row>
    <row r="1517" spans="1:68" ht="23.25" thickBot="1">
      <c r="A1517" s="390">
        <f t="shared" si="1172"/>
        <v>57</v>
      </c>
      <c r="B1517" s="391" t="str">
        <f>VLOOKUP(A1517,Sheet3!$A$2:$E$61,4,FALSE)</f>
        <v>gēngshēn (庚申)</v>
      </c>
      <c r="C1517" s="391" t="str">
        <f>VLOOKUP(A1517,Sheet3!$A$2:$E$61,5,FALSE)</f>
        <v>Metal Monkey</v>
      </c>
      <c r="D1517" s="399">
        <f t="shared" si="1209"/>
        <v>2600</v>
      </c>
      <c r="E1517" s="399">
        <f t="shared" si="1210"/>
        <v>2539</v>
      </c>
      <c r="F1517" s="12">
        <f t="shared" si="1223"/>
        <v>0.8571428571428571</v>
      </c>
      <c r="G1517" s="416">
        <f t="shared" si="1174"/>
        <v>3931</v>
      </c>
      <c r="H1517" s="5">
        <f t="shared" si="1214"/>
        <v>1</v>
      </c>
      <c r="I1517" s="1">
        <f t="shared" si="1215"/>
        <v>0</v>
      </c>
      <c r="J1517" s="4">
        <f t="shared" si="1216"/>
        <v>0</v>
      </c>
      <c r="K1517" s="1">
        <f t="shared" si="1217"/>
        <v>1</v>
      </c>
      <c r="L1517">
        <f t="shared" si="1212"/>
        <v>195</v>
      </c>
      <c r="M1517" s="3">
        <f t="shared" si="1213"/>
        <v>3</v>
      </c>
      <c r="N1517" s="245">
        <f t="shared" si="1213"/>
        <v>4</v>
      </c>
      <c r="R1517">
        <f t="shared" si="1219"/>
        <v>16</v>
      </c>
      <c r="S1517">
        <f t="shared" si="1220"/>
        <v>15</v>
      </c>
      <c r="T1517" s="9">
        <f t="shared" si="1208"/>
        <v>31</v>
      </c>
      <c r="U1517" s="9"/>
      <c r="X1517" s="2">
        <f t="shared" si="1200"/>
        <v>68</v>
      </c>
      <c r="Y1517" s="2"/>
      <c r="Z1517" s="2"/>
      <c r="AA1517" s="2">
        <f t="shared" si="1202"/>
        <v>35</v>
      </c>
      <c r="AB1517" s="382"/>
      <c r="AC1517" s="2"/>
      <c r="AD1517" s="8">
        <f t="shared" si="1201"/>
        <v>397</v>
      </c>
      <c r="AE1517" s="8"/>
      <c r="AF1517" s="8"/>
      <c r="AI1517" s="108">
        <f t="shared" si="1195"/>
        <v>473</v>
      </c>
      <c r="AL1517" s="133">
        <f t="shared" si="1207"/>
        <v>559</v>
      </c>
      <c r="AQ1517">
        <f t="shared" si="1171"/>
        <v>533</v>
      </c>
      <c r="AS1517">
        <f t="shared" si="1179"/>
        <v>520</v>
      </c>
      <c r="AV1517">
        <f t="shared" si="1186"/>
        <v>444</v>
      </c>
      <c r="AZ1517" s="261">
        <f t="shared" si="1225"/>
        <v>20</v>
      </c>
      <c r="BA1517" s="261">
        <f t="shared" si="1221"/>
        <v>19</v>
      </c>
      <c r="BB1517" s="261">
        <f t="shared" si="1222"/>
        <v>19</v>
      </c>
      <c r="BC1517" s="261">
        <f t="shared" si="1218"/>
        <v>18</v>
      </c>
      <c r="BD1517" s="147">
        <f t="shared" ref="BD1517:BD1548" si="1230">BC1517+5</f>
        <v>23</v>
      </c>
      <c r="BE1517" s="147">
        <f t="shared" ref="BE1517:BE1548" si="1231">BD1517-1</f>
        <v>22</v>
      </c>
      <c r="BF1517" s="147">
        <f t="shared" ref="BF1517:BF1548" si="1232">BE1517</f>
        <v>22</v>
      </c>
      <c r="BG1517" s="147">
        <f t="shared" si="1228"/>
        <v>21</v>
      </c>
      <c r="BH1517" s="147">
        <f t="shared" si="1229"/>
        <v>21</v>
      </c>
      <c r="BI1517" s="147">
        <f t="shared" si="1226"/>
        <v>20</v>
      </c>
      <c r="BJ1517" s="147">
        <f t="shared" si="1227"/>
        <v>19</v>
      </c>
      <c r="BK1517" s="147">
        <f>BJ1517+2</f>
        <v>21</v>
      </c>
      <c r="BL1517" s="147">
        <f t="shared" si="1224"/>
        <v>20</v>
      </c>
      <c r="BM1517" s="147">
        <f t="shared" si="1175"/>
        <v>20</v>
      </c>
      <c r="BN1517" s="147">
        <f t="shared" si="1176"/>
        <v>19</v>
      </c>
      <c r="BO1517" s="32">
        <f t="shared" si="1178"/>
        <v>748</v>
      </c>
      <c r="BP1517" s="8">
        <f t="shared" si="1170"/>
        <v>332</v>
      </c>
    </row>
    <row r="1518" spans="1:68" ht="13.5" thickBot="1">
      <c r="A1518" s="390">
        <f>A1519-1</f>
        <v>58</v>
      </c>
      <c r="B1518" s="391" t="str">
        <f>VLOOKUP(A1518,Sheet3!$A$2:$E$61,4,FALSE)</f>
        <v>xīnyǒu (辛酉)</v>
      </c>
      <c r="C1518" s="391" t="str">
        <f>VLOOKUP(A1518,Sheet3!$A$2:$E$61,5,FALSE)</f>
        <v>Metal Rooster</v>
      </c>
      <c r="D1518" s="399">
        <f t="shared" si="1209"/>
        <v>2601</v>
      </c>
      <c r="E1518" s="399">
        <f t="shared" si="1210"/>
        <v>2540</v>
      </c>
      <c r="F1518" s="12">
        <f t="shared" ref="F1518:F1551" si="1233">(1+H1518)/7</f>
        <v>0.2857142857142857</v>
      </c>
      <c r="G1518" s="416">
        <f t="shared" si="1174"/>
        <v>3932</v>
      </c>
      <c r="H1518" s="5">
        <v>1</v>
      </c>
      <c r="I1518" s="1">
        <v>2</v>
      </c>
      <c r="J1518" s="4">
        <f t="shared" si="1216"/>
        <v>1</v>
      </c>
      <c r="K1518" s="1">
        <f t="shared" si="1217"/>
        <v>2</v>
      </c>
      <c r="L1518">
        <f t="shared" si="1212"/>
        <v>195</v>
      </c>
      <c r="M1518" s="3">
        <f t="shared" ref="M1518:N1537" si="1234">M1522</f>
        <v>4</v>
      </c>
      <c r="N1518" s="245">
        <f t="shared" si="1234"/>
        <v>1</v>
      </c>
      <c r="R1518">
        <f t="shared" si="1219"/>
        <v>17</v>
      </c>
      <c r="S1518">
        <f t="shared" si="1220"/>
        <v>16</v>
      </c>
      <c r="T1518" s="9">
        <f t="shared" si="1208"/>
        <v>32</v>
      </c>
      <c r="U1518" s="9"/>
      <c r="X1518" s="2">
        <f t="shared" si="1200"/>
        <v>69</v>
      </c>
      <c r="Y1518" s="2"/>
      <c r="Z1518" s="2"/>
      <c r="AA1518" s="2">
        <f t="shared" si="1202"/>
        <v>36</v>
      </c>
      <c r="AB1518" s="382"/>
      <c r="AC1518" s="2"/>
      <c r="AD1518" s="8">
        <f t="shared" si="1201"/>
        <v>398</v>
      </c>
      <c r="AE1518" s="8"/>
      <c r="AF1518" s="8"/>
      <c r="AI1518" s="108">
        <f t="shared" si="1195"/>
        <v>474</v>
      </c>
      <c r="AL1518" s="133">
        <f t="shared" si="1207"/>
        <v>560</v>
      </c>
      <c r="AQ1518">
        <f t="shared" si="1171"/>
        <v>534</v>
      </c>
      <c r="AS1518">
        <f t="shared" si="1179"/>
        <v>521</v>
      </c>
      <c r="AV1518">
        <f t="shared" si="1186"/>
        <v>445</v>
      </c>
      <c r="AZ1518" s="261">
        <f t="shared" si="1225"/>
        <v>20</v>
      </c>
      <c r="BA1518" s="261">
        <f t="shared" si="1221"/>
        <v>19</v>
      </c>
      <c r="BB1518" s="261">
        <f t="shared" si="1222"/>
        <v>19</v>
      </c>
      <c r="BC1518" s="261">
        <f t="shared" si="1218"/>
        <v>18</v>
      </c>
      <c r="BD1518" s="147">
        <f t="shared" si="1230"/>
        <v>23</v>
      </c>
      <c r="BE1518" s="147">
        <f t="shared" si="1231"/>
        <v>22</v>
      </c>
      <c r="BF1518" s="147">
        <f t="shared" si="1232"/>
        <v>22</v>
      </c>
      <c r="BG1518" s="147">
        <f t="shared" si="1228"/>
        <v>21</v>
      </c>
      <c r="BH1518" s="147">
        <f t="shared" si="1229"/>
        <v>21</v>
      </c>
      <c r="BI1518" s="147">
        <f t="shared" si="1226"/>
        <v>20</v>
      </c>
      <c r="BJ1518" s="147">
        <f t="shared" si="1227"/>
        <v>19</v>
      </c>
      <c r="BK1518" s="147">
        <f>BJ1518+2</f>
        <v>21</v>
      </c>
      <c r="BL1518" s="147">
        <f t="shared" si="1224"/>
        <v>20</v>
      </c>
      <c r="BM1518" s="147">
        <f t="shared" si="1175"/>
        <v>20</v>
      </c>
      <c r="BN1518" s="147">
        <f t="shared" si="1176"/>
        <v>19</v>
      </c>
      <c r="BO1518" s="32">
        <f t="shared" si="1178"/>
        <v>749</v>
      </c>
      <c r="BP1518" s="8">
        <f t="shared" si="1170"/>
        <v>333</v>
      </c>
    </row>
    <row r="1519" spans="1:68" ht="13.5" thickBot="1">
      <c r="A1519" s="390">
        <f>A1520-1</f>
        <v>59</v>
      </c>
      <c r="B1519" s="391" t="str">
        <f>VLOOKUP(A1519,Sheet3!$A$2:$E$61,4,FALSE)</f>
        <v>rénxū (壬戌)</v>
      </c>
      <c r="C1519" s="391" t="str">
        <f>VLOOKUP(A1519,Sheet3!$A$2:$E$61,5,FALSE)</f>
        <v>Water Dog</v>
      </c>
      <c r="D1519" s="399">
        <f t="shared" si="1209"/>
        <v>2602</v>
      </c>
      <c r="E1519" s="399">
        <f t="shared" si="1210"/>
        <v>2541</v>
      </c>
      <c r="F1519" s="12">
        <f t="shared" si="1233"/>
        <v>0.42857142857142855</v>
      </c>
      <c r="G1519" s="416">
        <f t="shared" si="1174"/>
        <v>3933</v>
      </c>
      <c r="H1519" s="5">
        <f t="shared" ref="H1519:H1551" si="1235">H1518+1</f>
        <v>2</v>
      </c>
      <c r="I1519" s="1">
        <f t="shared" ref="I1519:I1551" si="1236">I1518+1</f>
        <v>3</v>
      </c>
      <c r="J1519" s="4">
        <f t="shared" si="1216"/>
        <v>2</v>
      </c>
      <c r="K1519" s="1">
        <f t="shared" si="1217"/>
        <v>3</v>
      </c>
      <c r="L1519">
        <f t="shared" si="1212"/>
        <v>196</v>
      </c>
      <c r="M1519" s="3">
        <f t="shared" si="1234"/>
        <v>1</v>
      </c>
      <c r="N1519" s="245">
        <f t="shared" si="1234"/>
        <v>2</v>
      </c>
      <c r="Q1519" s="32" t="s">
        <v>410</v>
      </c>
      <c r="R1519">
        <f t="shared" si="1219"/>
        <v>18</v>
      </c>
      <c r="S1519">
        <f t="shared" si="1220"/>
        <v>17</v>
      </c>
      <c r="T1519" s="9">
        <f t="shared" si="1208"/>
        <v>33</v>
      </c>
      <c r="U1519" s="9"/>
      <c r="X1519" s="2">
        <f t="shared" si="1200"/>
        <v>70</v>
      </c>
      <c r="Y1519" s="2"/>
      <c r="Z1519" s="2"/>
      <c r="AA1519" s="2">
        <f t="shared" si="1202"/>
        <v>37</v>
      </c>
      <c r="AB1519" s="382"/>
      <c r="AC1519" s="2"/>
      <c r="AD1519" s="8">
        <f t="shared" si="1201"/>
        <v>399</v>
      </c>
      <c r="AE1519" s="8"/>
      <c r="AF1519" s="8"/>
      <c r="AI1519" s="108">
        <f t="shared" si="1195"/>
        <v>475</v>
      </c>
      <c r="AL1519" s="133">
        <f t="shared" si="1207"/>
        <v>561</v>
      </c>
      <c r="AQ1519">
        <f t="shared" si="1171"/>
        <v>535</v>
      </c>
      <c r="AS1519">
        <f t="shared" si="1179"/>
        <v>522</v>
      </c>
      <c r="AV1519">
        <f t="shared" si="1186"/>
        <v>446</v>
      </c>
      <c r="AZ1519" s="261">
        <f t="shared" si="1225"/>
        <v>20</v>
      </c>
      <c r="BA1519" s="261">
        <f t="shared" si="1221"/>
        <v>19</v>
      </c>
      <c r="BB1519" s="261">
        <f t="shared" si="1222"/>
        <v>19</v>
      </c>
      <c r="BC1519" s="261">
        <f t="shared" si="1218"/>
        <v>18</v>
      </c>
      <c r="BD1519" s="147">
        <f t="shared" si="1230"/>
        <v>23</v>
      </c>
      <c r="BE1519" s="147">
        <f t="shared" si="1231"/>
        <v>22</v>
      </c>
      <c r="BF1519" s="147">
        <f t="shared" si="1232"/>
        <v>22</v>
      </c>
      <c r="BG1519" s="147">
        <f t="shared" si="1228"/>
        <v>21</v>
      </c>
      <c r="BH1519" s="147">
        <f t="shared" si="1229"/>
        <v>21</v>
      </c>
      <c r="BI1519" s="147">
        <f t="shared" si="1226"/>
        <v>20</v>
      </c>
      <c r="BJ1519" s="147">
        <f t="shared" si="1227"/>
        <v>19</v>
      </c>
      <c r="BK1519" s="147">
        <f>BJ1519+2</f>
        <v>21</v>
      </c>
      <c r="BL1519" s="147">
        <f t="shared" si="1224"/>
        <v>20</v>
      </c>
      <c r="BM1519" s="147">
        <f t="shared" si="1175"/>
        <v>20</v>
      </c>
      <c r="BN1519" s="147">
        <f t="shared" si="1176"/>
        <v>19</v>
      </c>
      <c r="BO1519" s="32">
        <f t="shared" si="1178"/>
        <v>750</v>
      </c>
      <c r="BP1519" s="8">
        <f t="shared" si="1170"/>
        <v>334</v>
      </c>
    </row>
    <row r="1520" spans="1:68" ht="13.5" thickBot="1">
      <c r="A1520" s="390">
        <v>60</v>
      </c>
      <c r="B1520" s="391" t="str">
        <f>VLOOKUP(A1520,Sheet3!$A$2:$E$61,4,FALSE)</f>
        <v>guǐhài (癸亥)</v>
      </c>
      <c r="C1520" s="391" t="str">
        <f>VLOOKUP(A1520,Sheet3!$A$2:$E$61,5,FALSE)</f>
        <v>Water Pig</v>
      </c>
      <c r="D1520" s="399">
        <f t="shared" si="1209"/>
        <v>2603</v>
      </c>
      <c r="E1520" s="399">
        <f t="shared" si="1210"/>
        <v>2542</v>
      </c>
      <c r="F1520" s="12">
        <f t="shared" si="1233"/>
        <v>0.5714285714285714</v>
      </c>
      <c r="G1520" s="416">
        <f t="shared" si="1174"/>
        <v>3934</v>
      </c>
      <c r="H1520" s="5">
        <f t="shared" si="1235"/>
        <v>3</v>
      </c>
      <c r="I1520" s="1">
        <f t="shared" si="1236"/>
        <v>4</v>
      </c>
      <c r="J1520" s="4">
        <f t="shared" si="1216"/>
        <v>3</v>
      </c>
      <c r="K1520" s="1">
        <f t="shared" si="1217"/>
        <v>4</v>
      </c>
      <c r="L1520">
        <f t="shared" si="1212"/>
        <v>196</v>
      </c>
      <c r="M1520" s="3">
        <f t="shared" si="1234"/>
        <v>2</v>
      </c>
      <c r="N1520" s="245">
        <f t="shared" si="1234"/>
        <v>3</v>
      </c>
      <c r="R1520">
        <f t="shared" si="1219"/>
        <v>19</v>
      </c>
      <c r="S1520">
        <f t="shared" si="1220"/>
        <v>18</v>
      </c>
      <c r="T1520" s="9">
        <f t="shared" si="1208"/>
        <v>34</v>
      </c>
      <c r="U1520" s="9"/>
      <c r="X1520" s="2">
        <f t="shared" si="1200"/>
        <v>71</v>
      </c>
      <c r="Y1520" s="2"/>
      <c r="Z1520" s="2"/>
      <c r="AA1520" s="2">
        <f t="shared" si="1202"/>
        <v>38</v>
      </c>
      <c r="AB1520" s="382"/>
      <c r="AC1520" s="2"/>
      <c r="AD1520" s="8">
        <f t="shared" si="1201"/>
        <v>400</v>
      </c>
      <c r="AE1520" s="8"/>
      <c r="AF1520" s="8"/>
      <c r="AI1520" s="108">
        <f t="shared" si="1195"/>
        <v>476</v>
      </c>
      <c r="AJ1520" s="1">
        <f>AJ1513+1</f>
        <v>68</v>
      </c>
      <c r="AL1520" s="133">
        <f t="shared" si="1207"/>
        <v>562</v>
      </c>
      <c r="AQ1520">
        <f t="shared" si="1171"/>
        <v>536</v>
      </c>
      <c r="AS1520">
        <f t="shared" si="1179"/>
        <v>523</v>
      </c>
      <c r="AV1520">
        <f t="shared" si="1186"/>
        <v>447</v>
      </c>
      <c r="AZ1520" s="261">
        <f t="shared" si="1225"/>
        <v>20</v>
      </c>
      <c r="BA1520" s="261">
        <f t="shared" si="1221"/>
        <v>19</v>
      </c>
      <c r="BB1520" s="261">
        <f t="shared" si="1222"/>
        <v>19</v>
      </c>
      <c r="BC1520" s="261">
        <f t="shared" si="1218"/>
        <v>18</v>
      </c>
      <c r="BD1520" s="147">
        <f t="shared" si="1230"/>
        <v>23</v>
      </c>
      <c r="BE1520" s="147">
        <f t="shared" si="1231"/>
        <v>22</v>
      </c>
      <c r="BF1520" s="147">
        <f t="shared" si="1232"/>
        <v>22</v>
      </c>
      <c r="BG1520" s="147">
        <f t="shared" si="1228"/>
        <v>21</v>
      </c>
      <c r="BH1520" s="147">
        <f t="shared" si="1229"/>
        <v>21</v>
      </c>
      <c r="BI1520" s="147">
        <f t="shared" si="1226"/>
        <v>20</v>
      </c>
      <c r="BJ1520" s="147">
        <f t="shared" si="1227"/>
        <v>19</v>
      </c>
      <c r="BK1520" s="147">
        <f>BJ1520+1</f>
        <v>20</v>
      </c>
      <c r="BL1520" s="147">
        <f t="shared" si="1224"/>
        <v>19</v>
      </c>
      <c r="BM1520" s="147">
        <f t="shared" si="1175"/>
        <v>19</v>
      </c>
      <c r="BN1520" s="147">
        <f t="shared" si="1176"/>
        <v>18</v>
      </c>
      <c r="BO1520" s="32">
        <f t="shared" si="1178"/>
        <v>751</v>
      </c>
      <c r="BP1520" s="8">
        <f t="shared" si="1170"/>
        <v>335</v>
      </c>
    </row>
    <row r="1521" spans="1:68" ht="13.5" thickBot="1">
      <c r="A1521" s="390">
        <f t="shared" ref="A1521:A1581" si="1237">IF(A1520&gt;55,IF(A1520&lt;60,MOD(H1521,60)+57,MOD(H1521,60)-3),MOD(H1521,60)-3)</f>
        <v>1</v>
      </c>
      <c r="B1521" s="391" t="str">
        <f>VLOOKUP(A1521,Sheet3!$A$2:$E$61,4,FALSE)</f>
        <v>jiǎzǐ (甲子)</v>
      </c>
      <c r="C1521" s="391" t="str">
        <f>VLOOKUP(A1521,Sheet3!$A$2:$E$61,5,FALSE)</f>
        <v>Wood Rat</v>
      </c>
      <c r="D1521" s="399">
        <f t="shared" si="1209"/>
        <v>2604</v>
      </c>
      <c r="E1521" s="399">
        <f t="shared" si="1210"/>
        <v>2543</v>
      </c>
      <c r="F1521" s="12">
        <f t="shared" si="1233"/>
        <v>0.7142857142857143</v>
      </c>
      <c r="G1521" s="416">
        <f t="shared" si="1174"/>
        <v>3935</v>
      </c>
      <c r="H1521" s="5">
        <f t="shared" si="1235"/>
        <v>4</v>
      </c>
      <c r="I1521" s="1">
        <f t="shared" si="1236"/>
        <v>5</v>
      </c>
      <c r="J1521" s="4">
        <f t="shared" si="1216"/>
        <v>4</v>
      </c>
      <c r="K1521" s="1">
        <f t="shared" si="1217"/>
        <v>5</v>
      </c>
      <c r="L1521">
        <f t="shared" si="1212"/>
        <v>196</v>
      </c>
      <c r="M1521" s="3">
        <f t="shared" si="1234"/>
        <v>3</v>
      </c>
      <c r="N1521" s="245">
        <f t="shared" si="1234"/>
        <v>4</v>
      </c>
      <c r="R1521">
        <f t="shared" si="1219"/>
        <v>20</v>
      </c>
      <c r="S1521">
        <f t="shared" si="1220"/>
        <v>19</v>
      </c>
      <c r="T1521" s="9">
        <f t="shared" si="1208"/>
        <v>35</v>
      </c>
      <c r="U1521" s="9"/>
      <c r="X1521" s="2">
        <f t="shared" si="1200"/>
        <v>72</v>
      </c>
      <c r="Y1521" s="2"/>
      <c r="Z1521" s="2"/>
      <c r="AA1521" s="2">
        <f t="shared" si="1202"/>
        <v>39</v>
      </c>
      <c r="AB1521" s="382"/>
      <c r="AC1521" s="2"/>
      <c r="AD1521" s="8">
        <f t="shared" si="1201"/>
        <v>401</v>
      </c>
      <c r="AE1521" s="8"/>
      <c r="AF1521" s="8"/>
      <c r="AI1521" s="108">
        <f t="shared" si="1195"/>
        <v>477</v>
      </c>
      <c r="AL1521" s="133">
        <f t="shared" si="1207"/>
        <v>563</v>
      </c>
      <c r="AQ1521">
        <f t="shared" si="1171"/>
        <v>537</v>
      </c>
      <c r="AS1521">
        <f t="shared" si="1179"/>
        <v>524</v>
      </c>
      <c r="AV1521">
        <f t="shared" si="1186"/>
        <v>448</v>
      </c>
      <c r="AZ1521" s="261">
        <f t="shared" si="1225"/>
        <v>19</v>
      </c>
      <c r="BA1521" s="261">
        <f t="shared" si="1221"/>
        <v>18</v>
      </c>
      <c r="BB1521" s="261">
        <f t="shared" si="1222"/>
        <v>18</v>
      </c>
      <c r="BC1521" s="261">
        <f t="shared" si="1218"/>
        <v>17</v>
      </c>
      <c r="BD1521" s="147">
        <f t="shared" si="1230"/>
        <v>22</v>
      </c>
      <c r="BE1521" s="147">
        <f t="shared" si="1231"/>
        <v>21</v>
      </c>
      <c r="BF1521" s="147">
        <f t="shared" si="1232"/>
        <v>21</v>
      </c>
      <c r="BG1521" s="147">
        <f t="shared" si="1228"/>
        <v>20</v>
      </c>
      <c r="BH1521" s="147">
        <f t="shared" si="1229"/>
        <v>20</v>
      </c>
      <c r="BI1521" s="147">
        <f t="shared" si="1226"/>
        <v>19</v>
      </c>
      <c r="BJ1521" s="147">
        <f t="shared" si="1227"/>
        <v>18</v>
      </c>
      <c r="BK1521" s="147">
        <f>BJ1521+2</f>
        <v>20</v>
      </c>
      <c r="BL1521" s="147">
        <f t="shared" si="1224"/>
        <v>19</v>
      </c>
      <c r="BM1521" s="147">
        <f t="shared" si="1175"/>
        <v>19</v>
      </c>
      <c r="BN1521" s="147">
        <f t="shared" si="1176"/>
        <v>18</v>
      </c>
      <c r="BO1521" s="32">
        <f t="shared" si="1178"/>
        <v>752</v>
      </c>
      <c r="BP1521" s="8">
        <f t="shared" si="1170"/>
        <v>336</v>
      </c>
    </row>
    <row r="1522" spans="1:68" ht="13.5" thickBot="1">
      <c r="A1522" s="390">
        <f t="shared" si="1237"/>
        <v>2</v>
      </c>
      <c r="B1522" s="391" t="str">
        <f>VLOOKUP(A1522,Sheet3!$A$2:$E$61,4,FALSE)</f>
        <v>yǐchǒu (乙丑)</v>
      </c>
      <c r="C1522" s="391" t="str">
        <f>VLOOKUP(A1522,Sheet3!$A$2:$E$61,5,FALSE)</f>
        <v>Wood Ox</v>
      </c>
      <c r="D1522" s="399">
        <f t="shared" si="1209"/>
        <v>2605</v>
      </c>
      <c r="E1522" s="399">
        <f t="shared" si="1210"/>
        <v>2544</v>
      </c>
      <c r="F1522" s="12">
        <f t="shared" si="1233"/>
        <v>0.8571428571428571</v>
      </c>
      <c r="G1522" s="416">
        <f t="shared" si="1174"/>
        <v>3936</v>
      </c>
      <c r="H1522" s="5">
        <f t="shared" si="1235"/>
        <v>5</v>
      </c>
      <c r="I1522" s="1">
        <f t="shared" si="1236"/>
        <v>6</v>
      </c>
      <c r="J1522" s="4">
        <f t="shared" si="1216"/>
        <v>5</v>
      </c>
      <c r="K1522" s="1">
        <f t="shared" si="1217"/>
        <v>6</v>
      </c>
      <c r="L1522">
        <f t="shared" si="1212"/>
        <v>196</v>
      </c>
      <c r="M1522" s="3">
        <f t="shared" si="1234"/>
        <v>4</v>
      </c>
      <c r="N1522" s="245">
        <f t="shared" si="1234"/>
        <v>1</v>
      </c>
      <c r="R1522">
        <f t="shared" si="1219"/>
        <v>21</v>
      </c>
      <c r="S1522">
        <f t="shared" si="1220"/>
        <v>20</v>
      </c>
      <c r="T1522" s="9">
        <f t="shared" si="1208"/>
        <v>36</v>
      </c>
      <c r="U1522" s="9"/>
      <c r="X1522" s="2">
        <f t="shared" si="1200"/>
        <v>73</v>
      </c>
      <c r="Y1522" s="2"/>
      <c r="Z1522" s="2"/>
      <c r="AA1522" s="2">
        <f t="shared" si="1202"/>
        <v>40</v>
      </c>
      <c r="AB1522" s="382"/>
      <c r="AC1522" s="2"/>
      <c r="AD1522" s="8">
        <f t="shared" si="1201"/>
        <v>402</v>
      </c>
      <c r="AE1522" s="8"/>
      <c r="AF1522" s="8"/>
      <c r="AI1522" s="108">
        <f t="shared" si="1195"/>
        <v>478</v>
      </c>
      <c r="AL1522" s="133">
        <f t="shared" si="1207"/>
        <v>564</v>
      </c>
      <c r="AQ1522">
        <f t="shared" si="1171"/>
        <v>538</v>
      </c>
      <c r="AS1522">
        <f t="shared" si="1179"/>
        <v>525</v>
      </c>
      <c r="AT1522">
        <v>75</v>
      </c>
      <c r="AV1522">
        <f t="shared" si="1186"/>
        <v>449</v>
      </c>
      <c r="AZ1522" s="261">
        <f t="shared" si="1225"/>
        <v>19</v>
      </c>
      <c r="BA1522" s="261">
        <f t="shared" si="1221"/>
        <v>18</v>
      </c>
      <c r="BB1522" s="261">
        <f t="shared" si="1222"/>
        <v>18</v>
      </c>
      <c r="BC1522" s="261">
        <f t="shared" si="1218"/>
        <v>17</v>
      </c>
      <c r="BD1522" s="147">
        <f t="shared" si="1230"/>
        <v>22</v>
      </c>
      <c r="BE1522" s="147">
        <f t="shared" si="1231"/>
        <v>21</v>
      </c>
      <c r="BF1522" s="147">
        <f t="shared" si="1232"/>
        <v>21</v>
      </c>
      <c r="BG1522" s="147">
        <f t="shared" si="1228"/>
        <v>20</v>
      </c>
      <c r="BH1522" s="147">
        <f t="shared" si="1229"/>
        <v>20</v>
      </c>
      <c r="BI1522" s="147">
        <f t="shared" si="1226"/>
        <v>19</v>
      </c>
      <c r="BJ1522" s="147">
        <f t="shared" si="1227"/>
        <v>18</v>
      </c>
      <c r="BK1522" s="147">
        <f>BJ1522+2</f>
        <v>20</v>
      </c>
      <c r="BL1522" s="147">
        <f t="shared" si="1224"/>
        <v>19</v>
      </c>
      <c r="BM1522" s="147">
        <f t="shared" si="1175"/>
        <v>19</v>
      </c>
      <c r="BN1522" s="147">
        <f t="shared" si="1176"/>
        <v>18</v>
      </c>
      <c r="BO1522" s="32">
        <f t="shared" si="1178"/>
        <v>753</v>
      </c>
      <c r="BP1522" s="8">
        <f t="shared" si="1170"/>
        <v>337</v>
      </c>
    </row>
    <row r="1523" spans="1:68" ht="13.5" thickBot="1">
      <c r="A1523" s="390">
        <f t="shared" si="1237"/>
        <v>3</v>
      </c>
      <c r="B1523" s="391" t="str">
        <f>VLOOKUP(A1523,Sheet3!$A$2:$E$61,4,FALSE)</f>
        <v>bǐngyín (丙寅)</v>
      </c>
      <c r="C1523" s="391" t="str">
        <f>VLOOKUP(A1523,Sheet3!$A$2:$E$61,5,FALSE)</f>
        <v>Fire Tiger</v>
      </c>
      <c r="D1523" s="399">
        <f t="shared" si="1209"/>
        <v>2606</v>
      </c>
      <c r="E1523" s="399">
        <f t="shared" si="1210"/>
        <v>2545</v>
      </c>
      <c r="F1523" s="14">
        <f t="shared" si="1233"/>
        <v>1</v>
      </c>
      <c r="G1523" s="417">
        <f t="shared" si="1174"/>
        <v>3937</v>
      </c>
      <c r="H1523" s="18">
        <f t="shared" si="1235"/>
        <v>6</v>
      </c>
      <c r="I1523" s="16">
        <f t="shared" si="1236"/>
        <v>7</v>
      </c>
      <c r="J1523" s="6">
        <f t="shared" si="1216"/>
        <v>6</v>
      </c>
      <c r="K1523" s="16">
        <f t="shared" si="1217"/>
        <v>7</v>
      </c>
      <c r="L1523" s="20">
        <f t="shared" ref="L1523:L1529" si="1238">INT(L$1543-($J$1543-$J1523)/4)</f>
        <v>197</v>
      </c>
      <c r="M1523" s="15">
        <f t="shared" si="1234"/>
        <v>1</v>
      </c>
      <c r="N1523" s="271">
        <f t="shared" si="1234"/>
        <v>2</v>
      </c>
      <c r="O1523" s="20"/>
      <c r="P1523" s="20"/>
      <c r="Q1523" s="30"/>
      <c r="R1523" s="20">
        <f t="shared" si="1219"/>
        <v>22</v>
      </c>
      <c r="S1523" s="20">
        <f t="shared" si="1220"/>
        <v>21</v>
      </c>
      <c r="T1523" s="92">
        <f t="shared" si="1208"/>
        <v>37</v>
      </c>
      <c r="U1523" s="92"/>
      <c r="V1523" s="20"/>
      <c r="W1523" s="20"/>
      <c r="X1523" s="17">
        <f t="shared" si="1200"/>
        <v>74</v>
      </c>
      <c r="Y1523" s="17"/>
      <c r="Z1523" s="17"/>
      <c r="AA1523" s="17">
        <f t="shared" si="1202"/>
        <v>41</v>
      </c>
      <c r="AB1523" s="383"/>
      <c r="AC1523" s="17"/>
      <c r="AD1523" s="192">
        <f>AD1522+1</f>
        <v>403</v>
      </c>
      <c r="AE1523" s="192"/>
      <c r="AF1523" s="192"/>
      <c r="AG1523" s="20"/>
      <c r="AH1523" s="17"/>
      <c r="AI1523" s="108">
        <f t="shared" si="1195"/>
        <v>479</v>
      </c>
      <c r="AK1523" s="1">
        <f t="shared" ref="AK1523:AP1523" si="1239">AK1516+1</f>
        <v>83</v>
      </c>
      <c r="AL1523" s="133">
        <f t="shared" si="1207"/>
        <v>565</v>
      </c>
      <c r="AM1523" s="1">
        <f t="shared" si="1239"/>
        <v>80</v>
      </c>
      <c r="AN1523" s="1">
        <f t="shared" si="1239"/>
        <v>77</v>
      </c>
      <c r="AO1523" s="1">
        <f t="shared" si="1239"/>
        <v>75</v>
      </c>
      <c r="AP1523" s="1">
        <f t="shared" si="1239"/>
        <v>66</v>
      </c>
      <c r="AQ1523">
        <f t="shared" si="1171"/>
        <v>539</v>
      </c>
      <c r="AR1523" s="39">
        <f>AR1516+(AO1530-AO1523)</f>
        <v>77</v>
      </c>
      <c r="AS1523">
        <f t="shared" si="1179"/>
        <v>526</v>
      </c>
      <c r="AV1523">
        <f t="shared" si="1186"/>
        <v>450</v>
      </c>
      <c r="AZ1523" s="261">
        <f t="shared" si="1225"/>
        <v>19</v>
      </c>
      <c r="BA1523" s="261">
        <f t="shared" si="1221"/>
        <v>18</v>
      </c>
      <c r="BB1523" s="261">
        <f t="shared" si="1222"/>
        <v>18</v>
      </c>
      <c r="BC1523" s="261">
        <f t="shared" si="1218"/>
        <v>17</v>
      </c>
      <c r="BD1523" s="147">
        <f t="shared" si="1230"/>
        <v>22</v>
      </c>
      <c r="BE1523" s="147">
        <f t="shared" si="1231"/>
        <v>21</v>
      </c>
      <c r="BF1523" s="147">
        <f t="shared" si="1232"/>
        <v>21</v>
      </c>
      <c r="BG1523" s="147">
        <f t="shared" si="1228"/>
        <v>20</v>
      </c>
      <c r="BH1523" s="147">
        <f t="shared" si="1229"/>
        <v>20</v>
      </c>
      <c r="BI1523" s="147">
        <f t="shared" si="1226"/>
        <v>19</v>
      </c>
      <c r="BJ1523" s="147">
        <f t="shared" si="1227"/>
        <v>18</v>
      </c>
      <c r="BK1523" s="147">
        <f>BJ1523+2</f>
        <v>20</v>
      </c>
      <c r="BL1523" s="147">
        <f t="shared" si="1224"/>
        <v>19</v>
      </c>
      <c r="BM1523" s="147">
        <f t="shared" si="1175"/>
        <v>19</v>
      </c>
      <c r="BN1523" s="147">
        <f t="shared" si="1176"/>
        <v>18</v>
      </c>
      <c r="BO1523" s="32">
        <f t="shared" si="1178"/>
        <v>754</v>
      </c>
      <c r="BP1523" s="8">
        <f t="shared" ref="BP1523:BP1586" si="1240">BP1522+1</f>
        <v>338</v>
      </c>
    </row>
    <row r="1524" spans="1:68" ht="13.5" thickBot="1">
      <c r="A1524" s="390">
        <f t="shared" si="1237"/>
        <v>4</v>
      </c>
      <c r="B1524" s="391" t="str">
        <f>VLOOKUP(A1524,Sheet3!$A$2:$E$61,4,FALSE)</f>
        <v>dīngmǎo (丁卯)</v>
      </c>
      <c r="C1524" s="391" t="str">
        <f>VLOOKUP(A1524,Sheet3!$A$2:$E$61,5,FALSE)</f>
        <v>Fire Hare</v>
      </c>
      <c r="D1524" s="399">
        <f t="shared" si="1209"/>
        <v>2607</v>
      </c>
      <c r="E1524" s="399">
        <f t="shared" si="1210"/>
        <v>2546</v>
      </c>
      <c r="F1524" s="12">
        <f t="shared" si="1233"/>
        <v>1.1428571428571428</v>
      </c>
      <c r="G1524" s="416">
        <f t="shared" si="1174"/>
        <v>3938</v>
      </c>
      <c r="H1524" s="5">
        <f t="shared" si="1235"/>
        <v>7</v>
      </c>
      <c r="I1524" s="1">
        <f t="shared" si="1236"/>
        <v>8</v>
      </c>
      <c r="J1524" s="4">
        <f t="shared" si="1216"/>
        <v>7</v>
      </c>
      <c r="K1524" s="1">
        <f t="shared" si="1217"/>
        <v>8</v>
      </c>
      <c r="L1524">
        <f t="shared" si="1238"/>
        <v>197</v>
      </c>
      <c r="M1524" s="3">
        <f t="shared" si="1234"/>
        <v>2</v>
      </c>
      <c r="N1524" s="245">
        <f t="shared" si="1234"/>
        <v>3</v>
      </c>
      <c r="R1524">
        <f t="shared" si="1219"/>
        <v>23</v>
      </c>
      <c r="S1524">
        <f t="shared" si="1220"/>
        <v>22</v>
      </c>
      <c r="T1524" s="9">
        <f t="shared" si="1208"/>
        <v>38</v>
      </c>
      <c r="U1524" s="9"/>
      <c r="X1524" s="2">
        <f t="shared" si="1200"/>
        <v>75</v>
      </c>
      <c r="Y1524" s="2"/>
      <c r="Z1524" s="2"/>
      <c r="AA1524" s="2">
        <f t="shared" si="1202"/>
        <v>42</v>
      </c>
      <c r="AB1524" s="382"/>
      <c r="AC1524" s="2"/>
      <c r="AD1524" s="8">
        <f t="shared" si="1201"/>
        <v>404</v>
      </c>
      <c r="AE1524" s="8"/>
      <c r="AF1524" s="8"/>
      <c r="AI1524" s="108">
        <f t="shared" si="1195"/>
        <v>480</v>
      </c>
      <c r="AL1524" s="133">
        <f t="shared" si="1207"/>
        <v>566</v>
      </c>
      <c r="AQ1524">
        <f t="shared" ref="AQ1524:AQ1587" si="1241">AQ1523+1</f>
        <v>540</v>
      </c>
      <c r="AS1524">
        <f t="shared" si="1179"/>
        <v>527</v>
      </c>
      <c r="AV1524">
        <f t="shared" si="1186"/>
        <v>451</v>
      </c>
      <c r="AZ1524" s="261">
        <f t="shared" si="1225"/>
        <v>19</v>
      </c>
      <c r="BA1524" s="261">
        <f t="shared" si="1221"/>
        <v>18</v>
      </c>
      <c r="BB1524" s="261">
        <f t="shared" si="1222"/>
        <v>18</v>
      </c>
      <c r="BC1524" s="261">
        <f t="shared" si="1218"/>
        <v>17</v>
      </c>
      <c r="BD1524" s="147">
        <f t="shared" si="1230"/>
        <v>22</v>
      </c>
      <c r="BE1524" s="147">
        <f t="shared" si="1231"/>
        <v>21</v>
      </c>
      <c r="BF1524" s="147">
        <f t="shared" si="1232"/>
        <v>21</v>
      </c>
      <c r="BG1524" s="147">
        <f t="shared" si="1228"/>
        <v>20</v>
      </c>
      <c r="BH1524" s="147">
        <f t="shared" si="1229"/>
        <v>20</v>
      </c>
      <c r="BI1524" s="147">
        <f t="shared" si="1226"/>
        <v>19</v>
      </c>
      <c r="BJ1524" s="147">
        <f t="shared" si="1227"/>
        <v>18</v>
      </c>
      <c r="BK1524" s="147">
        <f>BJ1524+1</f>
        <v>19</v>
      </c>
      <c r="BL1524" s="147">
        <f t="shared" si="1224"/>
        <v>18</v>
      </c>
      <c r="BM1524" s="147">
        <f t="shared" si="1175"/>
        <v>18</v>
      </c>
      <c r="BN1524" s="147">
        <f t="shared" si="1176"/>
        <v>17</v>
      </c>
      <c r="BO1524" s="32">
        <f t="shared" si="1178"/>
        <v>755</v>
      </c>
      <c r="BP1524" s="8">
        <f t="shared" si="1240"/>
        <v>339</v>
      </c>
    </row>
    <row r="1525" spans="1:68" ht="13.5" thickBot="1">
      <c r="A1525" s="390">
        <f t="shared" si="1237"/>
        <v>5</v>
      </c>
      <c r="B1525" s="391" t="str">
        <f>VLOOKUP(A1525,Sheet3!$A$2:$E$61,4,FALSE)</f>
        <v>wùchén (戊辰)</v>
      </c>
      <c r="C1525" s="391" t="str">
        <f>VLOOKUP(A1525,Sheet3!$A$2:$E$61,5,FALSE)</f>
        <v>Earth Dragon</v>
      </c>
      <c r="D1525" s="399">
        <f t="shared" si="1209"/>
        <v>2608</v>
      </c>
      <c r="E1525" s="399">
        <f t="shared" si="1210"/>
        <v>2547</v>
      </c>
      <c r="F1525" s="12">
        <f t="shared" si="1233"/>
        <v>1.2857142857142858</v>
      </c>
      <c r="G1525" s="416">
        <f t="shared" si="1174"/>
        <v>3939</v>
      </c>
      <c r="H1525" s="5">
        <f t="shared" si="1235"/>
        <v>8</v>
      </c>
      <c r="I1525" s="1">
        <f t="shared" si="1236"/>
        <v>9</v>
      </c>
      <c r="J1525" s="4">
        <f t="shared" si="1216"/>
        <v>8</v>
      </c>
      <c r="K1525" s="1">
        <f t="shared" si="1217"/>
        <v>9</v>
      </c>
      <c r="L1525">
        <f t="shared" si="1238"/>
        <v>197</v>
      </c>
      <c r="M1525" s="3">
        <f t="shared" si="1234"/>
        <v>3</v>
      </c>
      <c r="N1525" s="245">
        <f t="shared" si="1234"/>
        <v>4</v>
      </c>
      <c r="R1525">
        <f t="shared" si="1219"/>
        <v>24</v>
      </c>
      <c r="S1525">
        <f t="shared" si="1220"/>
        <v>23</v>
      </c>
      <c r="T1525" s="9">
        <f t="shared" si="1208"/>
        <v>39</v>
      </c>
      <c r="U1525" s="9"/>
      <c r="X1525" s="2">
        <f t="shared" si="1200"/>
        <v>76</v>
      </c>
      <c r="Y1525" s="2"/>
      <c r="Z1525" s="2"/>
      <c r="AA1525" s="2">
        <f t="shared" si="1202"/>
        <v>43</v>
      </c>
      <c r="AB1525" s="382"/>
      <c r="AC1525" s="2"/>
      <c r="AD1525" s="8">
        <f t="shared" si="1201"/>
        <v>405</v>
      </c>
      <c r="AE1525" s="8"/>
      <c r="AF1525" s="8"/>
      <c r="AI1525" s="108">
        <f t="shared" si="1195"/>
        <v>481</v>
      </c>
      <c r="AL1525" s="133">
        <f t="shared" si="1207"/>
        <v>567</v>
      </c>
      <c r="AQ1525">
        <f t="shared" si="1241"/>
        <v>541</v>
      </c>
      <c r="AS1525">
        <f t="shared" si="1179"/>
        <v>528</v>
      </c>
      <c r="AV1525">
        <f t="shared" si="1186"/>
        <v>452</v>
      </c>
      <c r="AZ1525" s="261">
        <f t="shared" si="1225"/>
        <v>18</v>
      </c>
      <c r="BA1525" s="261">
        <f t="shared" si="1221"/>
        <v>17</v>
      </c>
      <c r="BB1525" s="261">
        <f t="shared" si="1222"/>
        <v>17</v>
      </c>
      <c r="BC1525" s="261">
        <f t="shared" si="1218"/>
        <v>16</v>
      </c>
      <c r="BD1525" s="147">
        <f t="shared" si="1230"/>
        <v>21</v>
      </c>
      <c r="BE1525" s="147">
        <f t="shared" si="1231"/>
        <v>20</v>
      </c>
      <c r="BF1525" s="147">
        <f t="shared" si="1232"/>
        <v>20</v>
      </c>
      <c r="BG1525" s="147">
        <f t="shared" si="1228"/>
        <v>19</v>
      </c>
      <c r="BH1525" s="147">
        <f t="shared" si="1229"/>
        <v>19</v>
      </c>
      <c r="BI1525" s="147">
        <f t="shared" si="1226"/>
        <v>18</v>
      </c>
      <c r="BJ1525" s="147">
        <f t="shared" si="1227"/>
        <v>17</v>
      </c>
      <c r="BK1525" s="147">
        <f>BJ1525+2</f>
        <v>19</v>
      </c>
      <c r="BL1525" s="147">
        <f t="shared" si="1224"/>
        <v>18</v>
      </c>
      <c r="BM1525" s="147">
        <f t="shared" si="1175"/>
        <v>18</v>
      </c>
      <c r="BN1525" s="147">
        <f t="shared" si="1176"/>
        <v>17</v>
      </c>
      <c r="BO1525" s="32">
        <f t="shared" si="1178"/>
        <v>756</v>
      </c>
      <c r="BP1525" s="8">
        <f t="shared" si="1240"/>
        <v>340</v>
      </c>
    </row>
    <row r="1526" spans="1:68" ht="13.5" thickBot="1">
      <c r="A1526" s="390">
        <f t="shared" si="1237"/>
        <v>6</v>
      </c>
      <c r="B1526" s="391" t="str">
        <f>VLOOKUP(A1526,Sheet3!$A$2:$E$61,4,FALSE)</f>
        <v>jǐsì (己巳)</v>
      </c>
      <c r="C1526" s="391" t="str">
        <f>VLOOKUP(A1526,Sheet3!$A$2:$E$61,5,FALSE)</f>
        <v>Earth Snake</v>
      </c>
      <c r="D1526" s="399">
        <f t="shared" si="1209"/>
        <v>2609</v>
      </c>
      <c r="E1526" s="399">
        <f t="shared" si="1210"/>
        <v>2548</v>
      </c>
      <c r="F1526" s="12">
        <f t="shared" si="1233"/>
        <v>1.4285714285714286</v>
      </c>
      <c r="G1526" s="416">
        <f t="shared" si="1174"/>
        <v>3940</v>
      </c>
      <c r="H1526" s="5">
        <f t="shared" si="1235"/>
        <v>9</v>
      </c>
      <c r="I1526" s="1">
        <f t="shared" si="1236"/>
        <v>10</v>
      </c>
      <c r="J1526" s="4">
        <f t="shared" si="1216"/>
        <v>9</v>
      </c>
      <c r="K1526" s="1">
        <f t="shared" si="1217"/>
        <v>10</v>
      </c>
      <c r="L1526">
        <f t="shared" si="1238"/>
        <v>197</v>
      </c>
      <c r="M1526" s="3">
        <f t="shared" si="1234"/>
        <v>4</v>
      </c>
      <c r="N1526" s="245">
        <f t="shared" si="1234"/>
        <v>1</v>
      </c>
      <c r="Q1526" s="32" t="s">
        <v>189</v>
      </c>
      <c r="R1526">
        <f t="shared" si="1219"/>
        <v>25</v>
      </c>
      <c r="S1526">
        <f t="shared" si="1220"/>
        <v>24</v>
      </c>
      <c r="T1526" s="9">
        <f t="shared" si="1208"/>
        <v>40</v>
      </c>
      <c r="U1526" s="9"/>
      <c r="X1526" s="2">
        <f t="shared" si="1200"/>
        <v>77</v>
      </c>
      <c r="Y1526" s="2"/>
      <c r="Z1526" s="2"/>
      <c r="AA1526" s="2">
        <f t="shared" si="1202"/>
        <v>44</v>
      </c>
      <c r="AB1526" s="382"/>
      <c r="AC1526" s="2"/>
      <c r="AD1526" s="8">
        <f t="shared" si="1201"/>
        <v>406</v>
      </c>
      <c r="AE1526" s="8"/>
      <c r="AF1526" s="8"/>
      <c r="AI1526" s="131">
        <f t="shared" si="1195"/>
        <v>482</v>
      </c>
      <c r="AL1526" s="133">
        <f t="shared" si="1207"/>
        <v>568</v>
      </c>
      <c r="AQ1526">
        <f t="shared" si="1241"/>
        <v>542</v>
      </c>
      <c r="AS1526">
        <f t="shared" si="1179"/>
        <v>529</v>
      </c>
      <c r="AV1526">
        <f t="shared" si="1186"/>
        <v>453</v>
      </c>
      <c r="AZ1526" s="261">
        <f t="shared" si="1225"/>
        <v>18</v>
      </c>
      <c r="BA1526" s="261">
        <f t="shared" si="1221"/>
        <v>17</v>
      </c>
      <c r="BB1526" s="261">
        <f t="shared" si="1222"/>
        <v>17</v>
      </c>
      <c r="BC1526" s="261">
        <f t="shared" si="1218"/>
        <v>16</v>
      </c>
      <c r="BD1526" s="147">
        <f t="shared" si="1230"/>
        <v>21</v>
      </c>
      <c r="BE1526" s="147">
        <f t="shared" si="1231"/>
        <v>20</v>
      </c>
      <c r="BF1526" s="147">
        <f t="shared" si="1232"/>
        <v>20</v>
      </c>
      <c r="BG1526" s="147">
        <f t="shared" si="1228"/>
        <v>19</v>
      </c>
      <c r="BH1526" s="147">
        <f t="shared" si="1229"/>
        <v>19</v>
      </c>
      <c r="BI1526" s="147">
        <f t="shared" si="1226"/>
        <v>18</v>
      </c>
      <c r="BJ1526" s="147">
        <f t="shared" si="1227"/>
        <v>17</v>
      </c>
      <c r="BK1526" s="147">
        <f>BJ1526+2</f>
        <v>19</v>
      </c>
      <c r="BL1526" s="147">
        <f t="shared" si="1224"/>
        <v>18</v>
      </c>
      <c r="BM1526" s="147">
        <f t="shared" si="1175"/>
        <v>18</v>
      </c>
      <c r="BN1526" s="147">
        <f t="shared" si="1176"/>
        <v>17</v>
      </c>
      <c r="BO1526" s="32">
        <f t="shared" si="1178"/>
        <v>757</v>
      </c>
      <c r="BP1526" s="8">
        <f t="shared" si="1240"/>
        <v>341</v>
      </c>
    </row>
    <row r="1527" spans="1:68" ht="13.5" thickBot="1">
      <c r="A1527" s="390">
        <f t="shared" si="1237"/>
        <v>7</v>
      </c>
      <c r="B1527" s="391" t="str">
        <f>VLOOKUP(A1527,Sheet3!$A$2:$E$61,4,FALSE)</f>
        <v>gēngwǔ (庚午)</v>
      </c>
      <c r="C1527" s="391" t="str">
        <f>VLOOKUP(A1527,Sheet3!$A$2:$E$61,5,FALSE)</f>
        <v>Metal Horse</v>
      </c>
      <c r="D1527" s="399">
        <f t="shared" si="1209"/>
        <v>2610</v>
      </c>
      <c r="E1527" s="399">
        <f t="shared" si="1210"/>
        <v>2549</v>
      </c>
      <c r="F1527" s="12">
        <f t="shared" si="1233"/>
        <v>1.5714285714285714</v>
      </c>
      <c r="G1527" s="416">
        <f t="shared" ref="G1527:G1590" si="1242">G1526+1</f>
        <v>3941</v>
      </c>
      <c r="H1527" s="5">
        <f t="shared" si="1235"/>
        <v>10</v>
      </c>
      <c r="I1527" s="1">
        <f t="shared" si="1236"/>
        <v>11</v>
      </c>
      <c r="J1527" s="4">
        <f t="shared" si="1216"/>
        <v>10</v>
      </c>
      <c r="K1527" s="1">
        <f t="shared" si="1217"/>
        <v>11</v>
      </c>
      <c r="L1527">
        <f t="shared" si="1238"/>
        <v>198</v>
      </c>
      <c r="M1527" s="3">
        <f t="shared" si="1234"/>
        <v>1</v>
      </c>
      <c r="N1527" s="245">
        <f t="shared" si="1234"/>
        <v>2</v>
      </c>
      <c r="R1527">
        <f t="shared" si="1219"/>
        <v>26</v>
      </c>
      <c r="S1527">
        <f t="shared" si="1220"/>
        <v>25</v>
      </c>
      <c r="T1527" s="9">
        <f t="shared" si="1208"/>
        <v>41</v>
      </c>
      <c r="U1527" s="9"/>
      <c r="X1527" s="2"/>
      <c r="Y1527" s="2"/>
      <c r="Z1527" s="2"/>
      <c r="AD1527" s="8">
        <f t="shared" si="1201"/>
        <v>407</v>
      </c>
      <c r="AE1527" s="8"/>
      <c r="AF1527" s="8"/>
      <c r="AI1527" s="131">
        <f t="shared" si="1195"/>
        <v>483</v>
      </c>
      <c r="AJ1527" s="75">
        <f>AJ1520+1</f>
        <v>69</v>
      </c>
      <c r="AL1527" s="133">
        <f t="shared" si="1207"/>
        <v>569</v>
      </c>
      <c r="AQ1527">
        <f t="shared" si="1241"/>
        <v>543</v>
      </c>
      <c r="AS1527">
        <f t="shared" si="1179"/>
        <v>530</v>
      </c>
      <c r="AV1527">
        <f t="shared" si="1186"/>
        <v>454</v>
      </c>
      <c r="AZ1527" s="261">
        <f t="shared" si="1225"/>
        <v>18</v>
      </c>
      <c r="BA1527" s="261">
        <f t="shared" si="1221"/>
        <v>17</v>
      </c>
      <c r="BB1527" s="261">
        <f t="shared" si="1222"/>
        <v>17</v>
      </c>
      <c r="BC1527" s="261">
        <f t="shared" si="1218"/>
        <v>16</v>
      </c>
      <c r="BD1527" s="147">
        <f t="shared" si="1230"/>
        <v>21</v>
      </c>
      <c r="BE1527" s="147">
        <f t="shared" si="1231"/>
        <v>20</v>
      </c>
      <c r="BF1527" s="147">
        <f t="shared" si="1232"/>
        <v>20</v>
      </c>
      <c r="BG1527" s="147">
        <f t="shared" si="1228"/>
        <v>19</v>
      </c>
      <c r="BH1527" s="147">
        <f t="shared" si="1229"/>
        <v>19</v>
      </c>
      <c r="BI1527" s="147">
        <f t="shared" si="1226"/>
        <v>18</v>
      </c>
      <c r="BJ1527" s="147">
        <f t="shared" si="1227"/>
        <v>17</v>
      </c>
      <c r="BK1527" s="147">
        <f>BJ1527+2</f>
        <v>19</v>
      </c>
      <c r="BL1527" s="147">
        <f t="shared" si="1224"/>
        <v>18</v>
      </c>
      <c r="BM1527" s="147">
        <f t="shared" si="1175"/>
        <v>18</v>
      </c>
      <c r="BN1527" s="147">
        <f t="shared" si="1176"/>
        <v>17</v>
      </c>
      <c r="BO1527" s="32">
        <f t="shared" si="1178"/>
        <v>758</v>
      </c>
      <c r="BP1527" s="8">
        <f t="shared" si="1240"/>
        <v>342</v>
      </c>
    </row>
    <row r="1528" spans="1:68" ht="13.5" thickBot="1">
      <c r="A1528" s="390">
        <f t="shared" si="1237"/>
        <v>8</v>
      </c>
      <c r="B1528" s="391" t="str">
        <f>VLOOKUP(A1528,Sheet3!$A$2:$E$61,4,FALSE)</f>
        <v>xīnwèi (辛未)</v>
      </c>
      <c r="C1528" s="391" t="str">
        <f>VLOOKUP(A1528,Sheet3!$A$2:$E$61,5,FALSE)</f>
        <v>Metal Sheep</v>
      </c>
      <c r="D1528" s="399">
        <f t="shared" si="1209"/>
        <v>2611</v>
      </c>
      <c r="E1528" s="399">
        <f t="shared" si="1210"/>
        <v>2550</v>
      </c>
      <c r="F1528" s="12">
        <f t="shared" si="1233"/>
        <v>1.7142857142857142</v>
      </c>
      <c r="G1528" s="416">
        <f t="shared" si="1242"/>
        <v>3942</v>
      </c>
      <c r="H1528" s="5">
        <f t="shared" si="1235"/>
        <v>11</v>
      </c>
      <c r="I1528" s="1">
        <f t="shared" si="1236"/>
        <v>12</v>
      </c>
      <c r="J1528" s="4">
        <f t="shared" si="1216"/>
        <v>11</v>
      </c>
      <c r="K1528" s="1">
        <f t="shared" si="1217"/>
        <v>12</v>
      </c>
      <c r="L1528">
        <f t="shared" si="1238"/>
        <v>198</v>
      </c>
      <c r="M1528" s="3">
        <f t="shared" si="1234"/>
        <v>2</v>
      </c>
      <c r="N1528" s="245">
        <f t="shared" si="1234"/>
        <v>3</v>
      </c>
      <c r="R1528">
        <f t="shared" si="1219"/>
        <v>27</v>
      </c>
      <c r="S1528">
        <f t="shared" si="1220"/>
        <v>26</v>
      </c>
      <c r="T1528" s="9">
        <f t="shared" si="1208"/>
        <v>42</v>
      </c>
      <c r="U1528" s="9"/>
      <c r="X1528" s="2"/>
      <c r="Y1528" s="2"/>
      <c r="Z1528" s="2"/>
      <c r="AD1528" s="8">
        <f t="shared" si="1201"/>
        <v>408</v>
      </c>
      <c r="AE1528" s="8"/>
      <c r="AF1528" s="8"/>
      <c r="AI1528" s="108">
        <f t="shared" si="1195"/>
        <v>484</v>
      </c>
      <c r="AL1528" s="133">
        <f t="shared" si="1207"/>
        <v>570</v>
      </c>
      <c r="AQ1528">
        <f t="shared" si="1241"/>
        <v>544</v>
      </c>
      <c r="AS1528">
        <f t="shared" si="1179"/>
        <v>531</v>
      </c>
      <c r="AV1528">
        <f t="shared" si="1186"/>
        <v>455</v>
      </c>
      <c r="AZ1528" s="261">
        <f t="shared" si="1225"/>
        <v>18</v>
      </c>
      <c r="BA1528" s="261">
        <f t="shared" si="1221"/>
        <v>17</v>
      </c>
      <c r="BB1528" s="261">
        <f t="shared" si="1222"/>
        <v>17</v>
      </c>
      <c r="BC1528" s="261">
        <f t="shared" si="1218"/>
        <v>16</v>
      </c>
      <c r="BD1528" s="147">
        <f t="shared" si="1230"/>
        <v>21</v>
      </c>
      <c r="BE1528" s="147">
        <f t="shared" si="1231"/>
        <v>20</v>
      </c>
      <c r="BF1528" s="147">
        <f t="shared" si="1232"/>
        <v>20</v>
      </c>
      <c r="BG1528" s="147">
        <f t="shared" si="1228"/>
        <v>19</v>
      </c>
      <c r="BH1528" s="147">
        <f t="shared" si="1229"/>
        <v>19</v>
      </c>
      <c r="BI1528" s="147">
        <f t="shared" si="1226"/>
        <v>18</v>
      </c>
      <c r="BJ1528" s="147">
        <f t="shared" si="1227"/>
        <v>17</v>
      </c>
      <c r="BK1528" s="147">
        <f>BJ1528+1</f>
        <v>18</v>
      </c>
      <c r="BL1528" s="147">
        <f t="shared" si="1224"/>
        <v>17</v>
      </c>
      <c r="BM1528" s="147">
        <f t="shared" ref="BM1528:BM1591" si="1243">AZ1529</f>
        <v>17</v>
      </c>
      <c r="BN1528" s="147">
        <f t="shared" ref="BN1528:BN1591" si="1244">BA1529</f>
        <v>16</v>
      </c>
      <c r="BO1528" s="32">
        <f t="shared" si="1178"/>
        <v>759</v>
      </c>
      <c r="BP1528" s="8">
        <f t="shared" si="1240"/>
        <v>343</v>
      </c>
    </row>
    <row r="1529" spans="1:68" ht="23.25" thickBot="1">
      <c r="A1529" s="390">
        <f t="shared" si="1237"/>
        <v>9</v>
      </c>
      <c r="B1529" s="391" t="str">
        <f>VLOOKUP(A1529,Sheet3!$A$2:$E$61,4,FALSE)</f>
        <v>rénshēn (壬申)</v>
      </c>
      <c r="C1529" s="391" t="str">
        <f>VLOOKUP(A1529,Sheet3!$A$2:$E$61,5,FALSE)</f>
        <v>Water Monkey</v>
      </c>
      <c r="D1529" s="399">
        <f t="shared" si="1209"/>
        <v>2612</v>
      </c>
      <c r="E1529" s="399">
        <f t="shared" si="1210"/>
        <v>2551</v>
      </c>
      <c r="F1529" s="12">
        <f t="shared" si="1233"/>
        <v>1.8571428571428572</v>
      </c>
      <c r="G1529" s="416">
        <f t="shared" si="1242"/>
        <v>3943</v>
      </c>
      <c r="H1529" s="5">
        <f t="shared" si="1235"/>
        <v>12</v>
      </c>
      <c r="I1529" s="1">
        <f t="shared" si="1236"/>
        <v>13</v>
      </c>
      <c r="J1529" s="4">
        <f t="shared" si="1216"/>
        <v>12</v>
      </c>
      <c r="K1529" s="1">
        <f t="shared" si="1217"/>
        <v>13</v>
      </c>
      <c r="L1529">
        <f t="shared" si="1238"/>
        <v>198</v>
      </c>
      <c r="M1529" s="3">
        <f t="shared" si="1234"/>
        <v>3</v>
      </c>
      <c r="N1529" s="245">
        <f t="shared" si="1234"/>
        <v>4</v>
      </c>
      <c r="R1529">
        <f t="shared" si="1219"/>
        <v>28</v>
      </c>
      <c r="S1529">
        <f t="shared" si="1220"/>
        <v>27</v>
      </c>
      <c r="T1529" s="9">
        <f t="shared" si="1208"/>
        <v>43</v>
      </c>
      <c r="U1529" s="9"/>
      <c r="X1529" s="2"/>
      <c r="Y1529" s="2"/>
      <c r="Z1529" s="2"/>
      <c r="AD1529" s="8">
        <f t="shared" si="1201"/>
        <v>409</v>
      </c>
      <c r="AE1529" s="8"/>
      <c r="AF1529" s="8"/>
      <c r="AI1529" s="108">
        <f t="shared" si="1195"/>
        <v>485</v>
      </c>
      <c r="AL1529" s="133">
        <f t="shared" si="1207"/>
        <v>571</v>
      </c>
      <c r="AQ1529">
        <f t="shared" si="1241"/>
        <v>545</v>
      </c>
      <c r="AS1529">
        <f t="shared" si="1179"/>
        <v>532</v>
      </c>
      <c r="AT1529">
        <v>76</v>
      </c>
      <c r="AV1529">
        <f t="shared" si="1186"/>
        <v>456</v>
      </c>
      <c r="AZ1529" s="261">
        <f t="shared" si="1225"/>
        <v>17</v>
      </c>
      <c r="BA1529" s="261">
        <f t="shared" si="1221"/>
        <v>16</v>
      </c>
      <c r="BB1529" s="261">
        <f t="shared" si="1222"/>
        <v>16</v>
      </c>
      <c r="BC1529" s="261">
        <f t="shared" si="1218"/>
        <v>15</v>
      </c>
      <c r="BD1529" s="147">
        <f t="shared" si="1230"/>
        <v>20</v>
      </c>
      <c r="BE1529" s="147">
        <f t="shared" si="1231"/>
        <v>19</v>
      </c>
      <c r="BF1529" s="147">
        <f t="shared" si="1232"/>
        <v>19</v>
      </c>
      <c r="BG1529" s="147">
        <f t="shared" si="1228"/>
        <v>18</v>
      </c>
      <c r="BH1529" s="147">
        <f t="shared" si="1229"/>
        <v>18</v>
      </c>
      <c r="BI1529" s="147">
        <f t="shared" si="1226"/>
        <v>17</v>
      </c>
      <c r="BJ1529" s="147">
        <f t="shared" si="1227"/>
        <v>16</v>
      </c>
      <c r="BK1529" s="147">
        <f>BJ1529+2</f>
        <v>18</v>
      </c>
      <c r="BL1529" s="147">
        <f t="shared" si="1224"/>
        <v>17</v>
      </c>
      <c r="BM1529" s="147">
        <f t="shared" si="1243"/>
        <v>17</v>
      </c>
      <c r="BN1529" s="147">
        <f t="shared" si="1244"/>
        <v>16</v>
      </c>
      <c r="BO1529" s="32">
        <f t="shared" ref="BO1529:BO1592" si="1245">BO1528+1</f>
        <v>760</v>
      </c>
      <c r="BP1529" s="8">
        <f t="shared" si="1240"/>
        <v>344</v>
      </c>
    </row>
    <row r="1530" spans="1:68" ht="23.25" thickBot="1">
      <c r="A1530" s="390">
        <f t="shared" si="1237"/>
        <v>10</v>
      </c>
      <c r="B1530" s="391" t="str">
        <f>VLOOKUP(A1530,Sheet3!$A$2:$E$61,4,FALSE)</f>
        <v>guǐyǒu (癸酉)</v>
      </c>
      <c r="C1530" s="391" t="str">
        <f>VLOOKUP(A1530,Sheet3!$A$2:$E$61,5,FALSE)</f>
        <v>Water Rooster</v>
      </c>
      <c r="D1530" s="399">
        <f t="shared" si="1209"/>
        <v>2613</v>
      </c>
      <c r="E1530" s="399">
        <f t="shared" si="1210"/>
        <v>2552</v>
      </c>
      <c r="F1530" s="14">
        <f t="shared" si="1233"/>
        <v>2</v>
      </c>
      <c r="G1530" s="417">
        <f t="shared" si="1242"/>
        <v>3944</v>
      </c>
      <c r="H1530" s="18">
        <f t="shared" si="1235"/>
        <v>13</v>
      </c>
      <c r="I1530" s="16">
        <f t="shared" si="1236"/>
        <v>14</v>
      </c>
      <c r="J1530" s="6">
        <f t="shared" si="1216"/>
        <v>13</v>
      </c>
      <c r="K1530" s="16">
        <f t="shared" si="1217"/>
        <v>14</v>
      </c>
      <c r="L1530" s="20">
        <f t="shared" ref="L1530:L1537" si="1246">INT(L$1543-($J$1543-$J1530)/4)</f>
        <v>198</v>
      </c>
      <c r="M1530" s="15">
        <f t="shared" si="1234"/>
        <v>4</v>
      </c>
      <c r="N1530" s="271">
        <f t="shared" si="1234"/>
        <v>1</v>
      </c>
      <c r="O1530" s="20"/>
      <c r="P1530" s="20"/>
      <c r="Q1530" s="30"/>
      <c r="R1530" s="20">
        <f t="shared" si="1219"/>
        <v>29</v>
      </c>
      <c r="S1530" s="20">
        <f t="shared" si="1220"/>
        <v>28</v>
      </c>
      <c r="T1530" s="92">
        <f t="shared" si="1208"/>
        <v>44</v>
      </c>
      <c r="U1530" s="92"/>
      <c r="V1530" s="20"/>
      <c r="W1530" s="20"/>
      <c r="X1530" s="17"/>
      <c r="Y1530" s="17"/>
      <c r="Z1530" s="17"/>
      <c r="AA1530" s="20"/>
      <c r="AB1530" s="20"/>
      <c r="AC1530" s="20"/>
      <c r="AD1530" s="192">
        <f>AD1529+1</f>
        <v>410</v>
      </c>
      <c r="AE1530" s="192"/>
      <c r="AF1530" s="192"/>
      <c r="AG1530" s="20"/>
      <c r="AH1530" s="128"/>
      <c r="AI1530" s="108">
        <f t="shared" si="1195"/>
        <v>486</v>
      </c>
      <c r="AK1530" s="1">
        <f t="shared" ref="AK1530:AP1530" si="1247">AK1523+1</f>
        <v>84</v>
      </c>
      <c r="AL1530" s="133">
        <f t="shared" si="1207"/>
        <v>572</v>
      </c>
      <c r="AM1530" s="1">
        <f t="shared" si="1247"/>
        <v>81</v>
      </c>
      <c r="AN1530" s="1">
        <f t="shared" si="1247"/>
        <v>78</v>
      </c>
      <c r="AO1530" s="1">
        <f t="shared" si="1247"/>
        <v>76</v>
      </c>
      <c r="AP1530" s="1">
        <f t="shared" si="1247"/>
        <v>67</v>
      </c>
      <c r="AQ1530">
        <f t="shared" si="1241"/>
        <v>546</v>
      </c>
      <c r="AR1530" s="39">
        <f>AR1523+(AO1537-AO1530)</f>
        <v>78</v>
      </c>
      <c r="AS1530">
        <f t="shared" si="1179"/>
        <v>533</v>
      </c>
      <c r="AV1530">
        <f t="shared" si="1186"/>
        <v>457</v>
      </c>
      <c r="AZ1530" s="261">
        <f t="shared" si="1225"/>
        <v>17</v>
      </c>
      <c r="BA1530" s="261">
        <f t="shared" si="1221"/>
        <v>16</v>
      </c>
      <c r="BB1530" s="261">
        <f t="shared" si="1222"/>
        <v>16</v>
      </c>
      <c r="BC1530" s="261">
        <f t="shared" si="1218"/>
        <v>15</v>
      </c>
      <c r="BD1530" s="147">
        <f t="shared" si="1230"/>
        <v>20</v>
      </c>
      <c r="BE1530" s="147">
        <f t="shared" si="1231"/>
        <v>19</v>
      </c>
      <c r="BF1530" s="147">
        <f t="shared" si="1232"/>
        <v>19</v>
      </c>
      <c r="BG1530" s="147">
        <f t="shared" si="1228"/>
        <v>18</v>
      </c>
      <c r="BH1530" s="147">
        <f t="shared" si="1229"/>
        <v>18</v>
      </c>
      <c r="BI1530" s="147">
        <f t="shared" si="1226"/>
        <v>17</v>
      </c>
      <c r="BJ1530" s="147">
        <f t="shared" si="1227"/>
        <v>16</v>
      </c>
      <c r="BK1530" s="147">
        <f>BJ1530+2</f>
        <v>18</v>
      </c>
      <c r="BL1530" s="147">
        <f t="shared" si="1224"/>
        <v>17</v>
      </c>
      <c r="BM1530" s="147">
        <f t="shared" si="1243"/>
        <v>17</v>
      </c>
      <c r="BN1530" s="147">
        <f t="shared" si="1244"/>
        <v>16</v>
      </c>
      <c r="BO1530" s="32">
        <f t="shared" si="1245"/>
        <v>761</v>
      </c>
      <c r="BP1530" s="8">
        <f t="shared" si="1240"/>
        <v>345</v>
      </c>
    </row>
    <row r="1531" spans="1:68" ht="13.5" thickBot="1">
      <c r="A1531" s="390">
        <f t="shared" si="1237"/>
        <v>11</v>
      </c>
      <c r="B1531" s="391" t="str">
        <f>VLOOKUP(A1531,Sheet3!$A$2:$E$61,4,FALSE)</f>
        <v>jiǎxū (甲戌)</v>
      </c>
      <c r="C1531" s="391" t="str">
        <f>VLOOKUP(A1531,Sheet3!$A$2:$E$61,5,FALSE)</f>
        <v>Wood Dog</v>
      </c>
      <c r="D1531" s="399">
        <f t="shared" si="1209"/>
        <v>2614</v>
      </c>
      <c r="E1531" s="399">
        <f t="shared" si="1210"/>
        <v>2553</v>
      </c>
      <c r="F1531" s="12">
        <f t="shared" si="1233"/>
        <v>2.1428571428571428</v>
      </c>
      <c r="G1531" s="416">
        <f t="shared" si="1242"/>
        <v>3945</v>
      </c>
      <c r="H1531" s="5">
        <f t="shared" si="1235"/>
        <v>14</v>
      </c>
      <c r="I1531" s="1">
        <f t="shared" si="1236"/>
        <v>15</v>
      </c>
      <c r="J1531" s="4">
        <f t="shared" si="1216"/>
        <v>14</v>
      </c>
      <c r="K1531" s="1">
        <f t="shared" si="1217"/>
        <v>15</v>
      </c>
      <c r="L1531">
        <f t="shared" si="1246"/>
        <v>199</v>
      </c>
      <c r="M1531" s="3">
        <f t="shared" si="1234"/>
        <v>1</v>
      </c>
      <c r="N1531" s="245">
        <f t="shared" si="1234"/>
        <v>2</v>
      </c>
      <c r="R1531">
        <f t="shared" si="1219"/>
        <v>30</v>
      </c>
      <c r="S1531">
        <f t="shared" si="1220"/>
        <v>29</v>
      </c>
      <c r="T1531" s="9">
        <f t="shared" si="1208"/>
        <v>45</v>
      </c>
      <c r="U1531" s="9"/>
      <c r="AD1531" s="8">
        <f t="shared" si="1201"/>
        <v>411</v>
      </c>
      <c r="AE1531" s="8"/>
      <c r="AF1531" s="8"/>
      <c r="AI1531" s="108">
        <f t="shared" si="1195"/>
        <v>487</v>
      </c>
      <c r="AL1531" s="133">
        <f t="shared" si="1207"/>
        <v>573</v>
      </c>
      <c r="AQ1531">
        <f t="shared" si="1241"/>
        <v>547</v>
      </c>
      <c r="AS1531">
        <f t="shared" si="1179"/>
        <v>534</v>
      </c>
      <c r="AV1531">
        <f t="shared" si="1186"/>
        <v>458</v>
      </c>
      <c r="AZ1531" s="261">
        <f t="shared" si="1225"/>
        <v>17</v>
      </c>
      <c r="BA1531" s="261">
        <f t="shared" si="1221"/>
        <v>16</v>
      </c>
      <c r="BB1531" s="261">
        <f t="shared" si="1222"/>
        <v>16</v>
      </c>
      <c r="BC1531" s="261">
        <f t="shared" si="1218"/>
        <v>15</v>
      </c>
      <c r="BD1531" s="147">
        <f t="shared" si="1230"/>
        <v>20</v>
      </c>
      <c r="BE1531" s="147">
        <f t="shared" si="1231"/>
        <v>19</v>
      </c>
      <c r="BF1531" s="147">
        <f t="shared" si="1232"/>
        <v>19</v>
      </c>
      <c r="BG1531" s="147">
        <f t="shared" si="1228"/>
        <v>18</v>
      </c>
      <c r="BH1531" s="147">
        <f t="shared" si="1229"/>
        <v>18</v>
      </c>
      <c r="BI1531" s="147">
        <f t="shared" si="1226"/>
        <v>17</v>
      </c>
      <c r="BJ1531" s="147">
        <f t="shared" si="1227"/>
        <v>16</v>
      </c>
      <c r="BK1531" s="147">
        <f>BJ1531+2</f>
        <v>18</v>
      </c>
      <c r="BL1531" s="147">
        <f t="shared" si="1224"/>
        <v>17</v>
      </c>
      <c r="BM1531" s="147">
        <f t="shared" si="1243"/>
        <v>17</v>
      </c>
      <c r="BN1531" s="147">
        <f t="shared" si="1244"/>
        <v>16</v>
      </c>
      <c r="BO1531" s="32">
        <f t="shared" si="1245"/>
        <v>762</v>
      </c>
      <c r="BP1531" s="8">
        <f t="shared" si="1240"/>
        <v>346</v>
      </c>
    </row>
    <row r="1532" spans="1:68" ht="13.5" thickBot="1">
      <c r="A1532" s="390">
        <f t="shared" si="1237"/>
        <v>12</v>
      </c>
      <c r="B1532" s="391" t="str">
        <f>VLOOKUP(A1532,Sheet3!$A$2:$E$61,4,FALSE)</f>
        <v>yǐhài (乙亥)</v>
      </c>
      <c r="C1532" s="391" t="str">
        <f>VLOOKUP(A1532,Sheet3!$A$2:$E$61,5,FALSE)</f>
        <v>Wood Pig</v>
      </c>
      <c r="D1532" s="399">
        <f t="shared" si="1209"/>
        <v>2615</v>
      </c>
      <c r="E1532" s="399">
        <f t="shared" si="1210"/>
        <v>2554</v>
      </c>
      <c r="F1532" s="12">
        <f t="shared" si="1233"/>
        <v>2.2857142857142856</v>
      </c>
      <c r="G1532" s="416">
        <f t="shared" si="1242"/>
        <v>3946</v>
      </c>
      <c r="H1532" s="5">
        <f t="shared" si="1235"/>
        <v>15</v>
      </c>
      <c r="I1532" s="1">
        <f t="shared" si="1236"/>
        <v>16</v>
      </c>
      <c r="J1532" s="4">
        <f t="shared" si="1216"/>
        <v>15</v>
      </c>
      <c r="K1532" s="1">
        <f t="shared" si="1217"/>
        <v>16</v>
      </c>
      <c r="L1532">
        <f t="shared" si="1246"/>
        <v>199</v>
      </c>
      <c r="M1532" s="3">
        <f t="shared" si="1234"/>
        <v>2</v>
      </c>
      <c r="N1532" s="245">
        <f t="shared" si="1234"/>
        <v>3</v>
      </c>
      <c r="Q1532" s="32" t="s">
        <v>190</v>
      </c>
      <c r="R1532">
        <f t="shared" si="1219"/>
        <v>31</v>
      </c>
      <c r="S1532">
        <f t="shared" si="1220"/>
        <v>30</v>
      </c>
      <c r="T1532" s="9">
        <v>46</v>
      </c>
      <c r="U1532" s="9"/>
      <c r="AD1532" s="8">
        <f t="shared" si="1201"/>
        <v>412</v>
      </c>
      <c r="AE1532" s="8"/>
      <c r="AF1532" s="8"/>
      <c r="AI1532" s="108">
        <f t="shared" si="1195"/>
        <v>488</v>
      </c>
      <c r="AL1532" s="133">
        <f t="shared" si="1207"/>
        <v>574</v>
      </c>
      <c r="AQ1532">
        <f t="shared" si="1241"/>
        <v>548</v>
      </c>
      <c r="AS1532">
        <f t="shared" ref="AS1532:AS1539" si="1248">AS1531+1</f>
        <v>535</v>
      </c>
      <c r="AV1532">
        <f t="shared" si="1186"/>
        <v>459</v>
      </c>
      <c r="AZ1532" s="261">
        <f t="shared" si="1225"/>
        <v>17</v>
      </c>
      <c r="BA1532" s="261">
        <f t="shared" si="1221"/>
        <v>16</v>
      </c>
      <c r="BB1532" s="261">
        <f t="shared" si="1222"/>
        <v>16</v>
      </c>
      <c r="BC1532" s="261">
        <f t="shared" si="1218"/>
        <v>15</v>
      </c>
      <c r="BD1532" s="147">
        <f t="shared" si="1230"/>
        <v>20</v>
      </c>
      <c r="BE1532" s="147">
        <f t="shared" si="1231"/>
        <v>19</v>
      </c>
      <c r="BF1532" s="147">
        <f t="shared" si="1232"/>
        <v>19</v>
      </c>
      <c r="BG1532" s="147">
        <f t="shared" si="1228"/>
        <v>18</v>
      </c>
      <c r="BH1532" s="147">
        <f t="shared" si="1229"/>
        <v>18</v>
      </c>
      <c r="BI1532" s="147">
        <f t="shared" si="1226"/>
        <v>17</v>
      </c>
      <c r="BJ1532" s="147">
        <f t="shared" si="1227"/>
        <v>16</v>
      </c>
      <c r="BK1532" s="147">
        <f>BJ1532+1</f>
        <v>17</v>
      </c>
      <c r="BL1532" s="147">
        <f t="shared" si="1224"/>
        <v>16</v>
      </c>
      <c r="BM1532" s="147">
        <f t="shared" si="1243"/>
        <v>16</v>
      </c>
      <c r="BN1532" s="147">
        <f t="shared" si="1244"/>
        <v>15</v>
      </c>
      <c r="BO1532" s="32">
        <f t="shared" si="1245"/>
        <v>763</v>
      </c>
      <c r="BP1532" s="8">
        <f t="shared" si="1240"/>
        <v>347</v>
      </c>
    </row>
    <row r="1533" spans="1:68" ht="13.5" thickBot="1">
      <c r="A1533" s="390">
        <f t="shared" si="1237"/>
        <v>13</v>
      </c>
      <c r="B1533" s="391" t="str">
        <f>VLOOKUP(A1533,Sheet3!$A$2:$E$61,4,FALSE)</f>
        <v>bǐngzǐ (丙子)</v>
      </c>
      <c r="C1533" s="391" t="str">
        <f>VLOOKUP(A1533,Sheet3!$A$2:$E$61,5,FALSE)</f>
        <v>Fire Rat</v>
      </c>
      <c r="D1533" s="399">
        <f t="shared" si="1209"/>
        <v>2616</v>
      </c>
      <c r="E1533" s="399">
        <f t="shared" si="1210"/>
        <v>2555</v>
      </c>
      <c r="F1533" s="12">
        <f t="shared" si="1233"/>
        <v>2.4285714285714284</v>
      </c>
      <c r="G1533" s="416">
        <f t="shared" si="1242"/>
        <v>3947</v>
      </c>
      <c r="H1533" s="5">
        <f t="shared" si="1235"/>
        <v>16</v>
      </c>
      <c r="I1533" s="1">
        <f t="shared" si="1236"/>
        <v>17</v>
      </c>
      <c r="J1533" s="4">
        <f t="shared" ref="J1533:J1551" si="1249">J1532+1</f>
        <v>16</v>
      </c>
      <c r="K1533" s="1">
        <f t="shared" ref="K1533:K1551" si="1250">K1532+1</f>
        <v>17</v>
      </c>
      <c r="L1533">
        <f t="shared" si="1246"/>
        <v>199</v>
      </c>
      <c r="M1533" s="3">
        <f t="shared" si="1234"/>
        <v>3</v>
      </c>
      <c r="N1533" s="245">
        <f t="shared" si="1234"/>
        <v>4</v>
      </c>
      <c r="R1533">
        <f t="shared" si="1219"/>
        <v>32</v>
      </c>
      <c r="S1533">
        <f t="shared" si="1220"/>
        <v>31</v>
      </c>
      <c r="AD1533" s="8">
        <f t="shared" si="1201"/>
        <v>413</v>
      </c>
      <c r="AE1533" s="8"/>
      <c r="AF1533" s="8"/>
      <c r="AI1533" s="130">
        <f t="shared" si="1195"/>
        <v>489</v>
      </c>
      <c r="AL1533" s="133">
        <f t="shared" si="1207"/>
        <v>575</v>
      </c>
      <c r="AQ1533">
        <f t="shared" si="1241"/>
        <v>549</v>
      </c>
      <c r="AS1533">
        <f t="shared" si="1248"/>
        <v>536</v>
      </c>
      <c r="AV1533">
        <f t="shared" si="1186"/>
        <v>460</v>
      </c>
      <c r="AZ1533" s="261">
        <f t="shared" si="1225"/>
        <v>16</v>
      </c>
      <c r="BA1533" s="261">
        <f t="shared" si="1221"/>
        <v>15</v>
      </c>
      <c r="BB1533" s="261">
        <f t="shared" si="1222"/>
        <v>15</v>
      </c>
      <c r="BC1533" s="261">
        <f t="shared" ref="BC1533:BC1564" si="1251">BB1533-1</f>
        <v>14</v>
      </c>
      <c r="BD1533" s="147">
        <f t="shared" si="1230"/>
        <v>19</v>
      </c>
      <c r="BE1533" s="147">
        <f t="shared" si="1231"/>
        <v>18</v>
      </c>
      <c r="BF1533" s="147">
        <f t="shared" si="1232"/>
        <v>18</v>
      </c>
      <c r="BG1533" s="147">
        <f t="shared" si="1228"/>
        <v>17</v>
      </c>
      <c r="BH1533" s="147">
        <f t="shared" si="1229"/>
        <v>17</v>
      </c>
      <c r="BI1533" s="147">
        <f t="shared" si="1226"/>
        <v>16</v>
      </c>
      <c r="BJ1533" s="147">
        <f t="shared" si="1227"/>
        <v>15</v>
      </c>
      <c r="BK1533" s="147">
        <f>BJ1533+2</f>
        <v>17</v>
      </c>
      <c r="BL1533" s="147">
        <f t="shared" si="1224"/>
        <v>16</v>
      </c>
      <c r="BM1533" s="147">
        <f t="shared" si="1243"/>
        <v>16</v>
      </c>
      <c r="BN1533" s="147">
        <f t="shared" si="1244"/>
        <v>15</v>
      </c>
      <c r="BO1533" s="32">
        <f t="shared" si="1245"/>
        <v>764</v>
      </c>
      <c r="BP1533" s="8">
        <f t="shared" si="1240"/>
        <v>348</v>
      </c>
    </row>
    <row r="1534" spans="1:68" ht="13.5" thickBot="1">
      <c r="A1534" s="390">
        <f t="shared" si="1237"/>
        <v>14</v>
      </c>
      <c r="B1534" s="391" t="str">
        <f>VLOOKUP(A1534,Sheet3!$A$2:$E$61,4,FALSE)</f>
        <v>dīngchǒu (丁丑)</v>
      </c>
      <c r="C1534" s="391" t="str">
        <f>VLOOKUP(A1534,Sheet3!$A$2:$E$61,5,FALSE)</f>
        <v>Fire Ox</v>
      </c>
      <c r="D1534" s="399">
        <f t="shared" si="1209"/>
        <v>2617</v>
      </c>
      <c r="E1534" s="399">
        <f t="shared" si="1210"/>
        <v>2556</v>
      </c>
      <c r="F1534" s="12">
        <f t="shared" si="1233"/>
        <v>2.5714285714285716</v>
      </c>
      <c r="G1534" s="416">
        <f t="shared" si="1242"/>
        <v>3948</v>
      </c>
      <c r="H1534" s="5">
        <f t="shared" si="1235"/>
        <v>17</v>
      </c>
      <c r="I1534" s="1">
        <f t="shared" si="1236"/>
        <v>18</v>
      </c>
      <c r="J1534" s="4">
        <f t="shared" si="1249"/>
        <v>17</v>
      </c>
      <c r="K1534" s="1">
        <f t="shared" si="1250"/>
        <v>18</v>
      </c>
      <c r="L1534">
        <f t="shared" si="1246"/>
        <v>199</v>
      </c>
      <c r="M1534" s="3">
        <f t="shared" si="1234"/>
        <v>4</v>
      </c>
      <c r="N1534" s="245">
        <f t="shared" si="1234"/>
        <v>1</v>
      </c>
      <c r="Q1534" s="32" t="s">
        <v>209</v>
      </c>
      <c r="R1534">
        <f t="shared" si="1219"/>
        <v>33</v>
      </c>
      <c r="S1534">
        <f t="shared" si="1220"/>
        <v>32</v>
      </c>
      <c r="AD1534" s="8">
        <f t="shared" si="1201"/>
        <v>414</v>
      </c>
      <c r="AE1534" s="8"/>
      <c r="AF1534" s="8"/>
      <c r="AI1534" s="130">
        <f t="shared" si="1195"/>
        <v>490</v>
      </c>
      <c r="AJ1534" s="51">
        <f>AJ1527+1</f>
        <v>70</v>
      </c>
      <c r="AL1534" s="133">
        <f t="shared" si="1207"/>
        <v>576</v>
      </c>
      <c r="AQ1534">
        <f t="shared" si="1241"/>
        <v>550</v>
      </c>
      <c r="AS1534">
        <f t="shared" si="1248"/>
        <v>537</v>
      </c>
      <c r="AV1534">
        <f t="shared" si="1186"/>
        <v>461</v>
      </c>
      <c r="AZ1534" s="261">
        <f t="shared" si="1225"/>
        <v>16</v>
      </c>
      <c r="BA1534" s="261">
        <f t="shared" si="1221"/>
        <v>15</v>
      </c>
      <c r="BB1534" s="261">
        <f t="shared" si="1222"/>
        <v>15</v>
      </c>
      <c r="BC1534" s="261">
        <f t="shared" si="1251"/>
        <v>14</v>
      </c>
      <c r="BD1534" s="147">
        <f t="shared" si="1230"/>
        <v>19</v>
      </c>
      <c r="BE1534" s="147">
        <f t="shared" si="1231"/>
        <v>18</v>
      </c>
      <c r="BF1534" s="147">
        <f t="shared" si="1232"/>
        <v>18</v>
      </c>
      <c r="BG1534" s="147">
        <f t="shared" si="1228"/>
        <v>17</v>
      </c>
      <c r="BH1534" s="147">
        <f t="shared" si="1229"/>
        <v>17</v>
      </c>
      <c r="BI1534" s="147">
        <f t="shared" si="1226"/>
        <v>16</v>
      </c>
      <c r="BJ1534" s="147">
        <f t="shared" si="1227"/>
        <v>15</v>
      </c>
      <c r="BK1534" s="147">
        <f>BJ1534+2</f>
        <v>17</v>
      </c>
      <c r="BL1534" s="147">
        <f t="shared" si="1224"/>
        <v>16</v>
      </c>
      <c r="BM1534" s="147">
        <f t="shared" si="1243"/>
        <v>16</v>
      </c>
      <c r="BN1534" s="147">
        <f t="shared" si="1244"/>
        <v>15</v>
      </c>
      <c r="BO1534" s="32">
        <f t="shared" si="1245"/>
        <v>765</v>
      </c>
      <c r="BP1534" s="8">
        <f t="shared" si="1240"/>
        <v>349</v>
      </c>
    </row>
    <row r="1535" spans="1:68" ht="13.5" thickBot="1">
      <c r="A1535" s="390">
        <f t="shared" si="1237"/>
        <v>15</v>
      </c>
      <c r="B1535" s="391" t="str">
        <f>VLOOKUP(A1535,Sheet3!$A$2:$E$61,4,FALSE)</f>
        <v>wùyín (戊寅)</v>
      </c>
      <c r="C1535" s="391" t="str">
        <f>VLOOKUP(A1535,Sheet3!$A$2:$E$61,5,FALSE)</f>
        <v>Earth Tiger</v>
      </c>
      <c r="D1535" s="399">
        <f t="shared" si="1209"/>
        <v>2618</v>
      </c>
      <c r="E1535" s="399">
        <f t="shared" si="1210"/>
        <v>2557</v>
      </c>
      <c r="F1535" s="12">
        <f t="shared" si="1233"/>
        <v>2.7142857142857144</v>
      </c>
      <c r="G1535" s="416">
        <f t="shared" si="1242"/>
        <v>3949</v>
      </c>
      <c r="H1535" s="5">
        <f t="shared" si="1235"/>
        <v>18</v>
      </c>
      <c r="I1535" s="1">
        <f t="shared" si="1236"/>
        <v>19</v>
      </c>
      <c r="J1535" s="4">
        <f t="shared" si="1249"/>
        <v>18</v>
      </c>
      <c r="K1535" s="1">
        <f t="shared" si="1250"/>
        <v>19</v>
      </c>
      <c r="L1535">
        <f t="shared" si="1246"/>
        <v>200</v>
      </c>
      <c r="M1535" s="3">
        <f t="shared" si="1234"/>
        <v>1</v>
      </c>
      <c r="N1535" s="245">
        <f t="shared" si="1234"/>
        <v>2</v>
      </c>
      <c r="AD1535" s="8">
        <f t="shared" si="1201"/>
        <v>415</v>
      </c>
      <c r="AE1535" s="8"/>
      <c r="AF1535" s="8"/>
      <c r="AI1535" s="108">
        <f t="shared" si="1195"/>
        <v>491</v>
      </c>
      <c r="AL1535" s="133">
        <f t="shared" si="1207"/>
        <v>577</v>
      </c>
      <c r="AQ1535">
        <f t="shared" si="1241"/>
        <v>551</v>
      </c>
      <c r="AS1535">
        <f t="shared" si="1248"/>
        <v>538</v>
      </c>
      <c r="AV1535">
        <f t="shared" si="1186"/>
        <v>462</v>
      </c>
      <c r="AZ1535" s="261">
        <f t="shared" si="1225"/>
        <v>16</v>
      </c>
      <c r="BA1535" s="261">
        <f t="shared" si="1221"/>
        <v>15</v>
      </c>
      <c r="BB1535" s="261">
        <f t="shared" si="1222"/>
        <v>15</v>
      </c>
      <c r="BC1535" s="261">
        <f t="shared" si="1251"/>
        <v>14</v>
      </c>
      <c r="BD1535" s="147">
        <f t="shared" si="1230"/>
        <v>19</v>
      </c>
      <c r="BE1535" s="147">
        <f t="shared" si="1231"/>
        <v>18</v>
      </c>
      <c r="BF1535" s="147">
        <f t="shared" si="1232"/>
        <v>18</v>
      </c>
      <c r="BG1535" s="147">
        <f t="shared" si="1228"/>
        <v>17</v>
      </c>
      <c r="BH1535" s="147">
        <f t="shared" si="1229"/>
        <v>17</v>
      </c>
      <c r="BI1535" s="147">
        <f t="shared" si="1226"/>
        <v>16</v>
      </c>
      <c r="BJ1535" s="147">
        <f t="shared" si="1227"/>
        <v>15</v>
      </c>
      <c r="BK1535" s="147">
        <f>BJ1535+2</f>
        <v>17</v>
      </c>
      <c r="BL1535" s="147">
        <f t="shared" si="1224"/>
        <v>16</v>
      </c>
      <c r="BM1535" s="147">
        <f t="shared" si="1243"/>
        <v>16</v>
      </c>
      <c r="BN1535" s="147">
        <f t="shared" si="1244"/>
        <v>15</v>
      </c>
      <c r="BO1535" s="32">
        <f t="shared" si="1245"/>
        <v>766</v>
      </c>
      <c r="BP1535" s="8">
        <f t="shared" si="1240"/>
        <v>350</v>
      </c>
    </row>
    <row r="1536" spans="1:68" ht="13.5" thickBot="1">
      <c r="A1536" s="390">
        <f t="shared" si="1237"/>
        <v>16</v>
      </c>
      <c r="B1536" s="391" t="str">
        <f>VLOOKUP(A1536,Sheet3!$A$2:$E$61,4,FALSE)</f>
        <v>jǐmǎo (己卯)</v>
      </c>
      <c r="C1536" s="391" t="str">
        <f>VLOOKUP(A1536,Sheet3!$A$2:$E$61,5,FALSE)</f>
        <v>Earth Hare</v>
      </c>
      <c r="D1536" s="399">
        <f t="shared" si="1209"/>
        <v>2619</v>
      </c>
      <c r="E1536" s="399">
        <f t="shared" si="1210"/>
        <v>2558</v>
      </c>
      <c r="F1536" s="12">
        <f t="shared" si="1233"/>
        <v>2.8571428571428572</v>
      </c>
      <c r="G1536" s="416">
        <f t="shared" si="1242"/>
        <v>3950</v>
      </c>
      <c r="H1536" s="5">
        <f t="shared" si="1235"/>
        <v>19</v>
      </c>
      <c r="I1536" s="1">
        <f t="shared" si="1236"/>
        <v>20</v>
      </c>
      <c r="J1536" s="4">
        <f t="shared" si="1249"/>
        <v>19</v>
      </c>
      <c r="K1536" s="1">
        <f t="shared" si="1250"/>
        <v>20</v>
      </c>
      <c r="L1536">
        <f t="shared" si="1246"/>
        <v>200</v>
      </c>
      <c r="M1536" s="3">
        <f t="shared" si="1234"/>
        <v>2</v>
      </c>
      <c r="N1536" s="245">
        <f t="shared" si="1234"/>
        <v>3</v>
      </c>
      <c r="AD1536" s="8">
        <f t="shared" si="1201"/>
        <v>416</v>
      </c>
      <c r="AE1536" s="8"/>
      <c r="AF1536" s="8"/>
      <c r="AI1536" s="108">
        <f t="shared" si="1195"/>
        <v>492</v>
      </c>
      <c r="AL1536" s="133">
        <f t="shared" si="1207"/>
        <v>578</v>
      </c>
      <c r="AQ1536">
        <f t="shared" si="1241"/>
        <v>552</v>
      </c>
      <c r="AS1536">
        <f t="shared" si="1248"/>
        <v>539</v>
      </c>
      <c r="AT1536">
        <v>77</v>
      </c>
      <c r="AV1536">
        <f t="shared" si="1186"/>
        <v>463</v>
      </c>
      <c r="AZ1536" s="261">
        <f t="shared" si="1225"/>
        <v>16</v>
      </c>
      <c r="BA1536" s="261">
        <f t="shared" si="1221"/>
        <v>15</v>
      </c>
      <c r="BB1536" s="261">
        <f t="shared" si="1222"/>
        <v>15</v>
      </c>
      <c r="BC1536" s="261">
        <f t="shared" si="1251"/>
        <v>14</v>
      </c>
      <c r="BD1536" s="147">
        <f t="shared" si="1230"/>
        <v>19</v>
      </c>
      <c r="BE1536" s="147">
        <f t="shared" si="1231"/>
        <v>18</v>
      </c>
      <c r="BF1536" s="147">
        <f t="shared" si="1232"/>
        <v>18</v>
      </c>
      <c r="BG1536" s="147">
        <f t="shared" si="1228"/>
        <v>17</v>
      </c>
      <c r="BH1536" s="147">
        <f t="shared" si="1229"/>
        <v>17</v>
      </c>
      <c r="BI1536" s="147">
        <f t="shared" si="1226"/>
        <v>16</v>
      </c>
      <c r="BJ1536" s="147">
        <f t="shared" si="1227"/>
        <v>15</v>
      </c>
      <c r="BK1536" s="147">
        <f>BJ1536+1</f>
        <v>16</v>
      </c>
      <c r="BL1536" s="147">
        <f t="shared" si="1224"/>
        <v>15</v>
      </c>
      <c r="BM1536" s="147">
        <f t="shared" si="1243"/>
        <v>15</v>
      </c>
      <c r="BN1536" s="147">
        <f t="shared" si="1244"/>
        <v>14</v>
      </c>
      <c r="BO1536" s="32">
        <f t="shared" si="1245"/>
        <v>767</v>
      </c>
      <c r="BP1536" s="8">
        <f t="shared" si="1240"/>
        <v>351</v>
      </c>
    </row>
    <row r="1537" spans="1:68" ht="23.25" thickBot="1">
      <c r="A1537" s="390">
        <f t="shared" si="1237"/>
        <v>17</v>
      </c>
      <c r="B1537" s="391" t="str">
        <f>VLOOKUP(A1537,Sheet3!$A$2:$E$61,4,FALSE)</f>
        <v>gēngchén (庚辰)</v>
      </c>
      <c r="C1537" s="391" t="str">
        <f>VLOOKUP(A1537,Sheet3!$A$2:$E$61,5,FALSE)</f>
        <v>Metal Dragon</v>
      </c>
      <c r="D1537" s="399">
        <f t="shared" si="1209"/>
        <v>2620</v>
      </c>
      <c r="E1537" s="399">
        <f t="shared" si="1210"/>
        <v>2559</v>
      </c>
      <c r="F1537" s="94">
        <f t="shared" si="1233"/>
        <v>3</v>
      </c>
      <c r="G1537" s="419">
        <f t="shared" si="1242"/>
        <v>3951</v>
      </c>
      <c r="H1537" s="355">
        <f t="shared" si="1235"/>
        <v>20</v>
      </c>
      <c r="I1537" s="88">
        <f t="shared" si="1236"/>
        <v>21</v>
      </c>
      <c r="J1537" s="361">
        <f t="shared" si="1249"/>
        <v>20</v>
      </c>
      <c r="K1537" s="88">
        <f t="shared" si="1250"/>
        <v>21</v>
      </c>
      <c r="L1537" s="87">
        <f t="shared" si="1246"/>
        <v>200</v>
      </c>
      <c r="M1537" s="90">
        <f t="shared" si="1234"/>
        <v>3</v>
      </c>
      <c r="N1537" s="272">
        <f t="shared" si="1234"/>
        <v>4</v>
      </c>
      <c r="O1537" s="87"/>
      <c r="P1537" s="87"/>
      <c r="Q1537" s="200"/>
      <c r="R1537" s="87"/>
      <c r="S1537" s="87"/>
      <c r="T1537" s="89"/>
      <c r="U1537" s="89"/>
      <c r="V1537" s="87"/>
      <c r="W1537" s="87"/>
      <c r="X1537" s="87"/>
      <c r="Y1537" s="87"/>
      <c r="Z1537" s="87"/>
      <c r="AA1537" s="87"/>
      <c r="AB1537" s="87"/>
      <c r="AC1537" s="87"/>
      <c r="AD1537" s="193">
        <f>AD1536+1</f>
        <v>417</v>
      </c>
      <c r="AE1537" s="193"/>
      <c r="AF1537" s="193"/>
      <c r="AG1537" s="87"/>
      <c r="AH1537" s="127"/>
      <c r="AI1537" s="108">
        <f t="shared" si="1195"/>
        <v>493</v>
      </c>
      <c r="AK1537" s="1">
        <f t="shared" ref="AK1537:AP1537" si="1252">AK1530+1</f>
        <v>85</v>
      </c>
      <c r="AL1537" s="133">
        <f t="shared" si="1207"/>
        <v>579</v>
      </c>
      <c r="AM1537" s="1">
        <f t="shared" si="1252"/>
        <v>82</v>
      </c>
      <c r="AN1537" s="1">
        <f t="shared" si="1252"/>
        <v>79</v>
      </c>
      <c r="AO1537" s="1">
        <f t="shared" si="1252"/>
        <v>77</v>
      </c>
      <c r="AP1537" s="1">
        <f t="shared" si="1252"/>
        <v>68</v>
      </c>
      <c r="AQ1537">
        <f t="shared" si="1241"/>
        <v>553</v>
      </c>
      <c r="AR1537" s="39">
        <f>AR1530+(AO1544-AO1537)</f>
        <v>79</v>
      </c>
      <c r="AS1537">
        <f t="shared" si="1248"/>
        <v>540</v>
      </c>
      <c r="AV1537">
        <f t="shared" ref="AV1537:AV1563" si="1253">AV1536+1</f>
        <v>464</v>
      </c>
      <c r="AZ1537" s="261">
        <f t="shared" si="1225"/>
        <v>15</v>
      </c>
      <c r="BA1537" s="261">
        <f t="shared" ref="BA1537:BA1568" si="1254">AZ1537-1</f>
        <v>14</v>
      </c>
      <c r="BB1537" s="261">
        <f t="shared" ref="BB1537:BB1568" si="1255">BA1537</f>
        <v>14</v>
      </c>
      <c r="BC1537" s="261">
        <f t="shared" si="1251"/>
        <v>13</v>
      </c>
      <c r="BD1537" s="147">
        <f t="shared" si="1230"/>
        <v>18</v>
      </c>
      <c r="BE1537" s="147">
        <f t="shared" si="1231"/>
        <v>17</v>
      </c>
      <c r="BF1537" s="147">
        <f t="shared" si="1232"/>
        <v>17</v>
      </c>
      <c r="BG1537" s="147">
        <f t="shared" si="1228"/>
        <v>16</v>
      </c>
      <c r="BH1537" s="147">
        <f t="shared" si="1229"/>
        <v>16</v>
      </c>
      <c r="BI1537" s="147">
        <f t="shared" si="1226"/>
        <v>15</v>
      </c>
      <c r="BJ1537" s="147">
        <f t="shared" si="1227"/>
        <v>14</v>
      </c>
      <c r="BK1537" s="147">
        <f>BJ1537+2</f>
        <v>16</v>
      </c>
      <c r="BL1537" s="147">
        <f t="shared" si="1224"/>
        <v>15</v>
      </c>
      <c r="BM1537" s="147">
        <f t="shared" si="1243"/>
        <v>15</v>
      </c>
      <c r="BN1537" s="147">
        <f t="shared" si="1244"/>
        <v>14</v>
      </c>
      <c r="BO1537" s="32">
        <f t="shared" si="1245"/>
        <v>768</v>
      </c>
      <c r="BP1537" s="8">
        <f t="shared" si="1240"/>
        <v>352</v>
      </c>
    </row>
    <row r="1538" spans="1:68" ht="13.5" thickBot="1">
      <c r="A1538" s="390">
        <f t="shared" si="1237"/>
        <v>18</v>
      </c>
      <c r="B1538" s="391" t="str">
        <f>VLOOKUP(A1538,Sheet3!$A$2:$E$61,4,FALSE)</f>
        <v>xīnsì (辛巳)</v>
      </c>
      <c r="C1538" s="391" t="str">
        <f>VLOOKUP(A1538,Sheet3!$A$2:$E$61,5,FALSE)</f>
        <v>Metal Snake</v>
      </c>
      <c r="D1538" s="399">
        <f t="shared" si="1209"/>
        <v>2621</v>
      </c>
      <c r="E1538" s="399">
        <f t="shared" si="1210"/>
        <v>2560</v>
      </c>
      <c r="F1538" s="12">
        <f t="shared" si="1233"/>
        <v>3.1428571428571428</v>
      </c>
      <c r="G1538" s="416">
        <f t="shared" si="1242"/>
        <v>3952</v>
      </c>
      <c r="H1538" s="5">
        <f t="shared" si="1235"/>
        <v>21</v>
      </c>
      <c r="I1538" s="1">
        <f t="shared" si="1236"/>
        <v>22</v>
      </c>
      <c r="J1538" s="4">
        <f t="shared" si="1249"/>
        <v>21</v>
      </c>
      <c r="K1538" s="1">
        <f t="shared" si="1250"/>
        <v>22</v>
      </c>
      <c r="L1538">
        <f>INT(L$1543-($J$1543-$J1538)/4)</f>
        <v>200</v>
      </c>
      <c r="M1538" s="3">
        <f t="shared" ref="M1538:N1545" si="1256">M1542</f>
        <v>4</v>
      </c>
      <c r="N1538" s="245">
        <f t="shared" si="1256"/>
        <v>1</v>
      </c>
      <c r="AD1538" s="8">
        <f t="shared" si="1201"/>
        <v>418</v>
      </c>
      <c r="AE1538" s="8"/>
      <c r="AF1538" s="8"/>
      <c r="AI1538" s="108">
        <f t="shared" si="1195"/>
        <v>494</v>
      </c>
      <c r="AL1538" s="133">
        <f t="shared" si="1207"/>
        <v>580</v>
      </c>
      <c r="AQ1538">
        <f t="shared" si="1241"/>
        <v>554</v>
      </c>
      <c r="AS1538">
        <f t="shared" si="1248"/>
        <v>541</v>
      </c>
      <c r="AV1538">
        <f t="shared" si="1253"/>
        <v>465</v>
      </c>
      <c r="AZ1538" s="261">
        <f t="shared" si="1225"/>
        <v>15</v>
      </c>
      <c r="BA1538" s="261">
        <f t="shared" si="1254"/>
        <v>14</v>
      </c>
      <c r="BB1538" s="261">
        <f t="shared" si="1255"/>
        <v>14</v>
      </c>
      <c r="BC1538" s="261">
        <f t="shared" si="1251"/>
        <v>13</v>
      </c>
      <c r="BD1538" s="147">
        <f t="shared" si="1230"/>
        <v>18</v>
      </c>
      <c r="BE1538" s="147">
        <f t="shared" si="1231"/>
        <v>17</v>
      </c>
      <c r="BF1538" s="147">
        <f t="shared" si="1232"/>
        <v>17</v>
      </c>
      <c r="BG1538" s="147">
        <f t="shared" si="1228"/>
        <v>16</v>
      </c>
      <c r="BH1538" s="147">
        <f t="shared" si="1229"/>
        <v>16</v>
      </c>
      <c r="BI1538" s="147">
        <f t="shared" si="1226"/>
        <v>15</v>
      </c>
      <c r="BJ1538" s="147">
        <f t="shared" si="1227"/>
        <v>14</v>
      </c>
      <c r="BK1538" s="147">
        <f>BJ1538+2</f>
        <v>16</v>
      </c>
      <c r="BL1538" s="147">
        <f t="shared" si="1224"/>
        <v>15</v>
      </c>
      <c r="BM1538" s="147">
        <f t="shared" si="1243"/>
        <v>15</v>
      </c>
      <c r="BN1538" s="147">
        <f t="shared" si="1244"/>
        <v>14</v>
      </c>
      <c r="BO1538" s="32">
        <f t="shared" si="1245"/>
        <v>769</v>
      </c>
      <c r="BP1538" s="8">
        <f t="shared" si="1240"/>
        <v>353</v>
      </c>
    </row>
    <row r="1539" spans="1:68" ht="13.5" thickBot="1">
      <c r="A1539" s="390">
        <f t="shared" si="1237"/>
        <v>19</v>
      </c>
      <c r="B1539" s="391" t="str">
        <f>VLOOKUP(A1539,Sheet3!$A$2:$E$61,4,FALSE)</f>
        <v>rénwǔ (壬午)</v>
      </c>
      <c r="C1539" s="391" t="str">
        <f>VLOOKUP(A1539,Sheet3!$A$2:$E$61,5,FALSE)</f>
        <v>Water Horse</v>
      </c>
      <c r="D1539" s="399">
        <f t="shared" si="1209"/>
        <v>2622</v>
      </c>
      <c r="E1539" s="399">
        <f t="shared" si="1210"/>
        <v>2561</v>
      </c>
      <c r="F1539" s="12">
        <f t="shared" si="1233"/>
        <v>3.2857142857142856</v>
      </c>
      <c r="G1539" s="416">
        <f t="shared" si="1242"/>
        <v>3953</v>
      </c>
      <c r="H1539" s="5">
        <f t="shared" si="1235"/>
        <v>22</v>
      </c>
      <c r="I1539" s="1">
        <f t="shared" si="1236"/>
        <v>23</v>
      </c>
      <c r="J1539" s="4">
        <f t="shared" si="1249"/>
        <v>22</v>
      </c>
      <c r="K1539" s="1">
        <f t="shared" si="1250"/>
        <v>23</v>
      </c>
      <c r="L1539">
        <f>INT(L$1543-($J$1543-$J1539)/4)</f>
        <v>201</v>
      </c>
      <c r="M1539" s="3">
        <f t="shared" ref="M1539:N1541" si="1257">M1543</f>
        <v>1</v>
      </c>
      <c r="N1539" s="245">
        <f t="shared" si="1257"/>
        <v>2</v>
      </c>
      <c r="AD1539" s="8">
        <f t="shared" si="1201"/>
        <v>419</v>
      </c>
      <c r="AE1539" s="8"/>
      <c r="AF1539" s="8"/>
      <c r="AI1539" s="108">
        <f t="shared" si="1195"/>
        <v>495</v>
      </c>
      <c r="AL1539" s="133">
        <f t="shared" si="1207"/>
        <v>581</v>
      </c>
      <c r="AQ1539">
        <f t="shared" si="1241"/>
        <v>555</v>
      </c>
      <c r="AS1539">
        <f t="shared" si="1248"/>
        <v>542</v>
      </c>
      <c r="AV1539">
        <f t="shared" si="1253"/>
        <v>466</v>
      </c>
      <c r="AZ1539" s="261">
        <f t="shared" si="1225"/>
        <v>15</v>
      </c>
      <c r="BA1539" s="261">
        <f t="shared" si="1254"/>
        <v>14</v>
      </c>
      <c r="BB1539" s="261">
        <f t="shared" si="1255"/>
        <v>14</v>
      </c>
      <c r="BC1539" s="261">
        <f t="shared" si="1251"/>
        <v>13</v>
      </c>
      <c r="BD1539" s="147">
        <f t="shared" si="1230"/>
        <v>18</v>
      </c>
      <c r="BE1539" s="147">
        <f t="shared" si="1231"/>
        <v>17</v>
      </c>
      <c r="BF1539" s="147">
        <f t="shared" si="1232"/>
        <v>17</v>
      </c>
      <c r="BG1539" s="147">
        <f t="shared" si="1228"/>
        <v>16</v>
      </c>
      <c r="BH1539" s="147">
        <f t="shared" si="1229"/>
        <v>16</v>
      </c>
      <c r="BI1539" s="147">
        <f t="shared" si="1226"/>
        <v>15</v>
      </c>
      <c r="BJ1539" s="147">
        <f t="shared" si="1227"/>
        <v>14</v>
      </c>
      <c r="BK1539" s="147">
        <f>BJ1539+2</f>
        <v>16</v>
      </c>
      <c r="BL1539" s="147">
        <f t="shared" si="1224"/>
        <v>15</v>
      </c>
      <c r="BM1539" s="147">
        <f t="shared" si="1243"/>
        <v>15</v>
      </c>
      <c r="BN1539" s="147">
        <f t="shared" si="1244"/>
        <v>14</v>
      </c>
      <c r="BO1539" s="32">
        <f t="shared" si="1245"/>
        <v>770</v>
      </c>
      <c r="BP1539" s="8">
        <f t="shared" si="1240"/>
        <v>354</v>
      </c>
    </row>
    <row r="1540" spans="1:68" ht="13.5" thickBot="1">
      <c r="A1540" s="390">
        <f t="shared" si="1237"/>
        <v>20</v>
      </c>
      <c r="B1540" s="391" t="str">
        <f>VLOOKUP(A1540,Sheet3!$A$2:$E$61,4,FALSE)</f>
        <v>guǐwèi (癸未)</v>
      </c>
      <c r="C1540" s="391" t="str">
        <f>VLOOKUP(A1540,Sheet3!$A$2:$E$61,5,FALSE)</f>
        <v>Water Sheep</v>
      </c>
      <c r="D1540" s="399">
        <f t="shared" si="1209"/>
        <v>2623</v>
      </c>
      <c r="E1540" s="399">
        <f t="shared" si="1210"/>
        <v>2562</v>
      </c>
      <c r="F1540" s="12">
        <f t="shared" si="1233"/>
        <v>3.4285714285714284</v>
      </c>
      <c r="G1540" s="416">
        <f t="shared" si="1242"/>
        <v>3954</v>
      </c>
      <c r="H1540" s="5">
        <f t="shared" si="1235"/>
        <v>23</v>
      </c>
      <c r="I1540" s="1">
        <f t="shared" si="1236"/>
        <v>24</v>
      </c>
      <c r="J1540" s="4">
        <f t="shared" si="1249"/>
        <v>23</v>
      </c>
      <c r="K1540" s="1">
        <f t="shared" si="1250"/>
        <v>24</v>
      </c>
      <c r="L1540">
        <f>INT(L$1543-($J$1543-$J1540)/4)</f>
        <v>201</v>
      </c>
      <c r="M1540" s="3">
        <f t="shared" si="1257"/>
        <v>2</v>
      </c>
      <c r="N1540" s="245">
        <f t="shared" si="1257"/>
        <v>3</v>
      </c>
      <c r="AD1540" s="8">
        <f t="shared" si="1201"/>
        <v>420</v>
      </c>
      <c r="AE1540" s="8"/>
      <c r="AF1540" s="8"/>
      <c r="AI1540" s="108">
        <f t="shared" si="1195"/>
        <v>496</v>
      </c>
      <c r="AJ1540" s="1">
        <f>AJ1534+1</f>
        <v>71</v>
      </c>
      <c r="AL1540" s="133">
        <f t="shared" si="1207"/>
        <v>582</v>
      </c>
      <c r="AQ1540">
        <f t="shared" si="1241"/>
        <v>556</v>
      </c>
      <c r="AV1540">
        <f t="shared" si="1253"/>
        <v>467</v>
      </c>
      <c r="AZ1540" s="261">
        <f t="shared" si="1225"/>
        <v>15</v>
      </c>
      <c r="BA1540" s="261">
        <f t="shared" si="1254"/>
        <v>14</v>
      </c>
      <c r="BB1540" s="261">
        <f t="shared" si="1255"/>
        <v>14</v>
      </c>
      <c r="BC1540" s="261">
        <f t="shared" si="1251"/>
        <v>13</v>
      </c>
      <c r="BD1540" s="147">
        <f t="shared" si="1230"/>
        <v>18</v>
      </c>
      <c r="BE1540" s="147">
        <f t="shared" si="1231"/>
        <v>17</v>
      </c>
      <c r="BF1540" s="147">
        <f t="shared" si="1232"/>
        <v>17</v>
      </c>
      <c r="BG1540" s="147">
        <f t="shared" si="1228"/>
        <v>16</v>
      </c>
      <c r="BH1540" s="147">
        <f t="shared" si="1229"/>
        <v>16</v>
      </c>
      <c r="BI1540" s="147">
        <f t="shared" si="1226"/>
        <v>15</v>
      </c>
      <c r="BJ1540" s="147">
        <f t="shared" si="1227"/>
        <v>14</v>
      </c>
      <c r="BK1540" s="147">
        <f>BJ1540+1</f>
        <v>15</v>
      </c>
      <c r="BL1540" s="147">
        <f t="shared" ref="BL1540:BL1571" si="1258">BK1540-1</f>
        <v>14</v>
      </c>
      <c r="BM1540" s="147">
        <f t="shared" si="1243"/>
        <v>14</v>
      </c>
      <c r="BN1540" s="147">
        <f t="shared" si="1244"/>
        <v>13</v>
      </c>
      <c r="BO1540" s="32">
        <f t="shared" si="1245"/>
        <v>771</v>
      </c>
      <c r="BP1540" s="8">
        <f t="shared" si="1240"/>
        <v>355</v>
      </c>
    </row>
    <row r="1541" spans="1:68" ht="23.25" thickBot="1">
      <c r="A1541" s="390">
        <f t="shared" si="1237"/>
        <v>21</v>
      </c>
      <c r="B1541" s="391" t="str">
        <f>VLOOKUP(A1541,Sheet3!$A$2:$E$61,4,FALSE)</f>
        <v>jiǎshēn (甲申)</v>
      </c>
      <c r="C1541" s="391" t="str">
        <f>VLOOKUP(A1541,Sheet3!$A$2:$E$61,5,FALSE)</f>
        <v>Wood Monkey</v>
      </c>
      <c r="D1541" s="399">
        <f t="shared" si="1209"/>
        <v>2624</v>
      </c>
      <c r="E1541" s="399">
        <f t="shared" si="1210"/>
        <v>2563</v>
      </c>
      <c r="F1541" s="12">
        <f t="shared" si="1233"/>
        <v>3.5714285714285716</v>
      </c>
      <c r="G1541" s="416">
        <f t="shared" si="1242"/>
        <v>3955</v>
      </c>
      <c r="H1541" s="5">
        <f t="shared" si="1235"/>
        <v>24</v>
      </c>
      <c r="I1541" s="1">
        <f t="shared" si="1236"/>
        <v>25</v>
      </c>
      <c r="J1541" s="4">
        <f t="shared" si="1249"/>
        <v>24</v>
      </c>
      <c r="K1541" s="1">
        <f t="shared" si="1250"/>
        <v>25</v>
      </c>
      <c r="L1541">
        <f>INT(L$1543-($J$1543-$J1541)/4)</f>
        <v>201</v>
      </c>
      <c r="M1541" s="3">
        <f t="shared" si="1257"/>
        <v>3</v>
      </c>
      <c r="N1541" s="245">
        <f t="shared" si="1257"/>
        <v>4</v>
      </c>
      <c r="AD1541" s="8">
        <f t="shared" si="1201"/>
        <v>421</v>
      </c>
      <c r="AE1541" s="8"/>
      <c r="AF1541" s="8"/>
      <c r="AI1541" s="108">
        <f t="shared" si="1195"/>
        <v>497</v>
      </c>
      <c r="AL1541" s="133">
        <f t="shared" si="1207"/>
        <v>583</v>
      </c>
      <c r="AQ1541">
        <f t="shared" si="1241"/>
        <v>557</v>
      </c>
      <c r="AV1541">
        <f t="shared" si="1253"/>
        <v>468</v>
      </c>
      <c r="AZ1541" s="261">
        <f t="shared" ref="AZ1541:AZ1572" si="1259">BL1540</f>
        <v>14</v>
      </c>
      <c r="BA1541" s="261">
        <f t="shared" si="1254"/>
        <v>13</v>
      </c>
      <c r="BB1541" s="261">
        <f t="shared" si="1255"/>
        <v>13</v>
      </c>
      <c r="BC1541" s="261">
        <f t="shared" si="1251"/>
        <v>12</v>
      </c>
      <c r="BD1541" s="147">
        <f t="shared" si="1230"/>
        <v>17</v>
      </c>
      <c r="BE1541" s="147">
        <f t="shared" si="1231"/>
        <v>16</v>
      </c>
      <c r="BF1541" s="147">
        <f t="shared" si="1232"/>
        <v>16</v>
      </c>
      <c r="BG1541" s="147">
        <f t="shared" si="1228"/>
        <v>15</v>
      </c>
      <c r="BH1541" s="147">
        <f t="shared" si="1229"/>
        <v>15</v>
      </c>
      <c r="BI1541" s="147">
        <f t="shared" ref="BI1541:BI1572" si="1260">BH1541-1</f>
        <v>14</v>
      </c>
      <c r="BJ1541" s="147">
        <f t="shared" si="1227"/>
        <v>13</v>
      </c>
      <c r="BK1541" s="147">
        <f>BJ1541+2</f>
        <v>15</v>
      </c>
      <c r="BL1541" s="147">
        <f t="shared" si="1258"/>
        <v>14</v>
      </c>
      <c r="BM1541" s="147">
        <f t="shared" si="1243"/>
        <v>14</v>
      </c>
      <c r="BN1541" s="147">
        <f t="shared" si="1244"/>
        <v>13</v>
      </c>
      <c r="BO1541" s="32">
        <f t="shared" si="1245"/>
        <v>772</v>
      </c>
      <c r="BP1541" s="8">
        <f t="shared" si="1240"/>
        <v>356</v>
      </c>
    </row>
    <row r="1542" spans="1:68" ht="23.25" thickBot="1">
      <c r="A1542" s="390">
        <f t="shared" si="1237"/>
        <v>22</v>
      </c>
      <c r="B1542" s="391" t="str">
        <f>VLOOKUP(A1542,Sheet3!$A$2:$E$61,4,FALSE)</f>
        <v>yǐyǒu (乙酉)</v>
      </c>
      <c r="C1542" s="391" t="str">
        <f>VLOOKUP(A1542,Sheet3!$A$2:$E$61,5,FALSE)</f>
        <v>Wood Rooster</v>
      </c>
      <c r="D1542" s="399">
        <f t="shared" si="1209"/>
        <v>2625</v>
      </c>
      <c r="E1542" s="399">
        <f t="shared" si="1210"/>
        <v>2564</v>
      </c>
      <c r="F1542" s="12">
        <f t="shared" si="1233"/>
        <v>3.7142857142857144</v>
      </c>
      <c r="G1542" s="416">
        <f t="shared" si="1242"/>
        <v>3956</v>
      </c>
      <c r="H1542" s="5">
        <f t="shared" si="1235"/>
        <v>25</v>
      </c>
      <c r="I1542" s="1">
        <f t="shared" si="1236"/>
        <v>26</v>
      </c>
      <c r="J1542" s="4">
        <f t="shared" si="1249"/>
        <v>25</v>
      </c>
      <c r="K1542" s="1">
        <f t="shared" si="1250"/>
        <v>26</v>
      </c>
      <c r="L1542">
        <f>INT(L$1543-($J$1543-$J1542)/4)</f>
        <v>201</v>
      </c>
      <c r="M1542" s="3">
        <f t="shared" si="1256"/>
        <v>4</v>
      </c>
      <c r="N1542" s="245">
        <f t="shared" si="1256"/>
        <v>1</v>
      </c>
      <c r="AD1542" s="8">
        <f t="shared" si="1201"/>
        <v>422</v>
      </c>
      <c r="AE1542" s="8"/>
      <c r="AF1542" s="8"/>
      <c r="AI1542" s="108">
        <f t="shared" si="1195"/>
        <v>498</v>
      </c>
      <c r="AL1542" s="133">
        <f t="shared" si="1207"/>
        <v>584</v>
      </c>
      <c r="AQ1542">
        <f t="shared" si="1241"/>
        <v>558</v>
      </c>
      <c r="AV1542">
        <f t="shared" si="1253"/>
        <v>469</v>
      </c>
      <c r="AZ1542" s="261">
        <f t="shared" si="1259"/>
        <v>14</v>
      </c>
      <c r="BA1542" s="261">
        <f t="shared" si="1254"/>
        <v>13</v>
      </c>
      <c r="BB1542" s="261">
        <f t="shared" si="1255"/>
        <v>13</v>
      </c>
      <c r="BC1542" s="261">
        <f t="shared" si="1251"/>
        <v>12</v>
      </c>
      <c r="BD1542" s="147">
        <f t="shared" si="1230"/>
        <v>17</v>
      </c>
      <c r="BE1542" s="147">
        <f t="shared" si="1231"/>
        <v>16</v>
      </c>
      <c r="BF1542" s="147">
        <f t="shared" si="1232"/>
        <v>16</v>
      </c>
      <c r="BG1542" s="147">
        <f t="shared" si="1228"/>
        <v>15</v>
      </c>
      <c r="BH1542" s="147">
        <f t="shared" si="1229"/>
        <v>15</v>
      </c>
      <c r="BI1542" s="147">
        <f t="shared" si="1260"/>
        <v>14</v>
      </c>
      <c r="BJ1542" s="147">
        <f t="shared" si="1227"/>
        <v>13</v>
      </c>
      <c r="BK1542" s="147">
        <f>BJ1542+2</f>
        <v>15</v>
      </c>
      <c r="BL1542" s="147">
        <f t="shared" si="1258"/>
        <v>14</v>
      </c>
      <c r="BM1542" s="147">
        <f t="shared" si="1243"/>
        <v>14</v>
      </c>
      <c r="BN1542" s="147">
        <f t="shared" si="1244"/>
        <v>13</v>
      </c>
      <c r="BO1542" s="32">
        <f t="shared" si="1245"/>
        <v>773</v>
      </c>
      <c r="BP1542" s="8">
        <f t="shared" si="1240"/>
        <v>357</v>
      </c>
    </row>
    <row r="1543" spans="1:68" ht="13.5" thickBot="1">
      <c r="A1543" s="390">
        <f t="shared" si="1237"/>
        <v>23</v>
      </c>
      <c r="B1543" s="391" t="str">
        <f>VLOOKUP(A1543,Sheet3!$A$2:$E$61,4,FALSE)</f>
        <v>bǐngxū (丙戌)</v>
      </c>
      <c r="C1543" s="391" t="str">
        <f>VLOOKUP(A1543,Sheet3!$A$2:$E$61,5,FALSE)</f>
        <v>Fire Dog</v>
      </c>
      <c r="D1543" s="399">
        <f t="shared" si="1209"/>
        <v>2626</v>
      </c>
      <c r="E1543" s="399">
        <f t="shared" si="1210"/>
        <v>2565</v>
      </c>
      <c r="F1543" s="12">
        <f t="shared" si="1233"/>
        <v>3.8571428571428572</v>
      </c>
      <c r="G1543" s="416">
        <f t="shared" si="1242"/>
        <v>3957</v>
      </c>
      <c r="H1543" s="5">
        <f t="shared" si="1235"/>
        <v>26</v>
      </c>
      <c r="I1543" s="1">
        <f t="shared" si="1236"/>
        <v>27</v>
      </c>
      <c r="J1543" s="401">
        <f t="shared" si="1249"/>
        <v>26</v>
      </c>
      <c r="K1543" s="402">
        <f t="shared" si="1250"/>
        <v>27</v>
      </c>
      <c r="L1543" s="403">
        <v>202</v>
      </c>
      <c r="M1543" s="404">
        <f t="shared" si="1256"/>
        <v>1</v>
      </c>
      <c r="N1543" s="405">
        <f t="shared" si="1256"/>
        <v>2</v>
      </c>
      <c r="O1543" s="406"/>
      <c r="P1543" s="406"/>
      <c r="Q1543" s="407" t="s">
        <v>406</v>
      </c>
      <c r="R1543" s="406"/>
      <c r="S1543" s="406"/>
      <c r="T1543" s="408"/>
      <c r="AD1543" s="8">
        <f t="shared" si="1201"/>
        <v>423</v>
      </c>
      <c r="AE1543" s="8"/>
      <c r="AF1543" s="8"/>
      <c r="AI1543" s="108">
        <f t="shared" si="1195"/>
        <v>499</v>
      </c>
      <c r="AL1543" s="133">
        <f t="shared" si="1207"/>
        <v>585</v>
      </c>
      <c r="AQ1543">
        <f t="shared" si="1241"/>
        <v>559</v>
      </c>
      <c r="AV1543">
        <f t="shared" si="1253"/>
        <v>470</v>
      </c>
      <c r="AZ1543" s="261">
        <f t="shared" si="1259"/>
        <v>14</v>
      </c>
      <c r="BA1543" s="261">
        <f t="shared" si="1254"/>
        <v>13</v>
      </c>
      <c r="BB1543" s="261">
        <f t="shared" si="1255"/>
        <v>13</v>
      </c>
      <c r="BC1543" s="261">
        <f t="shared" si="1251"/>
        <v>12</v>
      </c>
      <c r="BD1543" s="147">
        <f t="shared" si="1230"/>
        <v>17</v>
      </c>
      <c r="BE1543" s="147">
        <f t="shared" si="1231"/>
        <v>16</v>
      </c>
      <c r="BF1543" s="147">
        <f t="shared" si="1232"/>
        <v>16</v>
      </c>
      <c r="BG1543" s="147">
        <f t="shared" si="1228"/>
        <v>15</v>
      </c>
      <c r="BH1543" s="147">
        <f t="shared" si="1229"/>
        <v>15</v>
      </c>
      <c r="BI1543" s="147">
        <f t="shared" si="1260"/>
        <v>14</v>
      </c>
      <c r="BJ1543" s="147">
        <f t="shared" si="1227"/>
        <v>13</v>
      </c>
      <c r="BK1543" s="147">
        <f>BJ1543+2</f>
        <v>15</v>
      </c>
      <c r="BL1543" s="147">
        <f t="shared" si="1258"/>
        <v>14</v>
      </c>
      <c r="BM1543" s="147">
        <f t="shared" si="1243"/>
        <v>14</v>
      </c>
      <c r="BN1543" s="147">
        <f t="shared" si="1244"/>
        <v>13</v>
      </c>
      <c r="BO1543" s="32">
        <f t="shared" si="1245"/>
        <v>774</v>
      </c>
      <c r="BP1543" s="8">
        <f t="shared" si="1240"/>
        <v>358</v>
      </c>
    </row>
    <row r="1544" spans="1:68" ht="13.5" thickBot="1">
      <c r="A1544" s="390">
        <f t="shared" si="1237"/>
        <v>24</v>
      </c>
      <c r="B1544" s="391" t="str">
        <f>VLOOKUP(A1544,Sheet3!$A$2:$E$61,4,FALSE)</f>
        <v>dīnghài (丁亥)</v>
      </c>
      <c r="C1544" s="391" t="str">
        <f>VLOOKUP(A1544,Sheet3!$A$2:$E$61,5,FALSE)</f>
        <v>Fire Pig</v>
      </c>
      <c r="D1544" s="399">
        <f t="shared" si="1209"/>
        <v>2627</v>
      </c>
      <c r="E1544" s="399">
        <f t="shared" si="1210"/>
        <v>2566</v>
      </c>
      <c r="F1544" s="14">
        <f t="shared" si="1233"/>
        <v>4</v>
      </c>
      <c r="G1544" s="417">
        <f t="shared" si="1242"/>
        <v>3958</v>
      </c>
      <c r="H1544" s="18">
        <f t="shared" si="1235"/>
        <v>27</v>
      </c>
      <c r="I1544" s="16">
        <f t="shared" si="1236"/>
        <v>28</v>
      </c>
      <c r="J1544" s="6">
        <f t="shared" si="1249"/>
        <v>27</v>
      </c>
      <c r="K1544" s="16">
        <f t="shared" si="1250"/>
        <v>28</v>
      </c>
      <c r="L1544" s="20">
        <f t="shared" ref="L1544:L1607" si="1261">INT(L$1543-($J$1543-$J1544)/4)</f>
        <v>202</v>
      </c>
      <c r="M1544" s="15">
        <f t="shared" si="1256"/>
        <v>2</v>
      </c>
      <c r="N1544" s="271">
        <f t="shared" si="1256"/>
        <v>3</v>
      </c>
      <c r="O1544" s="20"/>
      <c r="P1544" s="20"/>
      <c r="Q1544" s="30"/>
      <c r="R1544" s="20"/>
      <c r="S1544" s="20"/>
      <c r="T1544" s="17"/>
      <c r="U1544" s="17"/>
      <c r="V1544" s="20"/>
      <c r="W1544" s="20"/>
      <c r="X1544" s="20"/>
      <c r="Y1544" s="20"/>
      <c r="Z1544" s="20"/>
      <c r="AA1544" s="20"/>
      <c r="AB1544" s="20"/>
      <c r="AC1544" s="20"/>
      <c r="AD1544" s="192">
        <f>AD1543+1</f>
        <v>424</v>
      </c>
      <c r="AE1544" s="192"/>
      <c r="AF1544" s="192"/>
      <c r="AG1544" s="20"/>
      <c r="AH1544" s="17"/>
      <c r="AI1544" s="108">
        <f t="shared" ref="AI1544:AI1551" si="1262">AI1543+1</f>
        <v>500</v>
      </c>
      <c r="AK1544" s="1">
        <f t="shared" ref="AK1544:AP1544" si="1263">AK1537+1</f>
        <v>86</v>
      </c>
      <c r="AL1544" s="133">
        <f t="shared" si="1207"/>
        <v>586</v>
      </c>
      <c r="AM1544" s="1">
        <f t="shared" si="1263"/>
        <v>83</v>
      </c>
      <c r="AN1544" s="1">
        <f t="shared" si="1263"/>
        <v>80</v>
      </c>
      <c r="AO1544" s="1">
        <f t="shared" si="1263"/>
        <v>78</v>
      </c>
      <c r="AP1544" s="75">
        <f t="shared" si="1263"/>
        <v>69</v>
      </c>
      <c r="AQ1544">
        <f t="shared" si="1241"/>
        <v>560</v>
      </c>
      <c r="AR1544" s="39">
        <f>AR1537+(AO1551-AO1544)</f>
        <v>80</v>
      </c>
      <c r="AV1544">
        <f t="shared" si="1253"/>
        <v>471</v>
      </c>
      <c r="AZ1544" s="261">
        <f t="shared" si="1259"/>
        <v>14</v>
      </c>
      <c r="BA1544" s="261">
        <f t="shared" si="1254"/>
        <v>13</v>
      </c>
      <c r="BB1544" s="261">
        <f t="shared" si="1255"/>
        <v>13</v>
      </c>
      <c r="BC1544" s="261">
        <f t="shared" si="1251"/>
        <v>12</v>
      </c>
      <c r="BD1544" s="147">
        <f t="shared" si="1230"/>
        <v>17</v>
      </c>
      <c r="BE1544" s="147">
        <f t="shared" si="1231"/>
        <v>16</v>
      </c>
      <c r="BF1544" s="147">
        <f t="shared" si="1232"/>
        <v>16</v>
      </c>
      <c r="BG1544" s="147">
        <f t="shared" si="1228"/>
        <v>15</v>
      </c>
      <c r="BH1544" s="147">
        <f t="shared" si="1229"/>
        <v>15</v>
      </c>
      <c r="BI1544" s="147">
        <f t="shared" si="1260"/>
        <v>14</v>
      </c>
      <c r="BJ1544" s="147">
        <f t="shared" ref="BJ1544:BJ1575" si="1264">BI1544-1</f>
        <v>13</v>
      </c>
      <c r="BK1544" s="147">
        <f>BJ1544+1</f>
        <v>14</v>
      </c>
      <c r="BL1544" s="147">
        <f t="shared" si="1258"/>
        <v>13</v>
      </c>
      <c r="BM1544" s="147">
        <f t="shared" si="1243"/>
        <v>13</v>
      </c>
      <c r="BN1544" s="147">
        <f t="shared" si="1244"/>
        <v>12</v>
      </c>
      <c r="BO1544" s="32">
        <f t="shared" si="1245"/>
        <v>775</v>
      </c>
      <c r="BP1544" s="8">
        <f t="shared" si="1240"/>
        <v>359</v>
      </c>
    </row>
    <row r="1545" spans="1:68" ht="13.5" thickBot="1">
      <c r="A1545" s="390">
        <f t="shared" si="1237"/>
        <v>25</v>
      </c>
      <c r="B1545" s="391" t="str">
        <f>VLOOKUP(A1545,Sheet3!$A$2:$E$61,4,FALSE)</f>
        <v>wùzǐ (戊子)</v>
      </c>
      <c r="C1545" s="391" t="str">
        <f>VLOOKUP(A1545,Sheet3!$A$2:$E$61,5,FALSE)</f>
        <v>Earth Rat</v>
      </c>
      <c r="D1545" s="399">
        <f t="shared" si="1209"/>
        <v>2628</v>
      </c>
      <c r="E1545" s="399">
        <f t="shared" si="1210"/>
        <v>2567</v>
      </c>
      <c r="F1545" s="12">
        <f t="shared" si="1233"/>
        <v>4.1428571428571432</v>
      </c>
      <c r="G1545" s="416">
        <f t="shared" si="1242"/>
        <v>3959</v>
      </c>
      <c r="H1545" s="5">
        <f t="shared" si="1235"/>
        <v>28</v>
      </c>
      <c r="I1545" s="1">
        <f t="shared" si="1236"/>
        <v>29</v>
      </c>
      <c r="J1545" s="4">
        <f t="shared" si="1249"/>
        <v>28</v>
      </c>
      <c r="K1545" s="1">
        <f t="shared" si="1250"/>
        <v>29</v>
      </c>
      <c r="L1545">
        <f t="shared" si="1261"/>
        <v>202</v>
      </c>
      <c r="M1545" s="3">
        <f t="shared" si="1256"/>
        <v>3</v>
      </c>
      <c r="N1545" s="245">
        <f t="shared" si="1256"/>
        <v>4</v>
      </c>
      <c r="R1545" s="550" t="s">
        <v>191</v>
      </c>
      <c r="S1545" s="551"/>
      <c r="T1545" s="551"/>
      <c r="U1545" s="551"/>
      <c r="V1545" s="551"/>
      <c r="W1545" s="551"/>
      <c r="X1545" s="551"/>
      <c r="Y1545" s="551"/>
      <c r="Z1545" s="551"/>
      <c r="AA1545" s="551"/>
      <c r="AB1545" s="551"/>
      <c r="AC1545" s="551"/>
      <c r="AD1545" s="551"/>
      <c r="AE1545" s="551"/>
      <c r="AF1545" s="551"/>
      <c r="AG1545" s="551"/>
      <c r="AH1545" s="552"/>
      <c r="AI1545" s="108">
        <f t="shared" si="1262"/>
        <v>501</v>
      </c>
      <c r="AL1545" s="133">
        <f t="shared" si="1207"/>
        <v>587</v>
      </c>
      <c r="AQ1545">
        <f t="shared" si="1241"/>
        <v>561</v>
      </c>
      <c r="AV1545">
        <f t="shared" si="1253"/>
        <v>472</v>
      </c>
      <c r="AZ1545" s="261">
        <f t="shared" si="1259"/>
        <v>13</v>
      </c>
      <c r="BA1545" s="261">
        <f t="shared" si="1254"/>
        <v>12</v>
      </c>
      <c r="BB1545" s="261">
        <f t="shared" si="1255"/>
        <v>12</v>
      </c>
      <c r="BC1545" s="261">
        <f t="shared" si="1251"/>
        <v>11</v>
      </c>
      <c r="BD1545" s="147">
        <f t="shared" si="1230"/>
        <v>16</v>
      </c>
      <c r="BE1545" s="147">
        <f t="shared" si="1231"/>
        <v>15</v>
      </c>
      <c r="BF1545" s="147">
        <f t="shared" si="1232"/>
        <v>15</v>
      </c>
      <c r="BG1545" s="147">
        <f t="shared" ref="BG1545:BG1576" si="1265">BF1545-1</f>
        <v>14</v>
      </c>
      <c r="BH1545" s="147">
        <f t="shared" ref="BH1545:BH1576" si="1266">BG1545</f>
        <v>14</v>
      </c>
      <c r="BI1545" s="147">
        <f t="shared" si="1260"/>
        <v>13</v>
      </c>
      <c r="BJ1545" s="147">
        <f t="shared" si="1264"/>
        <v>12</v>
      </c>
      <c r="BK1545" s="147">
        <f>BJ1545+2</f>
        <v>14</v>
      </c>
      <c r="BL1545" s="147">
        <f t="shared" si="1258"/>
        <v>13</v>
      </c>
      <c r="BM1545" s="147">
        <f t="shared" si="1243"/>
        <v>13</v>
      </c>
      <c r="BN1545" s="147">
        <f t="shared" si="1244"/>
        <v>12</v>
      </c>
      <c r="BO1545" s="32">
        <f t="shared" si="1245"/>
        <v>776</v>
      </c>
      <c r="BP1545" s="8">
        <f t="shared" si="1240"/>
        <v>360</v>
      </c>
    </row>
    <row r="1546" spans="1:68" ht="13.5" thickBot="1">
      <c r="A1546" s="390">
        <f t="shared" si="1237"/>
        <v>26</v>
      </c>
      <c r="B1546" s="391" t="str">
        <f>VLOOKUP(A1546,Sheet3!$A$2:$E$61,4,FALSE)</f>
        <v>jǐchǒu (己丑)</v>
      </c>
      <c r="C1546" s="391" t="str">
        <f>VLOOKUP(A1546,Sheet3!$A$2:$E$61,5,FALSE)</f>
        <v>Earth Ox</v>
      </c>
      <c r="D1546" s="399">
        <f t="shared" si="1209"/>
        <v>2629</v>
      </c>
      <c r="E1546" s="399">
        <f t="shared" si="1210"/>
        <v>2568</v>
      </c>
      <c r="F1546" s="12">
        <f t="shared" si="1233"/>
        <v>4.2857142857142856</v>
      </c>
      <c r="G1546" s="416">
        <f t="shared" si="1242"/>
        <v>3960</v>
      </c>
      <c r="H1546" s="5">
        <f t="shared" si="1235"/>
        <v>29</v>
      </c>
      <c r="I1546" s="1">
        <f t="shared" si="1236"/>
        <v>30</v>
      </c>
      <c r="J1546" s="4">
        <f t="shared" si="1249"/>
        <v>29</v>
      </c>
      <c r="K1546" s="1">
        <f t="shared" si="1250"/>
        <v>30</v>
      </c>
      <c r="L1546">
        <f t="shared" si="1261"/>
        <v>202</v>
      </c>
      <c r="M1546" s="82">
        <v>4</v>
      </c>
      <c r="N1546" s="273">
        <v>1</v>
      </c>
      <c r="O1546" s="274" t="s">
        <v>42</v>
      </c>
      <c r="Q1546" s="21" t="s">
        <v>207</v>
      </c>
      <c r="R1546" s="553"/>
      <c r="S1546" s="554"/>
      <c r="T1546" s="554"/>
      <c r="U1546" s="554"/>
      <c r="V1546" s="554"/>
      <c r="W1546" s="554"/>
      <c r="X1546" s="554"/>
      <c r="Y1546" s="554"/>
      <c r="Z1546" s="554"/>
      <c r="AA1546" s="554"/>
      <c r="AB1546" s="554"/>
      <c r="AC1546" s="554"/>
      <c r="AD1546" s="554"/>
      <c r="AE1546" s="554"/>
      <c r="AF1546" s="554"/>
      <c r="AG1546" s="554"/>
      <c r="AH1546" s="555"/>
      <c r="AI1546" s="108">
        <f t="shared" si="1262"/>
        <v>502</v>
      </c>
      <c r="AL1546" s="133">
        <f t="shared" si="1207"/>
        <v>588</v>
      </c>
      <c r="AQ1546">
        <f t="shared" si="1241"/>
        <v>562</v>
      </c>
      <c r="AV1546">
        <f t="shared" si="1253"/>
        <v>473</v>
      </c>
      <c r="AZ1546" s="261">
        <f t="shared" si="1259"/>
        <v>13</v>
      </c>
      <c r="BA1546" s="261">
        <f t="shared" si="1254"/>
        <v>12</v>
      </c>
      <c r="BB1546" s="261">
        <f t="shared" si="1255"/>
        <v>12</v>
      </c>
      <c r="BC1546" s="261">
        <f t="shared" si="1251"/>
        <v>11</v>
      </c>
      <c r="BD1546" s="147">
        <f t="shared" si="1230"/>
        <v>16</v>
      </c>
      <c r="BE1546" s="147">
        <f t="shared" si="1231"/>
        <v>15</v>
      </c>
      <c r="BF1546" s="147">
        <f t="shared" si="1232"/>
        <v>15</v>
      </c>
      <c r="BG1546" s="147">
        <f t="shared" si="1265"/>
        <v>14</v>
      </c>
      <c r="BH1546" s="147">
        <f t="shared" si="1266"/>
        <v>14</v>
      </c>
      <c r="BI1546" s="147">
        <f t="shared" si="1260"/>
        <v>13</v>
      </c>
      <c r="BJ1546" s="147">
        <f t="shared" si="1264"/>
        <v>12</v>
      </c>
      <c r="BK1546" s="147">
        <f>BJ1546+2</f>
        <v>14</v>
      </c>
      <c r="BL1546" s="147">
        <f t="shared" si="1258"/>
        <v>13</v>
      </c>
      <c r="BM1546" s="147">
        <f t="shared" si="1243"/>
        <v>13</v>
      </c>
      <c r="BN1546" s="147">
        <f t="shared" si="1244"/>
        <v>12</v>
      </c>
      <c r="BO1546" s="32">
        <f t="shared" si="1245"/>
        <v>777</v>
      </c>
      <c r="BP1546" s="8">
        <f t="shared" si="1240"/>
        <v>361</v>
      </c>
    </row>
    <row r="1547" spans="1:68" ht="13.5" thickBot="1">
      <c r="A1547" s="390">
        <f t="shared" si="1237"/>
        <v>27</v>
      </c>
      <c r="B1547" s="391" t="str">
        <f>VLOOKUP(A1547,Sheet3!$A$2:$E$61,4,FALSE)</f>
        <v>gēngyín (庚寅)</v>
      </c>
      <c r="C1547" s="391" t="str">
        <f>VLOOKUP(A1547,Sheet3!$A$2:$E$61,5,FALSE)</f>
        <v>Metal Tiger</v>
      </c>
      <c r="D1547" s="399">
        <f t="shared" si="1209"/>
        <v>2630</v>
      </c>
      <c r="E1547" s="399">
        <f t="shared" si="1210"/>
        <v>2569</v>
      </c>
      <c r="F1547" s="12">
        <f t="shared" si="1233"/>
        <v>4.4285714285714288</v>
      </c>
      <c r="G1547" s="416">
        <f t="shared" si="1242"/>
        <v>3961</v>
      </c>
      <c r="H1547" s="5">
        <f t="shared" si="1235"/>
        <v>30</v>
      </c>
      <c r="I1547" s="1">
        <f t="shared" si="1236"/>
        <v>31</v>
      </c>
      <c r="J1547" s="4">
        <f t="shared" si="1249"/>
        <v>30</v>
      </c>
      <c r="K1547" s="1">
        <f t="shared" si="1250"/>
        <v>31</v>
      </c>
      <c r="L1547">
        <f t="shared" si="1261"/>
        <v>203</v>
      </c>
      <c r="M1547" s="82">
        <v>1</v>
      </c>
      <c r="N1547" s="273">
        <v>2</v>
      </c>
      <c r="R1547" s="556"/>
      <c r="S1547" s="557"/>
      <c r="T1547" s="557"/>
      <c r="U1547" s="557"/>
      <c r="V1547" s="557"/>
      <c r="W1547" s="557"/>
      <c r="X1547" s="557"/>
      <c r="Y1547" s="557"/>
      <c r="Z1547" s="557"/>
      <c r="AA1547" s="557"/>
      <c r="AB1547" s="557"/>
      <c r="AC1547" s="557"/>
      <c r="AD1547" s="557"/>
      <c r="AE1547" s="557"/>
      <c r="AF1547" s="557"/>
      <c r="AG1547" s="557"/>
      <c r="AH1547" s="558"/>
      <c r="AI1547" s="108">
        <f t="shared" si="1262"/>
        <v>503</v>
      </c>
      <c r="AJ1547" s="1">
        <f>AJ1540+1</f>
        <v>72</v>
      </c>
      <c r="AL1547" s="133">
        <f t="shared" si="1207"/>
        <v>589</v>
      </c>
      <c r="AQ1547">
        <f t="shared" si="1241"/>
        <v>563</v>
      </c>
      <c r="AV1547">
        <f t="shared" si="1253"/>
        <v>474</v>
      </c>
      <c r="AZ1547" s="261">
        <f t="shared" si="1259"/>
        <v>13</v>
      </c>
      <c r="BA1547" s="261">
        <f t="shared" si="1254"/>
        <v>12</v>
      </c>
      <c r="BB1547" s="261">
        <f t="shared" si="1255"/>
        <v>12</v>
      </c>
      <c r="BC1547" s="261">
        <f t="shared" si="1251"/>
        <v>11</v>
      </c>
      <c r="BD1547" s="147">
        <f t="shared" si="1230"/>
        <v>16</v>
      </c>
      <c r="BE1547" s="147">
        <f t="shared" si="1231"/>
        <v>15</v>
      </c>
      <c r="BF1547" s="147">
        <f t="shared" si="1232"/>
        <v>15</v>
      </c>
      <c r="BG1547" s="147">
        <f t="shared" si="1265"/>
        <v>14</v>
      </c>
      <c r="BH1547" s="147">
        <f t="shared" si="1266"/>
        <v>14</v>
      </c>
      <c r="BI1547" s="147">
        <f t="shared" si="1260"/>
        <v>13</v>
      </c>
      <c r="BJ1547" s="147">
        <f t="shared" si="1264"/>
        <v>12</v>
      </c>
      <c r="BK1547" s="147">
        <f>BJ1547+2</f>
        <v>14</v>
      </c>
      <c r="BL1547" s="147">
        <f t="shared" si="1258"/>
        <v>13</v>
      </c>
      <c r="BM1547" s="147">
        <f t="shared" si="1243"/>
        <v>13</v>
      </c>
      <c r="BN1547" s="147">
        <f t="shared" si="1244"/>
        <v>12</v>
      </c>
      <c r="BO1547" s="32">
        <f t="shared" si="1245"/>
        <v>778</v>
      </c>
      <c r="BP1547" s="8">
        <f t="shared" si="1240"/>
        <v>362</v>
      </c>
    </row>
    <row r="1548" spans="1:68" ht="13.5" thickBot="1">
      <c r="A1548" s="390">
        <f t="shared" si="1237"/>
        <v>28</v>
      </c>
      <c r="B1548" s="391" t="str">
        <f>VLOOKUP(A1548,Sheet3!$A$2:$E$61,4,FALSE)</f>
        <v>xīnmǎo (辛卯)</v>
      </c>
      <c r="C1548" s="391" t="str">
        <f>VLOOKUP(A1548,Sheet3!$A$2:$E$61,5,FALSE)</f>
        <v>Metal Hare</v>
      </c>
      <c r="D1548" s="399">
        <f t="shared" si="1209"/>
        <v>2631</v>
      </c>
      <c r="E1548" s="399">
        <f t="shared" si="1210"/>
        <v>2570</v>
      </c>
      <c r="F1548" s="12">
        <f t="shared" si="1233"/>
        <v>4.5714285714285712</v>
      </c>
      <c r="G1548" s="416">
        <f t="shared" si="1242"/>
        <v>3962</v>
      </c>
      <c r="H1548" s="5">
        <f t="shared" si="1235"/>
        <v>31</v>
      </c>
      <c r="I1548" s="1">
        <f t="shared" si="1236"/>
        <v>32</v>
      </c>
      <c r="J1548" s="4">
        <f t="shared" si="1249"/>
        <v>31</v>
      </c>
      <c r="K1548" s="1">
        <f t="shared" si="1250"/>
        <v>32</v>
      </c>
      <c r="L1548">
        <f t="shared" si="1261"/>
        <v>203</v>
      </c>
      <c r="M1548" s="82">
        <v>2</v>
      </c>
      <c r="N1548" s="273">
        <v>3</v>
      </c>
      <c r="AD1548" s="194">
        <f>AD1544+(H1548-H1544)</f>
        <v>428</v>
      </c>
      <c r="AE1548" s="194"/>
      <c r="AF1548" s="194"/>
      <c r="AI1548" s="108">
        <f t="shared" si="1262"/>
        <v>504</v>
      </c>
      <c r="AL1548" s="133">
        <f t="shared" si="1207"/>
        <v>590</v>
      </c>
      <c r="AQ1548">
        <f t="shared" si="1241"/>
        <v>564</v>
      </c>
      <c r="AV1548">
        <f t="shared" si="1253"/>
        <v>475</v>
      </c>
      <c r="AZ1548" s="261">
        <f t="shared" si="1259"/>
        <v>13</v>
      </c>
      <c r="BA1548" s="261">
        <f t="shared" si="1254"/>
        <v>12</v>
      </c>
      <c r="BB1548" s="261">
        <f t="shared" si="1255"/>
        <v>12</v>
      </c>
      <c r="BC1548" s="261">
        <f t="shared" si="1251"/>
        <v>11</v>
      </c>
      <c r="BD1548" s="147">
        <f t="shared" si="1230"/>
        <v>16</v>
      </c>
      <c r="BE1548" s="147">
        <f t="shared" si="1231"/>
        <v>15</v>
      </c>
      <c r="BF1548" s="147">
        <f t="shared" si="1232"/>
        <v>15</v>
      </c>
      <c r="BG1548" s="147">
        <f t="shared" si="1265"/>
        <v>14</v>
      </c>
      <c r="BH1548" s="147">
        <f t="shared" si="1266"/>
        <v>14</v>
      </c>
      <c r="BI1548" s="147">
        <f t="shared" si="1260"/>
        <v>13</v>
      </c>
      <c r="BJ1548" s="147">
        <f t="shared" si="1264"/>
        <v>12</v>
      </c>
      <c r="BK1548" s="147">
        <f>BJ1548+1</f>
        <v>13</v>
      </c>
      <c r="BL1548" s="147">
        <f t="shared" si="1258"/>
        <v>12</v>
      </c>
      <c r="BM1548" s="147">
        <f t="shared" si="1243"/>
        <v>12</v>
      </c>
      <c r="BN1548" s="147">
        <f t="shared" si="1244"/>
        <v>11</v>
      </c>
      <c r="BO1548" s="32">
        <f t="shared" si="1245"/>
        <v>779</v>
      </c>
      <c r="BP1548" s="8">
        <f t="shared" si="1240"/>
        <v>363</v>
      </c>
    </row>
    <row r="1549" spans="1:68" ht="13.5" thickBot="1">
      <c r="A1549" s="390">
        <f t="shared" si="1237"/>
        <v>29</v>
      </c>
      <c r="B1549" s="391" t="str">
        <f>VLOOKUP(A1549,Sheet3!$A$2:$E$61,4,FALSE)</f>
        <v>rénchén (壬辰)</v>
      </c>
      <c r="C1549" s="391" t="str">
        <f>VLOOKUP(A1549,Sheet3!$A$2:$E$61,5,FALSE)</f>
        <v>Water Dragon</v>
      </c>
      <c r="D1549" s="399">
        <f t="shared" si="1209"/>
        <v>2632</v>
      </c>
      <c r="E1549" s="399">
        <f t="shared" si="1210"/>
        <v>2571</v>
      </c>
      <c r="F1549" s="12">
        <f t="shared" si="1233"/>
        <v>4.7142857142857144</v>
      </c>
      <c r="G1549" s="416">
        <f t="shared" si="1242"/>
        <v>3963</v>
      </c>
      <c r="H1549" s="5">
        <f t="shared" si="1235"/>
        <v>32</v>
      </c>
      <c r="I1549" s="1">
        <f t="shared" si="1236"/>
        <v>33</v>
      </c>
      <c r="J1549" s="4">
        <f t="shared" si="1249"/>
        <v>32</v>
      </c>
      <c r="K1549" s="1">
        <f t="shared" si="1250"/>
        <v>33</v>
      </c>
      <c r="L1549">
        <f t="shared" si="1261"/>
        <v>203</v>
      </c>
      <c r="M1549" s="82">
        <v>3</v>
      </c>
      <c r="N1549" s="273">
        <v>4</v>
      </c>
      <c r="R1549">
        <f>29 - (((202-114) * 4) + 3)</f>
        <v>-326</v>
      </c>
      <c r="AD1549" s="8">
        <f>AD1548+1</f>
        <v>429</v>
      </c>
      <c r="AE1549" s="8"/>
      <c r="AF1549" s="8"/>
      <c r="AI1549" s="108">
        <f t="shared" si="1262"/>
        <v>505</v>
      </c>
      <c r="AL1549" s="133">
        <f t="shared" si="1207"/>
        <v>591</v>
      </c>
      <c r="AQ1549">
        <f t="shared" si="1241"/>
        <v>565</v>
      </c>
      <c r="AV1549">
        <f t="shared" si="1253"/>
        <v>476</v>
      </c>
      <c r="AZ1549" s="261">
        <f t="shared" si="1259"/>
        <v>12</v>
      </c>
      <c r="BA1549" s="261">
        <f t="shared" si="1254"/>
        <v>11</v>
      </c>
      <c r="BB1549" s="261">
        <f t="shared" si="1255"/>
        <v>11</v>
      </c>
      <c r="BC1549" s="261">
        <f t="shared" si="1251"/>
        <v>10</v>
      </c>
      <c r="BD1549" s="147">
        <f t="shared" ref="BD1549:BD1580" si="1267">BC1549+5</f>
        <v>15</v>
      </c>
      <c r="BE1549" s="147">
        <f t="shared" ref="BE1549:BE1580" si="1268">BD1549-1</f>
        <v>14</v>
      </c>
      <c r="BF1549" s="147">
        <f t="shared" ref="BF1549:BF1580" si="1269">BE1549</f>
        <v>14</v>
      </c>
      <c r="BG1549" s="147">
        <f t="shared" si="1265"/>
        <v>13</v>
      </c>
      <c r="BH1549" s="147">
        <f t="shared" si="1266"/>
        <v>13</v>
      </c>
      <c r="BI1549" s="147">
        <f t="shared" si="1260"/>
        <v>12</v>
      </c>
      <c r="BJ1549" s="147">
        <f t="shared" si="1264"/>
        <v>11</v>
      </c>
      <c r="BK1549" s="147">
        <f>BJ1549+2</f>
        <v>13</v>
      </c>
      <c r="BL1549" s="147">
        <f t="shared" si="1258"/>
        <v>12</v>
      </c>
      <c r="BM1549" s="147">
        <f t="shared" si="1243"/>
        <v>12</v>
      </c>
      <c r="BN1549" s="147">
        <f t="shared" si="1244"/>
        <v>11</v>
      </c>
      <c r="BO1549" s="32">
        <f t="shared" si="1245"/>
        <v>780</v>
      </c>
      <c r="BP1549" s="8">
        <f t="shared" si="1240"/>
        <v>364</v>
      </c>
    </row>
    <row r="1550" spans="1:68" ht="13.5" thickBot="1">
      <c r="A1550" s="390">
        <f t="shared" si="1237"/>
        <v>30</v>
      </c>
      <c r="B1550" s="391" t="str">
        <f>VLOOKUP(A1550,Sheet3!$A$2:$E$61,4,FALSE)</f>
        <v>guǐsì (癸巳)</v>
      </c>
      <c r="C1550" s="391" t="str">
        <f>VLOOKUP(A1550,Sheet3!$A$2:$E$61,5,FALSE)</f>
        <v>Water Snake</v>
      </c>
      <c r="D1550" s="399">
        <f t="shared" si="1209"/>
        <v>2633</v>
      </c>
      <c r="E1550" s="399">
        <f t="shared" si="1210"/>
        <v>2572</v>
      </c>
      <c r="F1550" s="12">
        <f t="shared" si="1233"/>
        <v>4.8571428571428568</v>
      </c>
      <c r="G1550" s="416">
        <f t="shared" si="1242"/>
        <v>3964</v>
      </c>
      <c r="H1550" s="5">
        <f t="shared" si="1235"/>
        <v>33</v>
      </c>
      <c r="I1550" s="1">
        <f t="shared" si="1236"/>
        <v>34</v>
      </c>
      <c r="J1550" s="4">
        <f t="shared" si="1249"/>
        <v>33</v>
      </c>
      <c r="K1550" s="1">
        <f t="shared" si="1250"/>
        <v>34</v>
      </c>
      <c r="L1550">
        <f t="shared" si="1261"/>
        <v>203</v>
      </c>
      <c r="M1550" s="3">
        <f t="shared" ref="M1550:M1581" si="1270">M1546</f>
        <v>4</v>
      </c>
      <c r="N1550" s="187">
        <f t="shared" ref="N1550:N1613" si="1271">N1546</f>
        <v>1</v>
      </c>
      <c r="AD1550" s="8">
        <f>AD1549+1</f>
        <v>430</v>
      </c>
      <c r="AE1550" s="8"/>
      <c r="AF1550" s="8"/>
      <c r="AI1550" s="108">
        <f t="shared" si="1262"/>
        <v>506</v>
      </c>
      <c r="AL1550" s="133">
        <f>AL1549+1</f>
        <v>592</v>
      </c>
      <c r="AQ1550">
        <f t="shared" si="1241"/>
        <v>566</v>
      </c>
      <c r="AV1550">
        <f t="shared" si="1253"/>
        <v>477</v>
      </c>
      <c r="AZ1550" s="261">
        <f t="shared" si="1259"/>
        <v>12</v>
      </c>
      <c r="BA1550" s="261">
        <f t="shared" si="1254"/>
        <v>11</v>
      </c>
      <c r="BB1550" s="261">
        <f t="shared" si="1255"/>
        <v>11</v>
      </c>
      <c r="BC1550" s="261">
        <f t="shared" si="1251"/>
        <v>10</v>
      </c>
      <c r="BD1550" s="147">
        <f t="shared" si="1267"/>
        <v>15</v>
      </c>
      <c r="BE1550" s="147">
        <f t="shared" si="1268"/>
        <v>14</v>
      </c>
      <c r="BF1550" s="147">
        <f t="shared" si="1269"/>
        <v>14</v>
      </c>
      <c r="BG1550" s="147">
        <f t="shared" si="1265"/>
        <v>13</v>
      </c>
      <c r="BH1550" s="147">
        <f t="shared" si="1266"/>
        <v>13</v>
      </c>
      <c r="BI1550" s="147">
        <f t="shared" si="1260"/>
        <v>12</v>
      </c>
      <c r="BJ1550" s="147">
        <f t="shared" si="1264"/>
        <v>11</v>
      </c>
      <c r="BK1550" s="147">
        <f>BJ1550+2</f>
        <v>13</v>
      </c>
      <c r="BL1550" s="147">
        <f t="shared" si="1258"/>
        <v>12</v>
      </c>
      <c r="BM1550" s="147">
        <f t="shared" si="1243"/>
        <v>12</v>
      </c>
      <c r="BN1550" s="147">
        <f t="shared" si="1244"/>
        <v>11</v>
      </c>
      <c r="BO1550" s="32">
        <f t="shared" si="1245"/>
        <v>781</v>
      </c>
      <c r="BP1550" s="8">
        <f t="shared" si="1240"/>
        <v>365</v>
      </c>
    </row>
    <row r="1551" spans="1:68" ht="13.5" thickBot="1">
      <c r="A1551" s="390">
        <f t="shared" si="1237"/>
        <v>31</v>
      </c>
      <c r="B1551" s="391" t="str">
        <f>VLOOKUP(A1551,Sheet3!$A$2:$E$61,4,FALSE)</f>
        <v>jiǎwǔ (甲午)</v>
      </c>
      <c r="C1551" s="391" t="str">
        <f>VLOOKUP(A1551,Sheet3!$A$2:$E$61,5,FALSE)</f>
        <v>Wood Horse</v>
      </c>
      <c r="D1551" s="399">
        <f t="shared" si="1209"/>
        <v>2634</v>
      </c>
      <c r="E1551" s="399">
        <f t="shared" si="1210"/>
        <v>2573</v>
      </c>
      <c r="F1551" s="14">
        <f t="shared" si="1233"/>
        <v>5</v>
      </c>
      <c r="G1551" s="417">
        <f t="shared" si="1242"/>
        <v>3965</v>
      </c>
      <c r="H1551" s="18">
        <f t="shared" si="1235"/>
        <v>34</v>
      </c>
      <c r="I1551" s="16">
        <f t="shared" si="1236"/>
        <v>35</v>
      </c>
      <c r="J1551" s="6">
        <f t="shared" si="1249"/>
        <v>34</v>
      </c>
      <c r="K1551" s="16">
        <f t="shared" si="1250"/>
        <v>35</v>
      </c>
      <c r="L1551" s="20">
        <f t="shared" si="1261"/>
        <v>204</v>
      </c>
      <c r="M1551" s="15">
        <f t="shared" ref="M1551:N1553" si="1272">M1547</f>
        <v>1</v>
      </c>
      <c r="N1551" s="270">
        <f t="shared" si="1272"/>
        <v>2</v>
      </c>
      <c r="O1551" s="20"/>
      <c r="P1551" s="20"/>
      <c r="Q1551" s="30"/>
      <c r="R1551" s="20"/>
      <c r="S1551" s="20"/>
      <c r="T1551" s="17"/>
      <c r="U1551" s="17"/>
      <c r="V1551" s="20"/>
      <c r="W1551" s="20"/>
      <c r="X1551" s="20"/>
      <c r="Y1551" s="20"/>
      <c r="Z1551" s="20"/>
      <c r="AA1551" s="20"/>
      <c r="AB1551" s="20"/>
      <c r="AC1551" s="20"/>
      <c r="AD1551" s="192">
        <f>AD1550+1</f>
        <v>431</v>
      </c>
      <c r="AE1551" s="192"/>
      <c r="AF1551" s="192"/>
      <c r="AG1551" s="20"/>
      <c r="AH1551" s="17"/>
      <c r="AI1551" s="108">
        <f t="shared" si="1262"/>
        <v>507</v>
      </c>
      <c r="AK1551" s="1">
        <f t="shared" ref="AK1551:AP1551" si="1273">AK1544+1</f>
        <v>87</v>
      </c>
      <c r="AL1551" s="133">
        <f>AL1550+1</f>
        <v>593</v>
      </c>
      <c r="AM1551" s="1">
        <f t="shared" si="1273"/>
        <v>84</v>
      </c>
      <c r="AN1551" s="1">
        <f t="shared" si="1273"/>
        <v>81</v>
      </c>
      <c r="AO1551" s="1">
        <f t="shared" si="1273"/>
        <v>79</v>
      </c>
      <c r="AP1551" s="51">
        <f t="shared" si="1273"/>
        <v>70</v>
      </c>
      <c r="AQ1551">
        <f t="shared" si="1241"/>
        <v>567</v>
      </c>
      <c r="AV1551">
        <f t="shared" si="1253"/>
        <v>478</v>
      </c>
      <c r="AZ1551" s="261">
        <f t="shared" si="1259"/>
        <v>12</v>
      </c>
      <c r="BA1551" s="261">
        <f t="shared" si="1254"/>
        <v>11</v>
      </c>
      <c r="BB1551" s="261">
        <f t="shared" si="1255"/>
        <v>11</v>
      </c>
      <c r="BC1551" s="261">
        <f t="shared" si="1251"/>
        <v>10</v>
      </c>
      <c r="BD1551" s="147">
        <f t="shared" si="1267"/>
        <v>15</v>
      </c>
      <c r="BE1551" s="147">
        <f t="shared" si="1268"/>
        <v>14</v>
      </c>
      <c r="BF1551" s="147">
        <f t="shared" si="1269"/>
        <v>14</v>
      </c>
      <c r="BG1551" s="147">
        <f t="shared" si="1265"/>
        <v>13</v>
      </c>
      <c r="BH1551" s="147">
        <f t="shared" si="1266"/>
        <v>13</v>
      </c>
      <c r="BI1551" s="147">
        <f t="shared" si="1260"/>
        <v>12</v>
      </c>
      <c r="BJ1551" s="147">
        <f t="shared" si="1264"/>
        <v>11</v>
      </c>
      <c r="BK1551" s="147">
        <f>BJ1551+2</f>
        <v>13</v>
      </c>
      <c r="BL1551" s="147">
        <f t="shared" si="1258"/>
        <v>12</v>
      </c>
      <c r="BM1551" s="147">
        <f t="shared" si="1243"/>
        <v>12</v>
      </c>
      <c r="BN1551" s="147">
        <f t="shared" si="1244"/>
        <v>11</v>
      </c>
      <c r="BO1551" s="32">
        <f t="shared" si="1245"/>
        <v>782</v>
      </c>
      <c r="BP1551" s="8">
        <f t="shared" si="1240"/>
        <v>366</v>
      </c>
    </row>
    <row r="1552" spans="1:68" ht="13.5" thickBot="1">
      <c r="A1552" s="390">
        <f t="shared" si="1237"/>
        <v>32</v>
      </c>
      <c r="B1552" s="391" t="str">
        <f>VLOOKUP(A1552,Sheet3!$A$2:$E$61,4,FALSE)</f>
        <v>yǐwèi (乙未)</v>
      </c>
      <c r="C1552" s="391" t="str">
        <f>VLOOKUP(A1552,Sheet3!$A$2:$E$61,5,FALSE)</f>
        <v>Wood Sheep</v>
      </c>
      <c r="D1552" s="399">
        <f t="shared" si="1209"/>
        <v>2635</v>
      </c>
      <c r="E1552" s="399">
        <f t="shared" si="1210"/>
        <v>2574</v>
      </c>
      <c r="F1552" s="12">
        <f t="shared" ref="F1552:F1558" si="1274">(1+H1552)/7</f>
        <v>5.1428571428571432</v>
      </c>
      <c r="G1552" s="416">
        <f t="shared" si="1242"/>
        <v>3966</v>
      </c>
      <c r="H1552" s="5">
        <f t="shared" ref="H1552:H1558" si="1275">H1551+1</f>
        <v>35</v>
      </c>
      <c r="I1552" s="1">
        <f t="shared" ref="I1552:I1558" si="1276">I1551+1</f>
        <v>36</v>
      </c>
      <c r="J1552" s="4">
        <f t="shared" ref="J1552:J1558" si="1277">J1551+1</f>
        <v>35</v>
      </c>
      <c r="K1552" s="1">
        <f t="shared" ref="K1552:K1558" si="1278">K1551+1</f>
        <v>36</v>
      </c>
      <c r="L1552">
        <f t="shared" si="1261"/>
        <v>204</v>
      </c>
      <c r="M1552" s="3">
        <f t="shared" si="1272"/>
        <v>2</v>
      </c>
      <c r="N1552" s="187">
        <f t="shared" si="1272"/>
        <v>3</v>
      </c>
      <c r="AD1552" s="8">
        <f t="shared" ref="AD1552:AD1557" si="1279">AD1551+1</f>
        <v>432</v>
      </c>
      <c r="AE1552" s="8"/>
      <c r="AF1552" s="8"/>
      <c r="AI1552" s="108"/>
      <c r="AL1552" s="2"/>
      <c r="AQ1552">
        <f t="shared" si="1241"/>
        <v>568</v>
      </c>
      <c r="AV1552">
        <f t="shared" si="1253"/>
        <v>479</v>
      </c>
      <c r="AZ1552" s="261">
        <f t="shared" si="1259"/>
        <v>12</v>
      </c>
      <c r="BA1552" s="261">
        <f t="shared" si="1254"/>
        <v>11</v>
      </c>
      <c r="BB1552" s="261">
        <f t="shared" si="1255"/>
        <v>11</v>
      </c>
      <c r="BC1552" s="261">
        <f t="shared" si="1251"/>
        <v>10</v>
      </c>
      <c r="BD1552" s="147">
        <f t="shared" si="1267"/>
        <v>15</v>
      </c>
      <c r="BE1552" s="147">
        <f t="shared" si="1268"/>
        <v>14</v>
      </c>
      <c r="BF1552" s="147">
        <f t="shared" si="1269"/>
        <v>14</v>
      </c>
      <c r="BG1552" s="147">
        <f t="shared" si="1265"/>
        <v>13</v>
      </c>
      <c r="BH1552" s="147">
        <f t="shared" si="1266"/>
        <v>13</v>
      </c>
      <c r="BI1552" s="147">
        <f t="shared" si="1260"/>
        <v>12</v>
      </c>
      <c r="BJ1552" s="147">
        <f t="shared" si="1264"/>
        <v>11</v>
      </c>
      <c r="BK1552" s="147">
        <f>BJ1552+1</f>
        <v>12</v>
      </c>
      <c r="BL1552" s="147">
        <f t="shared" si="1258"/>
        <v>11</v>
      </c>
      <c r="BM1552" s="147">
        <f t="shared" si="1243"/>
        <v>11</v>
      </c>
      <c r="BN1552" s="147">
        <f t="shared" si="1244"/>
        <v>10</v>
      </c>
      <c r="BO1552" s="32">
        <f t="shared" si="1245"/>
        <v>783</v>
      </c>
      <c r="BP1552" s="8">
        <f t="shared" si="1240"/>
        <v>367</v>
      </c>
    </row>
    <row r="1553" spans="1:68" ht="13.5" thickBot="1">
      <c r="A1553" s="390">
        <f t="shared" si="1237"/>
        <v>33</v>
      </c>
      <c r="B1553" s="391" t="str">
        <f>VLOOKUP(A1553,Sheet3!$A$2:$E$61,4,FALSE)</f>
        <v>bǐngshēn (丙申)</v>
      </c>
      <c r="C1553" s="391" t="str">
        <f>VLOOKUP(A1553,Sheet3!$A$2:$E$61,5,FALSE)</f>
        <v>Fire Monkey</v>
      </c>
      <c r="D1553" s="399">
        <f t="shared" si="1209"/>
        <v>2636</v>
      </c>
      <c r="E1553" s="399">
        <f t="shared" si="1210"/>
        <v>2575</v>
      </c>
      <c r="F1553" s="12">
        <f t="shared" si="1274"/>
        <v>5.2857142857142856</v>
      </c>
      <c r="G1553" s="416">
        <f t="shared" si="1242"/>
        <v>3967</v>
      </c>
      <c r="H1553" s="5">
        <f t="shared" si="1275"/>
        <v>36</v>
      </c>
      <c r="I1553" s="1">
        <f t="shared" si="1276"/>
        <v>37</v>
      </c>
      <c r="J1553" s="4">
        <f t="shared" si="1277"/>
        <v>36</v>
      </c>
      <c r="K1553" s="1">
        <f t="shared" si="1278"/>
        <v>37</v>
      </c>
      <c r="L1553">
        <f t="shared" si="1261"/>
        <v>204</v>
      </c>
      <c r="M1553" s="3">
        <f t="shared" si="1272"/>
        <v>3</v>
      </c>
      <c r="N1553" s="187">
        <f t="shared" si="1272"/>
        <v>4</v>
      </c>
      <c r="AD1553" s="8">
        <f t="shared" si="1279"/>
        <v>433</v>
      </c>
      <c r="AE1553" s="8"/>
      <c r="AF1553" s="8"/>
      <c r="AI1553" s="108"/>
      <c r="AL1553" s="2"/>
      <c r="AQ1553">
        <f t="shared" si="1241"/>
        <v>569</v>
      </c>
      <c r="AV1553">
        <f t="shared" si="1253"/>
        <v>480</v>
      </c>
      <c r="AZ1553" s="261">
        <f t="shared" si="1259"/>
        <v>11</v>
      </c>
      <c r="BA1553" s="261">
        <f t="shared" si="1254"/>
        <v>10</v>
      </c>
      <c r="BB1553" s="261">
        <f t="shared" si="1255"/>
        <v>10</v>
      </c>
      <c r="BC1553" s="261">
        <f t="shared" si="1251"/>
        <v>9</v>
      </c>
      <c r="BD1553" s="147">
        <f t="shared" si="1267"/>
        <v>14</v>
      </c>
      <c r="BE1553" s="147">
        <f t="shared" si="1268"/>
        <v>13</v>
      </c>
      <c r="BF1553" s="147">
        <f t="shared" si="1269"/>
        <v>13</v>
      </c>
      <c r="BG1553" s="147">
        <f t="shared" si="1265"/>
        <v>12</v>
      </c>
      <c r="BH1553" s="147">
        <f t="shared" si="1266"/>
        <v>12</v>
      </c>
      <c r="BI1553" s="147">
        <f t="shared" si="1260"/>
        <v>11</v>
      </c>
      <c r="BJ1553" s="147">
        <f t="shared" si="1264"/>
        <v>10</v>
      </c>
      <c r="BK1553" s="147">
        <f>BJ1553+2</f>
        <v>12</v>
      </c>
      <c r="BL1553" s="147">
        <f t="shared" si="1258"/>
        <v>11</v>
      </c>
      <c r="BM1553" s="147">
        <f t="shared" si="1243"/>
        <v>11</v>
      </c>
      <c r="BN1553" s="147">
        <f t="shared" si="1244"/>
        <v>10</v>
      </c>
      <c r="BO1553" s="32">
        <f t="shared" si="1245"/>
        <v>784</v>
      </c>
      <c r="BP1553" s="8">
        <f t="shared" si="1240"/>
        <v>368</v>
      </c>
    </row>
    <row r="1554" spans="1:68" ht="13.5" thickBot="1">
      <c r="A1554" s="390">
        <f t="shared" si="1237"/>
        <v>34</v>
      </c>
      <c r="B1554" s="391" t="str">
        <f>VLOOKUP(A1554,Sheet3!$A$2:$E$61,4,FALSE)</f>
        <v>dīngyǒu (丁酉)</v>
      </c>
      <c r="C1554" s="391" t="str">
        <f>VLOOKUP(A1554,Sheet3!$A$2:$E$61,5,FALSE)</f>
        <v>Fire Rooster</v>
      </c>
      <c r="D1554" s="399">
        <f t="shared" ref="D1554:D1613" si="1280">D1555-1</f>
        <v>2637</v>
      </c>
      <c r="E1554" s="399">
        <f t="shared" ref="E1554:E1613" si="1281">E1555-1</f>
        <v>2576</v>
      </c>
      <c r="F1554" s="12">
        <f t="shared" si="1274"/>
        <v>5.4285714285714288</v>
      </c>
      <c r="G1554" s="416">
        <f t="shared" si="1242"/>
        <v>3968</v>
      </c>
      <c r="H1554" s="5">
        <f t="shared" si="1275"/>
        <v>37</v>
      </c>
      <c r="I1554" s="1">
        <f t="shared" si="1276"/>
        <v>38</v>
      </c>
      <c r="J1554" s="4">
        <f t="shared" si="1277"/>
        <v>37</v>
      </c>
      <c r="K1554" s="1">
        <f t="shared" si="1278"/>
        <v>38</v>
      </c>
      <c r="L1554">
        <f t="shared" si="1261"/>
        <v>204</v>
      </c>
      <c r="M1554" s="3">
        <f t="shared" si="1270"/>
        <v>4</v>
      </c>
      <c r="N1554" s="187">
        <f t="shared" si="1271"/>
        <v>1</v>
      </c>
      <c r="AD1554" s="8">
        <f t="shared" si="1279"/>
        <v>434</v>
      </c>
      <c r="AE1554" s="8"/>
      <c r="AF1554" s="8"/>
      <c r="AI1554" s="108"/>
      <c r="AL1554" s="2"/>
      <c r="AQ1554">
        <f t="shared" si="1241"/>
        <v>570</v>
      </c>
      <c r="AV1554">
        <f t="shared" si="1253"/>
        <v>481</v>
      </c>
      <c r="AZ1554" s="261">
        <f t="shared" si="1259"/>
        <v>11</v>
      </c>
      <c r="BA1554" s="261">
        <f t="shared" si="1254"/>
        <v>10</v>
      </c>
      <c r="BB1554" s="261">
        <f t="shared" si="1255"/>
        <v>10</v>
      </c>
      <c r="BC1554" s="261">
        <f t="shared" si="1251"/>
        <v>9</v>
      </c>
      <c r="BD1554" s="147">
        <f t="shared" si="1267"/>
        <v>14</v>
      </c>
      <c r="BE1554" s="147">
        <f t="shared" si="1268"/>
        <v>13</v>
      </c>
      <c r="BF1554" s="147">
        <f t="shared" si="1269"/>
        <v>13</v>
      </c>
      <c r="BG1554" s="147">
        <f t="shared" si="1265"/>
        <v>12</v>
      </c>
      <c r="BH1554" s="147">
        <f t="shared" si="1266"/>
        <v>12</v>
      </c>
      <c r="BI1554" s="147">
        <f t="shared" si="1260"/>
        <v>11</v>
      </c>
      <c r="BJ1554" s="147">
        <f t="shared" si="1264"/>
        <v>10</v>
      </c>
      <c r="BK1554" s="147">
        <f>BJ1554+2</f>
        <v>12</v>
      </c>
      <c r="BL1554" s="147">
        <f t="shared" si="1258"/>
        <v>11</v>
      </c>
      <c r="BM1554" s="147">
        <f t="shared" si="1243"/>
        <v>11</v>
      </c>
      <c r="BN1554" s="147">
        <f t="shared" si="1244"/>
        <v>10</v>
      </c>
      <c r="BO1554" s="32">
        <f t="shared" si="1245"/>
        <v>785</v>
      </c>
      <c r="BP1554" s="8">
        <f t="shared" si="1240"/>
        <v>369</v>
      </c>
    </row>
    <row r="1555" spans="1:68" ht="13.5" thickBot="1">
      <c r="A1555" s="390">
        <f t="shared" si="1237"/>
        <v>35</v>
      </c>
      <c r="B1555" s="391" t="str">
        <f>VLOOKUP(A1555,Sheet3!$A$2:$E$61,4,FALSE)</f>
        <v>wùxū (戊戌)</v>
      </c>
      <c r="C1555" s="391" t="str">
        <f>VLOOKUP(A1555,Sheet3!$A$2:$E$61,5,FALSE)</f>
        <v>Earth Dog</v>
      </c>
      <c r="D1555" s="399">
        <f t="shared" si="1280"/>
        <v>2638</v>
      </c>
      <c r="E1555" s="399">
        <f t="shared" si="1281"/>
        <v>2577</v>
      </c>
      <c r="F1555" s="12">
        <f t="shared" si="1274"/>
        <v>5.5714285714285712</v>
      </c>
      <c r="G1555" s="416">
        <f t="shared" si="1242"/>
        <v>3969</v>
      </c>
      <c r="H1555" s="5">
        <f t="shared" si="1275"/>
        <v>38</v>
      </c>
      <c r="I1555" s="1">
        <f t="shared" si="1276"/>
        <v>39</v>
      </c>
      <c r="J1555" s="4">
        <f t="shared" si="1277"/>
        <v>38</v>
      </c>
      <c r="K1555" s="1">
        <f t="shared" si="1278"/>
        <v>39</v>
      </c>
      <c r="L1555">
        <f t="shared" si="1261"/>
        <v>205</v>
      </c>
      <c r="M1555" s="3">
        <f t="shared" si="1270"/>
        <v>1</v>
      </c>
      <c r="N1555" s="187">
        <f t="shared" si="1271"/>
        <v>2</v>
      </c>
      <c r="AD1555" s="8">
        <f t="shared" si="1279"/>
        <v>435</v>
      </c>
      <c r="AE1555" s="8"/>
      <c r="AF1555" s="8"/>
      <c r="AI1555" s="108"/>
      <c r="AL1555" s="2"/>
      <c r="AQ1555">
        <f t="shared" si="1241"/>
        <v>571</v>
      </c>
      <c r="AV1555">
        <f t="shared" si="1253"/>
        <v>482</v>
      </c>
      <c r="AZ1555" s="261">
        <f t="shared" si="1259"/>
        <v>11</v>
      </c>
      <c r="BA1555" s="261">
        <f t="shared" si="1254"/>
        <v>10</v>
      </c>
      <c r="BB1555" s="261">
        <f t="shared" si="1255"/>
        <v>10</v>
      </c>
      <c r="BC1555" s="261">
        <f t="shared" si="1251"/>
        <v>9</v>
      </c>
      <c r="BD1555" s="147">
        <f t="shared" si="1267"/>
        <v>14</v>
      </c>
      <c r="BE1555" s="147">
        <f t="shared" si="1268"/>
        <v>13</v>
      </c>
      <c r="BF1555" s="147">
        <f t="shared" si="1269"/>
        <v>13</v>
      </c>
      <c r="BG1555" s="147">
        <f t="shared" si="1265"/>
        <v>12</v>
      </c>
      <c r="BH1555" s="147">
        <f t="shared" si="1266"/>
        <v>12</v>
      </c>
      <c r="BI1555" s="147">
        <f t="shared" si="1260"/>
        <v>11</v>
      </c>
      <c r="BJ1555" s="147">
        <f t="shared" si="1264"/>
        <v>10</v>
      </c>
      <c r="BK1555" s="147">
        <f>BJ1555+2</f>
        <v>12</v>
      </c>
      <c r="BL1555" s="147">
        <f t="shared" si="1258"/>
        <v>11</v>
      </c>
      <c r="BM1555" s="147">
        <f t="shared" si="1243"/>
        <v>11</v>
      </c>
      <c r="BN1555" s="147">
        <f t="shared" si="1244"/>
        <v>10</v>
      </c>
      <c r="BO1555" s="32">
        <f t="shared" si="1245"/>
        <v>786</v>
      </c>
      <c r="BP1555" s="8">
        <f t="shared" si="1240"/>
        <v>370</v>
      </c>
    </row>
    <row r="1556" spans="1:68" ht="13.5" thickBot="1">
      <c r="A1556" s="390">
        <f t="shared" si="1237"/>
        <v>36</v>
      </c>
      <c r="B1556" s="391" t="str">
        <f>VLOOKUP(A1556,Sheet3!$A$2:$E$61,4,FALSE)</f>
        <v>jǐhài (己亥)</v>
      </c>
      <c r="C1556" s="391" t="str">
        <f>VLOOKUP(A1556,Sheet3!$A$2:$E$61,5,FALSE)</f>
        <v>Earth Pig</v>
      </c>
      <c r="D1556" s="399">
        <f t="shared" si="1280"/>
        <v>2639</v>
      </c>
      <c r="E1556" s="399">
        <f t="shared" si="1281"/>
        <v>2578</v>
      </c>
      <c r="F1556" s="12">
        <f t="shared" si="1274"/>
        <v>5.7142857142857144</v>
      </c>
      <c r="G1556" s="416">
        <f t="shared" si="1242"/>
        <v>3970</v>
      </c>
      <c r="H1556" s="5">
        <f t="shared" si="1275"/>
        <v>39</v>
      </c>
      <c r="I1556" s="1">
        <f t="shared" si="1276"/>
        <v>40</v>
      </c>
      <c r="J1556" s="4">
        <f t="shared" si="1277"/>
        <v>39</v>
      </c>
      <c r="K1556" s="1">
        <f t="shared" si="1278"/>
        <v>40</v>
      </c>
      <c r="L1556">
        <f t="shared" si="1261"/>
        <v>205</v>
      </c>
      <c r="M1556" s="3">
        <f t="shared" si="1270"/>
        <v>2</v>
      </c>
      <c r="N1556" s="187">
        <f t="shared" si="1271"/>
        <v>3</v>
      </c>
      <c r="AD1556" s="8">
        <f t="shared" si="1279"/>
        <v>436</v>
      </c>
      <c r="AE1556" s="8"/>
      <c r="AF1556" s="8"/>
      <c r="AI1556" s="108"/>
      <c r="AL1556" s="2"/>
      <c r="AQ1556">
        <f t="shared" si="1241"/>
        <v>572</v>
      </c>
      <c r="AV1556">
        <f t="shared" si="1253"/>
        <v>483</v>
      </c>
      <c r="AZ1556" s="261">
        <f t="shared" si="1259"/>
        <v>11</v>
      </c>
      <c r="BA1556" s="261">
        <f t="shared" si="1254"/>
        <v>10</v>
      </c>
      <c r="BB1556" s="261">
        <f t="shared" si="1255"/>
        <v>10</v>
      </c>
      <c r="BC1556" s="261">
        <f t="shared" si="1251"/>
        <v>9</v>
      </c>
      <c r="BD1556" s="147">
        <f t="shared" si="1267"/>
        <v>14</v>
      </c>
      <c r="BE1556" s="147">
        <f t="shared" si="1268"/>
        <v>13</v>
      </c>
      <c r="BF1556" s="147">
        <f t="shared" si="1269"/>
        <v>13</v>
      </c>
      <c r="BG1556" s="147">
        <f t="shared" si="1265"/>
        <v>12</v>
      </c>
      <c r="BH1556" s="147">
        <f t="shared" si="1266"/>
        <v>12</v>
      </c>
      <c r="BI1556" s="147">
        <f t="shared" si="1260"/>
        <v>11</v>
      </c>
      <c r="BJ1556" s="147">
        <f t="shared" si="1264"/>
        <v>10</v>
      </c>
      <c r="BK1556" s="147">
        <f>BJ1556+1</f>
        <v>11</v>
      </c>
      <c r="BL1556" s="147">
        <f t="shared" si="1258"/>
        <v>10</v>
      </c>
      <c r="BM1556" s="147">
        <f t="shared" si="1243"/>
        <v>10</v>
      </c>
      <c r="BN1556" s="147">
        <f t="shared" si="1244"/>
        <v>9</v>
      </c>
      <c r="BO1556" s="32">
        <f t="shared" si="1245"/>
        <v>787</v>
      </c>
      <c r="BP1556" s="8">
        <f t="shared" si="1240"/>
        <v>371</v>
      </c>
    </row>
    <row r="1557" spans="1:68" ht="13.5" thickBot="1">
      <c r="A1557" s="390">
        <f t="shared" si="1237"/>
        <v>37</v>
      </c>
      <c r="B1557" s="391" t="str">
        <f>VLOOKUP(A1557,Sheet3!$A$2:$E$61,4,FALSE)</f>
        <v>gēngzǐ (庚子)</v>
      </c>
      <c r="C1557" s="391" t="str">
        <f>VLOOKUP(A1557,Sheet3!$A$2:$E$61,5,FALSE)</f>
        <v>Metal Rat</v>
      </c>
      <c r="D1557" s="399">
        <f t="shared" si="1280"/>
        <v>2640</v>
      </c>
      <c r="E1557" s="399">
        <f t="shared" si="1281"/>
        <v>2579</v>
      </c>
      <c r="F1557" s="12">
        <f t="shared" si="1274"/>
        <v>5.8571428571428568</v>
      </c>
      <c r="G1557" s="416">
        <f t="shared" si="1242"/>
        <v>3971</v>
      </c>
      <c r="H1557" s="5">
        <f t="shared" si="1275"/>
        <v>40</v>
      </c>
      <c r="I1557" s="1">
        <f t="shared" si="1276"/>
        <v>41</v>
      </c>
      <c r="J1557" s="4">
        <f t="shared" si="1277"/>
        <v>40</v>
      </c>
      <c r="K1557" s="1">
        <f t="shared" si="1278"/>
        <v>41</v>
      </c>
      <c r="L1557">
        <f t="shared" si="1261"/>
        <v>205</v>
      </c>
      <c r="M1557" s="3">
        <f t="shared" si="1270"/>
        <v>3</v>
      </c>
      <c r="N1557" s="187">
        <f t="shared" si="1271"/>
        <v>4</v>
      </c>
      <c r="AD1557" s="8">
        <f t="shared" si="1279"/>
        <v>437</v>
      </c>
      <c r="AE1557" s="8"/>
      <c r="AF1557" s="8"/>
      <c r="AI1557" s="108"/>
      <c r="AL1557" s="2"/>
      <c r="AQ1557">
        <f t="shared" si="1241"/>
        <v>573</v>
      </c>
      <c r="AV1557">
        <f t="shared" si="1253"/>
        <v>484</v>
      </c>
      <c r="AZ1557" s="261">
        <f t="shared" si="1259"/>
        <v>10</v>
      </c>
      <c r="BA1557" s="261">
        <f t="shared" si="1254"/>
        <v>9</v>
      </c>
      <c r="BB1557" s="261">
        <f t="shared" si="1255"/>
        <v>9</v>
      </c>
      <c r="BC1557" s="261">
        <f t="shared" si="1251"/>
        <v>8</v>
      </c>
      <c r="BD1557" s="147">
        <f t="shared" si="1267"/>
        <v>13</v>
      </c>
      <c r="BE1557" s="147">
        <f t="shared" si="1268"/>
        <v>12</v>
      </c>
      <c r="BF1557" s="147">
        <f t="shared" si="1269"/>
        <v>12</v>
      </c>
      <c r="BG1557" s="147">
        <f t="shared" si="1265"/>
        <v>11</v>
      </c>
      <c r="BH1557" s="147">
        <f t="shared" si="1266"/>
        <v>11</v>
      </c>
      <c r="BI1557" s="147">
        <f t="shared" si="1260"/>
        <v>10</v>
      </c>
      <c r="BJ1557" s="147">
        <f t="shared" si="1264"/>
        <v>9</v>
      </c>
      <c r="BK1557" s="147">
        <f>BJ1557+2</f>
        <v>11</v>
      </c>
      <c r="BL1557" s="147">
        <f t="shared" si="1258"/>
        <v>10</v>
      </c>
      <c r="BM1557" s="147">
        <f t="shared" si="1243"/>
        <v>10</v>
      </c>
      <c r="BN1557" s="147">
        <f t="shared" si="1244"/>
        <v>9</v>
      </c>
      <c r="BO1557" s="32">
        <f t="shared" si="1245"/>
        <v>788</v>
      </c>
      <c r="BP1557" s="8">
        <f t="shared" si="1240"/>
        <v>372</v>
      </c>
    </row>
    <row r="1558" spans="1:68" ht="13.5" thickBot="1">
      <c r="A1558" s="390">
        <f t="shared" si="1237"/>
        <v>38</v>
      </c>
      <c r="B1558" s="391" t="str">
        <f>VLOOKUP(A1558,Sheet3!$A$2:$E$61,4,FALSE)</f>
        <v>xīnchǒu (辛丑)</v>
      </c>
      <c r="C1558" s="391" t="str">
        <f>VLOOKUP(A1558,Sheet3!$A$2:$E$61,5,FALSE)</f>
        <v>Metal Ox</v>
      </c>
      <c r="D1558" s="399">
        <f t="shared" si="1280"/>
        <v>2641</v>
      </c>
      <c r="E1558" s="399">
        <f t="shared" si="1281"/>
        <v>2580</v>
      </c>
      <c r="F1558" s="14">
        <f t="shared" si="1274"/>
        <v>6</v>
      </c>
      <c r="G1558" s="417">
        <f t="shared" si="1242"/>
        <v>3972</v>
      </c>
      <c r="H1558" s="18">
        <f t="shared" si="1275"/>
        <v>41</v>
      </c>
      <c r="I1558" s="16">
        <f t="shared" si="1276"/>
        <v>42</v>
      </c>
      <c r="J1558" s="6">
        <f t="shared" si="1277"/>
        <v>41</v>
      </c>
      <c r="K1558" s="16">
        <f t="shared" si="1278"/>
        <v>42</v>
      </c>
      <c r="L1558" s="20">
        <f t="shared" si="1261"/>
        <v>205</v>
      </c>
      <c r="M1558" s="15">
        <f t="shared" si="1270"/>
        <v>4</v>
      </c>
      <c r="N1558" s="270">
        <f t="shared" si="1271"/>
        <v>1</v>
      </c>
      <c r="O1558" s="20"/>
      <c r="P1558" s="20"/>
      <c r="Q1558" s="30"/>
      <c r="R1558" s="20"/>
      <c r="S1558" s="20"/>
      <c r="T1558" s="17"/>
      <c r="U1558" s="17"/>
      <c r="V1558" s="20"/>
      <c r="W1558" s="20"/>
      <c r="X1558" s="20"/>
      <c r="Y1558" s="20"/>
      <c r="Z1558" s="20"/>
      <c r="AA1558" s="20"/>
      <c r="AB1558" s="20"/>
      <c r="AC1558" s="20"/>
      <c r="AD1558" s="192">
        <f>AD1557+1</f>
        <v>438</v>
      </c>
      <c r="AE1558" s="192"/>
      <c r="AF1558" s="192"/>
      <c r="AG1558" s="20"/>
      <c r="AH1558" s="17"/>
      <c r="AI1558" s="108"/>
      <c r="AL1558" s="2"/>
      <c r="AQ1558">
        <f t="shared" si="1241"/>
        <v>574</v>
      </c>
      <c r="AV1558">
        <f t="shared" si="1253"/>
        <v>485</v>
      </c>
      <c r="AZ1558" s="261">
        <f t="shared" si="1259"/>
        <v>10</v>
      </c>
      <c r="BA1558" s="261">
        <f t="shared" si="1254"/>
        <v>9</v>
      </c>
      <c r="BB1558" s="261">
        <f t="shared" si="1255"/>
        <v>9</v>
      </c>
      <c r="BC1558" s="261">
        <f t="shared" si="1251"/>
        <v>8</v>
      </c>
      <c r="BD1558" s="147">
        <f t="shared" si="1267"/>
        <v>13</v>
      </c>
      <c r="BE1558" s="147">
        <f t="shared" si="1268"/>
        <v>12</v>
      </c>
      <c r="BF1558" s="147">
        <f t="shared" si="1269"/>
        <v>12</v>
      </c>
      <c r="BG1558" s="147">
        <f t="shared" si="1265"/>
        <v>11</v>
      </c>
      <c r="BH1558" s="147">
        <f t="shared" si="1266"/>
        <v>11</v>
      </c>
      <c r="BI1558" s="147">
        <f t="shared" si="1260"/>
        <v>10</v>
      </c>
      <c r="BJ1558" s="147">
        <f t="shared" si="1264"/>
        <v>9</v>
      </c>
      <c r="BK1558" s="147">
        <f>BJ1558+2</f>
        <v>11</v>
      </c>
      <c r="BL1558" s="147">
        <f t="shared" si="1258"/>
        <v>10</v>
      </c>
      <c r="BM1558" s="147">
        <f t="shared" si="1243"/>
        <v>10</v>
      </c>
      <c r="BN1558" s="147">
        <f t="shared" si="1244"/>
        <v>9</v>
      </c>
      <c r="BO1558" s="32">
        <f t="shared" si="1245"/>
        <v>789</v>
      </c>
      <c r="BP1558" s="8">
        <f t="shared" si="1240"/>
        <v>373</v>
      </c>
    </row>
    <row r="1559" spans="1:68" ht="13.5" thickBot="1">
      <c r="A1559" s="390">
        <f t="shared" si="1237"/>
        <v>39</v>
      </c>
      <c r="B1559" s="391" t="str">
        <f>VLOOKUP(A1559,Sheet3!$A$2:$E$61,4,FALSE)</f>
        <v>rényín (壬寅)</v>
      </c>
      <c r="C1559" s="391" t="str">
        <f>VLOOKUP(A1559,Sheet3!$A$2:$E$61,5,FALSE)</f>
        <v>Water Tiger</v>
      </c>
      <c r="D1559" s="399">
        <f t="shared" si="1280"/>
        <v>2642</v>
      </c>
      <c r="E1559" s="399">
        <f t="shared" si="1281"/>
        <v>2581</v>
      </c>
      <c r="F1559" s="12">
        <f t="shared" ref="F1559:F1565" si="1282">(1+H1559)/7</f>
        <v>6.1428571428571432</v>
      </c>
      <c r="G1559" s="416">
        <f t="shared" si="1242"/>
        <v>3973</v>
      </c>
      <c r="H1559" s="5">
        <f t="shared" ref="H1559:H1565" si="1283">H1558+1</f>
        <v>42</v>
      </c>
      <c r="I1559" s="1">
        <f t="shared" ref="I1559:I1565" si="1284">I1558+1</f>
        <v>43</v>
      </c>
      <c r="J1559" s="4">
        <f t="shared" ref="J1559:J1565" si="1285">J1558+1</f>
        <v>42</v>
      </c>
      <c r="K1559" s="1">
        <f t="shared" ref="K1559:K1565" si="1286">K1558+1</f>
        <v>43</v>
      </c>
      <c r="L1559">
        <f t="shared" si="1261"/>
        <v>206</v>
      </c>
      <c r="M1559" s="3">
        <f t="shared" si="1270"/>
        <v>1</v>
      </c>
      <c r="N1559" s="187">
        <f t="shared" si="1271"/>
        <v>2</v>
      </c>
      <c r="AD1559" s="8">
        <f t="shared" ref="AD1559:AD1564" si="1287">AD1558+1</f>
        <v>439</v>
      </c>
      <c r="AE1559" s="8"/>
      <c r="AF1559" s="8"/>
      <c r="AI1559" s="108"/>
      <c r="AL1559" s="2"/>
      <c r="AQ1559">
        <f t="shared" si="1241"/>
        <v>575</v>
      </c>
      <c r="AV1559">
        <f t="shared" si="1253"/>
        <v>486</v>
      </c>
      <c r="AZ1559" s="261">
        <f t="shared" si="1259"/>
        <v>10</v>
      </c>
      <c r="BA1559" s="261">
        <f t="shared" si="1254"/>
        <v>9</v>
      </c>
      <c r="BB1559" s="261">
        <f t="shared" si="1255"/>
        <v>9</v>
      </c>
      <c r="BC1559" s="261">
        <f t="shared" si="1251"/>
        <v>8</v>
      </c>
      <c r="BD1559" s="147">
        <f t="shared" si="1267"/>
        <v>13</v>
      </c>
      <c r="BE1559" s="147">
        <f t="shared" si="1268"/>
        <v>12</v>
      </c>
      <c r="BF1559" s="147">
        <f t="shared" si="1269"/>
        <v>12</v>
      </c>
      <c r="BG1559" s="147">
        <f t="shared" si="1265"/>
        <v>11</v>
      </c>
      <c r="BH1559" s="147">
        <f t="shared" si="1266"/>
        <v>11</v>
      </c>
      <c r="BI1559" s="147">
        <f t="shared" si="1260"/>
        <v>10</v>
      </c>
      <c r="BJ1559" s="147">
        <f t="shared" si="1264"/>
        <v>9</v>
      </c>
      <c r="BK1559" s="147">
        <f>BJ1559+2</f>
        <v>11</v>
      </c>
      <c r="BL1559" s="147">
        <f t="shared" si="1258"/>
        <v>10</v>
      </c>
      <c r="BM1559" s="147">
        <f t="shared" si="1243"/>
        <v>10</v>
      </c>
      <c r="BN1559" s="147">
        <f t="shared" si="1244"/>
        <v>9</v>
      </c>
      <c r="BO1559" s="32">
        <f t="shared" si="1245"/>
        <v>790</v>
      </c>
      <c r="BP1559" s="8">
        <f t="shared" si="1240"/>
        <v>374</v>
      </c>
    </row>
    <row r="1560" spans="1:68" ht="13.5" thickBot="1">
      <c r="A1560" s="390">
        <f t="shared" si="1237"/>
        <v>40</v>
      </c>
      <c r="B1560" s="391" t="str">
        <f>VLOOKUP(A1560,Sheet3!$A$2:$E$61,4,FALSE)</f>
        <v>guǐmǎo (癸卯)</v>
      </c>
      <c r="C1560" s="391" t="str">
        <f>VLOOKUP(A1560,Sheet3!$A$2:$E$61,5,FALSE)</f>
        <v>Water Hare</v>
      </c>
      <c r="D1560" s="399">
        <f t="shared" si="1280"/>
        <v>2643</v>
      </c>
      <c r="E1560" s="399">
        <f t="shared" si="1281"/>
        <v>2582</v>
      </c>
      <c r="F1560" s="12">
        <f t="shared" si="1282"/>
        <v>6.2857142857142856</v>
      </c>
      <c r="G1560" s="416">
        <f t="shared" si="1242"/>
        <v>3974</v>
      </c>
      <c r="H1560" s="5">
        <f t="shared" si="1283"/>
        <v>43</v>
      </c>
      <c r="I1560" s="1">
        <f t="shared" si="1284"/>
        <v>44</v>
      </c>
      <c r="J1560" s="4">
        <f t="shared" si="1285"/>
        <v>43</v>
      </c>
      <c r="K1560" s="1">
        <f t="shared" si="1286"/>
        <v>44</v>
      </c>
      <c r="L1560">
        <f t="shared" si="1261"/>
        <v>206</v>
      </c>
      <c r="M1560" s="3">
        <f t="shared" si="1270"/>
        <v>2</v>
      </c>
      <c r="N1560" s="187">
        <f t="shared" si="1271"/>
        <v>3</v>
      </c>
      <c r="AD1560" s="8">
        <f t="shared" si="1287"/>
        <v>440</v>
      </c>
      <c r="AE1560" s="8"/>
      <c r="AF1560" s="8"/>
      <c r="AI1560" s="108"/>
      <c r="AL1560" s="2"/>
      <c r="AQ1560">
        <f t="shared" si="1241"/>
        <v>576</v>
      </c>
      <c r="AV1560">
        <f t="shared" si="1253"/>
        <v>487</v>
      </c>
      <c r="AZ1560" s="261">
        <f t="shared" si="1259"/>
        <v>10</v>
      </c>
      <c r="BA1560" s="261">
        <f t="shared" si="1254"/>
        <v>9</v>
      </c>
      <c r="BB1560" s="261">
        <f t="shared" si="1255"/>
        <v>9</v>
      </c>
      <c r="BC1560" s="261">
        <f t="shared" si="1251"/>
        <v>8</v>
      </c>
      <c r="BD1560" s="147">
        <f t="shared" si="1267"/>
        <v>13</v>
      </c>
      <c r="BE1560" s="147">
        <f t="shared" si="1268"/>
        <v>12</v>
      </c>
      <c r="BF1560" s="147">
        <f t="shared" si="1269"/>
        <v>12</v>
      </c>
      <c r="BG1560" s="147">
        <f t="shared" si="1265"/>
        <v>11</v>
      </c>
      <c r="BH1560" s="147">
        <f t="shared" si="1266"/>
        <v>11</v>
      </c>
      <c r="BI1560" s="147">
        <f t="shared" si="1260"/>
        <v>10</v>
      </c>
      <c r="BJ1560" s="147">
        <f t="shared" si="1264"/>
        <v>9</v>
      </c>
      <c r="BK1560" s="147">
        <f>BJ1560+1</f>
        <v>10</v>
      </c>
      <c r="BL1560" s="147">
        <f t="shared" si="1258"/>
        <v>9</v>
      </c>
      <c r="BM1560" s="147">
        <f t="shared" si="1243"/>
        <v>9</v>
      </c>
      <c r="BN1560" s="147">
        <f t="shared" si="1244"/>
        <v>8</v>
      </c>
      <c r="BO1560" s="32">
        <f t="shared" si="1245"/>
        <v>791</v>
      </c>
      <c r="BP1560" s="8">
        <f t="shared" si="1240"/>
        <v>375</v>
      </c>
    </row>
    <row r="1561" spans="1:68" ht="13.5" thickBot="1">
      <c r="A1561" s="390">
        <f t="shared" si="1237"/>
        <v>41</v>
      </c>
      <c r="B1561" s="391" t="str">
        <f>VLOOKUP(A1561,Sheet3!$A$2:$E$61,4,FALSE)</f>
        <v>jiǎchén (甲辰)</v>
      </c>
      <c r="C1561" s="391" t="str">
        <f>VLOOKUP(A1561,Sheet3!$A$2:$E$61,5,FALSE)</f>
        <v>Wood Dragon</v>
      </c>
      <c r="D1561" s="399">
        <f t="shared" si="1280"/>
        <v>2644</v>
      </c>
      <c r="E1561" s="399">
        <f t="shared" si="1281"/>
        <v>2583</v>
      </c>
      <c r="F1561" s="12">
        <f t="shared" si="1282"/>
        <v>6.4285714285714288</v>
      </c>
      <c r="G1561" s="416">
        <f t="shared" si="1242"/>
        <v>3975</v>
      </c>
      <c r="H1561" s="5">
        <f t="shared" si="1283"/>
        <v>44</v>
      </c>
      <c r="I1561" s="1">
        <f t="shared" si="1284"/>
        <v>45</v>
      </c>
      <c r="J1561" s="4">
        <f t="shared" si="1285"/>
        <v>44</v>
      </c>
      <c r="K1561" s="1">
        <f t="shared" si="1286"/>
        <v>45</v>
      </c>
      <c r="L1561">
        <f t="shared" si="1261"/>
        <v>206</v>
      </c>
      <c r="M1561" s="3">
        <f t="shared" si="1270"/>
        <v>3</v>
      </c>
      <c r="N1561" s="187">
        <f t="shared" si="1271"/>
        <v>4</v>
      </c>
      <c r="AD1561" s="8">
        <f t="shared" si="1287"/>
        <v>441</v>
      </c>
      <c r="AE1561" s="8"/>
      <c r="AF1561" s="8"/>
      <c r="AI1561" s="108"/>
      <c r="AL1561" s="2"/>
      <c r="AQ1561">
        <f t="shared" si="1241"/>
        <v>577</v>
      </c>
      <c r="AV1561">
        <f t="shared" si="1253"/>
        <v>488</v>
      </c>
      <c r="AZ1561" s="261">
        <f t="shared" si="1259"/>
        <v>9</v>
      </c>
      <c r="BA1561" s="261">
        <f t="shared" si="1254"/>
        <v>8</v>
      </c>
      <c r="BB1561" s="261">
        <f t="shared" si="1255"/>
        <v>8</v>
      </c>
      <c r="BC1561" s="261">
        <f t="shared" si="1251"/>
        <v>7</v>
      </c>
      <c r="BD1561" s="147">
        <f t="shared" si="1267"/>
        <v>12</v>
      </c>
      <c r="BE1561" s="147">
        <f t="shared" si="1268"/>
        <v>11</v>
      </c>
      <c r="BF1561" s="147">
        <f t="shared" si="1269"/>
        <v>11</v>
      </c>
      <c r="BG1561" s="147">
        <f t="shared" si="1265"/>
        <v>10</v>
      </c>
      <c r="BH1561" s="147">
        <f t="shared" si="1266"/>
        <v>10</v>
      </c>
      <c r="BI1561" s="147">
        <f t="shared" si="1260"/>
        <v>9</v>
      </c>
      <c r="BJ1561" s="147">
        <f t="shared" si="1264"/>
        <v>8</v>
      </c>
      <c r="BK1561" s="147">
        <f>BJ1561+2</f>
        <v>10</v>
      </c>
      <c r="BL1561" s="147">
        <f t="shared" si="1258"/>
        <v>9</v>
      </c>
      <c r="BM1561" s="147">
        <f t="shared" si="1243"/>
        <v>9</v>
      </c>
      <c r="BN1561" s="147">
        <f t="shared" si="1244"/>
        <v>8</v>
      </c>
      <c r="BO1561" s="32">
        <f t="shared" si="1245"/>
        <v>792</v>
      </c>
      <c r="BP1561" s="8">
        <f t="shared" si="1240"/>
        <v>376</v>
      </c>
    </row>
    <row r="1562" spans="1:68" ht="13.5" thickBot="1">
      <c r="A1562" s="390">
        <f t="shared" si="1237"/>
        <v>42</v>
      </c>
      <c r="B1562" s="391" t="str">
        <f>VLOOKUP(A1562,Sheet3!$A$2:$E$61,4,FALSE)</f>
        <v>yǐsì (乙巳)</v>
      </c>
      <c r="C1562" s="391" t="str">
        <f>VLOOKUP(A1562,Sheet3!$A$2:$E$61,5,FALSE)</f>
        <v>Wood Snake</v>
      </c>
      <c r="D1562" s="399">
        <f t="shared" si="1280"/>
        <v>2645</v>
      </c>
      <c r="E1562" s="399">
        <f t="shared" si="1281"/>
        <v>2584</v>
      </c>
      <c r="F1562" s="12">
        <f t="shared" si="1282"/>
        <v>6.5714285714285712</v>
      </c>
      <c r="G1562" s="416">
        <f t="shared" si="1242"/>
        <v>3976</v>
      </c>
      <c r="H1562" s="5">
        <f t="shared" si="1283"/>
        <v>45</v>
      </c>
      <c r="I1562" s="1">
        <f t="shared" si="1284"/>
        <v>46</v>
      </c>
      <c r="J1562" s="4">
        <f t="shared" si="1285"/>
        <v>45</v>
      </c>
      <c r="K1562" s="1">
        <f t="shared" si="1286"/>
        <v>46</v>
      </c>
      <c r="L1562">
        <f t="shared" si="1261"/>
        <v>206</v>
      </c>
      <c r="M1562" s="3">
        <f t="shared" si="1270"/>
        <v>4</v>
      </c>
      <c r="N1562" s="187">
        <f t="shared" si="1271"/>
        <v>1</v>
      </c>
      <c r="AD1562" s="8">
        <f t="shared" si="1287"/>
        <v>442</v>
      </c>
      <c r="AE1562" s="8"/>
      <c r="AF1562" s="8"/>
      <c r="AI1562" s="108"/>
      <c r="AL1562" s="2"/>
      <c r="AQ1562">
        <f t="shared" si="1241"/>
        <v>578</v>
      </c>
      <c r="AV1562">
        <f t="shared" si="1253"/>
        <v>489</v>
      </c>
      <c r="AZ1562" s="261">
        <f t="shared" si="1259"/>
        <v>9</v>
      </c>
      <c r="BA1562" s="261">
        <f t="shared" si="1254"/>
        <v>8</v>
      </c>
      <c r="BB1562" s="261">
        <f t="shared" si="1255"/>
        <v>8</v>
      </c>
      <c r="BC1562" s="261">
        <f t="shared" si="1251"/>
        <v>7</v>
      </c>
      <c r="BD1562" s="147">
        <f t="shared" si="1267"/>
        <v>12</v>
      </c>
      <c r="BE1562" s="147">
        <f t="shared" si="1268"/>
        <v>11</v>
      </c>
      <c r="BF1562" s="147">
        <f t="shared" si="1269"/>
        <v>11</v>
      </c>
      <c r="BG1562" s="147">
        <f t="shared" si="1265"/>
        <v>10</v>
      </c>
      <c r="BH1562" s="147">
        <f t="shared" si="1266"/>
        <v>10</v>
      </c>
      <c r="BI1562" s="147">
        <f t="shared" si="1260"/>
        <v>9</v>
      </c>
      <c r="BJ1562" s="147">
        <f t="shared" si="1264"/>
        <v>8</v>
      </c>
      <c r="BK1562" s="147">
        <f>BJ1562+2</f>
        <v>10</v>
      </c>
      <c r="BL1562" s="147">
        <f t="shared" si="1258"/>
        <v>9</v>
      </c>
      <c r="BM1562" s="147">
        <f t="shared" si="1243"/>
        <v>9</v>
      </c>
      <c r="BN1562" s="147">
        <f t="shared" si="1244"/>
        <v>8</v>
      </c>
      <c r="BO1562" s="32">
        <f t="shared" si="1245"/>
        <v>793</v>
      </c>
      <c r="BP1562" s="8">
        <f t="shared" si="1240"/>
        <v>377</v>
      </c>
    </row>
    <row r="1563" spans="1:68" ht="13.5" thickBot="1">
      <c r="A1563" s="390">
        <f t="shared" si="1237"/>
        <v>43</v>
      </c>
      <c r="B1563" s="391" t="str">
        <f>VLOOKUP(A1563,Sheet3!$A$2:$E$61,4,FALSE)</f>
        <v>bǐngwǔ (丙午)</v>
      </c>
      <c r="C1563" s="391" t="str">
        <f>VLOOKUP(A1563,Sheet3!$A$2:$E$61,5,FALSE)</f>
        <v>Fire Horse</v>
      </c>
      <c r="D1563" s="399">
        <f t="shared" si="1280"/>
        <v>2646</v>
      </c>
      <c r="E1563" s="399">
        <f t="shared" si="1281"/>
        <v>2585</v>
      </c>
      <c r="F1563" s="12">
        <f t="shared" si="1282"/>
        <v>6.7142857142857144</v>
      </c>
      <c r="G1563" s="416">
        <f t="shared" si="1242"/>
        <v>3977</v>
      </c>
      <c r="H1563" s="5">
        <f t="shared" si="1283"/>
        <v>46</v>
      </c>
      <c r="I1563" s="1">
        <f t="shared" si="1284"/>
        <v>47</v>
      </c>
      <c r="J1563" s="4">
        <f t="shared" si="1285"/>
        <v>46</v>
      </c>
      <c r="K1563" s="1">
        <f t="shared" si="1286"/>
        <v>47</v>
      </c>
      <c r="L1563">
        <f t="shared" si="1261"/>
        <v>207</v>
      </c>
      <c r="M1563" s="3">
        <f t="shared" si="1270"/>
        <v>1</v>
      </c>
      <c r="N1563" s="187">
        <f t="shared" si="1271"/>
        <v>2</v>
      </c>
      <c r="AD1563" s="8">
        <f t="shared" si="1287"/>
        <v>443</v>
      </c>
      <c r="AE1563" s="8"/>
      <c r="AF1563" s="8"/>
      <c r="AI1563" s="108"/>
      <c r="AL1563" s="2"/>
      <c r="AQ1563">
        <f t="shared" si="1241"/>
        <v>579</v>
      </c>
      <c r="AV1563" s="48">
        <f t="shared" si="1253"/>
        <v>490</v>
      </c>
      <c r="AZ1563" s="261">
        <f t="shared" si="1259"/>
        <v>9</v>
      </c>
      <c r="BA1563" s="261">
        <f t="shared" si="1254"/>
        <v>8</v>
      </c>
      <c r="BB1563" s="261">
        <f t="shared" si="1255"/>
        <v>8</v>
      </c>
      <c r="BC1563" s="261">
        <f t="shared" si="1251"/>
        <v>7</v>
      </c>
      <c r="BD1563" s="147">
        <f t="shared" si="1267"/>
        <v>12</v>
      </c>
      <c r="BE1563" s="147">
        <f t="shared" si="1268"/>
        <v>11</v>
      </c>
      <c r="BF1563" s="147">
        <f t="shared" si="1269"/>
        <v>11</v>
      </c>
      <c r="BG1563" s="147">
        <f t="shared" si="1265"/>
        <v>10</v>
      </c>
      <c r="BH1563" s="147">
        <f t="shared" si="1266"/>
        <v>10</v>
      </c>
      <c r="BI1563" s="147">
        <f t="shared" si="1260"/>
        <v>9</v>
      </c>
      <c r="BJ1563" s="147">
        <f t="shared" si="1264"/>
        <v>8</v>
      </c>
      <c r="BK1563" s="147">
        <f>BJ1563+2</f>
        <v>10</v>
      </c>
      <c r="BL1563" s="147">
        <f t="shared" si="1258"/>
        <v>9</v>
      </c>
      <c r="BM1563" s="147">
        <f t="shared" si="1243"/>
        <v>9</v>
      </c>
      <c r="BN1563" s="147">
        <f t="shared" si="1244"/>
        <v>8</v>
      </c>
      <c r="BO1563" s="32">
        <f t="shared" si="1245"/>
        <v>794</v>
      </c>
      <c r="BP1563" s="8">
        <f t="shared" si="1240"/>
        <v>378</v>
      </c>
    </row>
    <row r="1564" spans="1:68" ht="13.5" thickBot="1">
      <c r="A1564" s="390">
        <f t="shared" si="1237"/>
        <v>44</v>
      </c>
      <c r="B1564" s="391" t="str">
        <f>VLOOKUP(A1564,Sheet3!$A$2:$E$61,4,FALSE)</f>
        <v>dīngwèi (丁未)</v>
      </c>
      <c r="C1564" s="391" t="str">
        <f>VLOOKUP(A1564,Sheet3!$A$2:$E$61,5,FALSE)</f>
        <v>Fire Sheep</v>
      </c>
      <c r="D1564" s="399">
        <f t="shared" si="1280"/>
        <v>2647</v>
      </c>
      <c r="E1564" s="399">
        <f t="shared" si="1281"/>
        <v>2586</v>
      </c>
      <c r="F1564" s="12">
        <f t="shared" si="1282"/>
        <v>6.8571428571428568</v>
      </c>
      <c r="G1564" s="416">
        <f t="shared" si="1242"/>
        <v>3978</v>
      </c>
      <c r="H1564" s="5">
        <f t="shared" si="1283"/>
        <v>47</v>
      </c>
      <c r="I1564" s="1">
        <f t="shared" si="1284"/>
        <v>48</v>
      </c>
      <c r="J1564" s="4">
        <f t="shared" si="1285"/>
        <v>47</v>
      </c>
      <c r="K1564" s="1">
        <f t="shared" si="1286"/>
        <v>48</v>
      </c>
      <c r="L1564">
        <f t="shared" si="1261"/>
        <v>207</v>
      </c>
      <c r="M1564" s="3">
        <f t="shared" si="1270"/>
        <v>2</v>
      </c>
      <c r="N1564" s="187">
        <f t="shared" si="1271"/>
        <v>3</v>
      </c>
      <c r="AD1564" s="8">
        <f t="shared" si="1287"/>
        <v>444</v>
      </c>
      <c r="AE1564" s="8"/>
      <c r="AF1564" s="8"/>
      <c r="AL1564" s="2"/>
      <c r="AQ1564">
        <f t="shared" si="1241"/>
        <v>580</v>
      </c>
      <c r="AZ1564" s="261">
        <f t="shared" si="1259"/>
        <v>9</v>
      </c>
      <c r="BA1564" s="261">
        <f t="shared" si="1254"/>
        <v>8</v>
      </c>
      <c r="BB1564" s="261">
        <f t="shared" si="1255"/>
        <v>8</v>
      </c>
      <c r="BC1564" s="261">
        <f t="shared" si="1251"/>
        <v>7</v>
      </c>
      <c r="BD1564" s="147">
        <f t="shared" si="1267"/>
        <v>12</v>
      </c>
      <c r="BE1564" s="147">
        <f t="shared" si="1268"/>
        <v>11</v>
      </c>
      <c r="BF1564" s="147">
        <f t="shared" si="1269"/>
        <v>11</v>
      </c>
      <c r="BG1564" s="147">
        <f t="shared" si="1265"/>
        <v>10</v>
      </c>
      <c r="BH1564" s="147">
        <f t="shared" si="1266"/>
        <v>10</v>
      </c>
      <c r="BI1564" s="147">
        <f t="shared" si="1260"/>
        <v>9</v>
      </c>
      <c r="BJ1564" s="147">
        <f t="shared" si="1264"/>
        <v>8</v>
      </c>
      <c r="BK1564" s="147">
        <f>BJ1564+1</f>
        <v>9</v>
      </c>
      <c r="BL1564" s="147">
        <f t="shared" si="1258"/>
        <v>8</v>
      </c>
      <c r="BM1564" s="147">
        <f t="shared" si="1243"/>
        <v>8</v>
      </c>
      <c r="BN1564" s="147">
        <f t="shared" si="1244"/>
        <v>7</v>
      </c>
      <c r="BO1564" s="32">
        <f t="shared" si="1245"/>
        <v>795</v>
      </c>
      <c r="BP1564" s="8">
        <f t="shared" si="1240"/>
        <v>379</v>
      </c>
    </row>
    <row r="1565" spans="1:68" ht="13.5" thickBot="1">
      <c r="A1565" s="390">
        <f t="shared" si="1237"/>
        <v>45</v>
      </c>
      <c r="B1565" s="391" t="str">
        <f>VLOOKUP(A1565,Sheet3!$A$2:$E$61,4,FALSE)</f>
        <v>wùshēn (戊申)</v>
      </c>
      <c r="C1565" s="391" t="str">
        <f>VLOOKUP(A1565,Sheet3!$A$2:$E$61,5,FALSE)</f>
        <v>Earth Monkey</v>
      </c>
      <c r="D1565" s="399">
        <f t="shared" si="1280"/>
        <v>2648</v>
      </c>
      <c r="E1565" s="399">
        <f t="shared" si="1281"/>
        <v>2587</v>
      </c>
      <c r="F1565" s="14">
        <f t="shared" si="1282"/>
        <v>7</v>
      </c>
      <c r="G1565" s="417">
        <f t="shared" si="1242"/>
        <v>3979</v>
      </c>
      <c r="H1565" s="18">
        <f t="shared" si="1283"/>
        <v>48</v>
      </c>
      <c r="I1565" s="16">
        <f t="shared" si="1284"/>
        <v>49</v>
      </c>
      <c r="J1565" s="6">
        <f t="shared" si="1285"/>
        <v>48</v>
      </c>
      <c r="K1565" s="16">
        <f t="shared" si="1286"/>
        <v>49</v>
      </c>
      <c r="L1565" s="20">
        <f t="shared" si="1261"/>
        <v>207</v>
      </c>
      <c r="M1565" s="15">
        <f t="shared" si="1270"/>
        <v>3</v>
      </c>
      <c r="N1565" s="270">
        <f t="shared" si="1271"/>
        <v>4</v>
      </c>
      <c r="O1565" s="20"/>
      <c r="P1565" s="20"/>
      <c r="Q1565" s="30"/>
      <c r="R1565" s="20"/>
      <c r="S1565" s="20"/>
      <c r="T1565" s="17"/>
      <c r="U1565" s="17"/>
      <c r="V1565" s="20"/>
      <c r="W1565" s="20"/>
      <c r="X1565" s="20"/>
      <c r="Y1565" s="20"/>
      <c r="Z1565" s="20"/>
      <c r="AA1565" s="20"/>
      <c r="AB1565" s="20"/>
      <c r="AC1565" s="20"/>
      <c r="AD1565" s="192">
        <f>AD1564+1</f>
        <v>445</v>
      </c>
      <c r="AE1565" s="192"/>
      <c r="AF1565" s="192"/>
      <c r="AG1565" s="20"/>
      <c r="AH1565" s="17"/>
      <c r="AL1565" s="2"/>
      <c r="AQ1565">
        <f t="shared" si="1241"/>
        <v>581</v>
      </c>
      <c r="AZ1565" s="261">
        <f t="shared" si="1259"/>
        <v>8</v>
      </c>
      <c r="BA1565" s="261">
        <f t="shared" si="1254"/>
        <v>7</v>
      </c>
      <c r="BB1565" s="261">
        <f t="shared" si="1255"/>
        <v>7</v>
      </c>
      <c r="BC1565" s="261">
        <f t="shared" ref="BC1565:BC1588" si="1288">BB1565-1</f>
        <v>6</v>
      </c>
      <c r="BD1565" s="147">
        <f t="shared" si="1267"/>
        <v>11</v>
      </c>
      <c r="BE1565" s="147">
        <f t="shared" si="1268"/>
        <v>10</v>
      </c>
      <c r="BF1565" s="147">
        <f t="shared" si="1269"/>
        <v>10</v>
      </c>
      <c r="BG1565" s="147">
        <f t="shared" si="1265"/>
        <v>9</v>
      </c>
      <c r="BH1565" s="147">
        <f t="shared" si="1266"/>
        <v>9</v>
      </c>
      <c r="BI1565" s="147">
        <f t="shared" si="1260"/>
        <v>8</v>
      </c>
      <c r="BJ1565" s="147">
        <f t="shared" si="1264"/>
        <v>7</v>
      </c>
      <c r="BK1565" s="147">
        <f>BJ1565+2</f>
        <v>9</v>
      </c>
      <c r="BL1565" s="147">
        <f t="shared" si="1258"/>
        <v>8</v>
      </c>
      <c r="BM1565" s="147">
        <f t="shared" si="1243"/>
        <v>8</v>
      </c>
      <c r="BN1565" s="147">
        <f t="shared" si="1244"/>
        <v>7</v>
      </c>
      <c r="BO1565" s="32">
        <f t="shared" si="1245"/>
        <v>796</v>
      </c>
      <c r="BP1565" s="8">
        <f t="shared" si="1240"/>
        <v>380</v>
      </c>
    </row>
    <row r="1566" spans="1:68" ht="13.5" thickBot="1">
      <c r="A1566" s="390">
        <f t="shared" si="1237"/>
        <v>46</v>
      </c>
      <c r="B1566" s="391" t="str">
        <f>VLOOKUP(A1566,Sheet3!$A$2:$E$61,4,FALSE)</f>
        <v>jǐyǒu (己酉)</v>
      </c>
      <c r="C1566" s="391" t="str">
        <f>VLOOKUP(A1566,Sheet3!$A$2:$E$61,5,FALSE)</f>
        <v>Earth Rooster</v>
      </c>
      <c r="D1566" s="399">
        <f t="shared" si="1280"/>
        <v>2649</v>
      </c>
      <c r="E1566" s="399">
        <f t="shared" si="1281"/>
        <v>2588</v>
      </c>
      <c r="F1566" s="12">
        <f t="shared" ref="F1566:F1585" si="1289">(1+H1566)/7</f>
        <v>7.1428571428571432</v>
      </c>
      <c r="G1566" s="416">
        <f t="shared" si="1242"/>
        <v>3980</v>
      </c>
      <c r="H1566" s="5">
        <f t="shared" ref="H1566:H1585" si="1290">H1565+1</f>
        <v>49</v>
      </c>
      <c r="I1566" s="1">
        <f t="shared" ref="I1566:I1585" si="1291">I1565+1</f>
        <v>50</v>
      </c>
      <c r="J1566" s="4">
        <f t="shared" ref="J1566:J1585" si="1292">J1565+1</f>
        <v>49</v>
      </c>
      <c r="K1566" s="1">
        <f t="shared" ref="K1566:K1585" si="1293">K1565+1</f>
        <v>50</v>
      </c>
      <c r="L1566">
        <f t="shared" si="1261"/>
        <v>207</v>
      </c>
      <c r="M1566" s="3">
        <f t="shared" si="1270"/>
        <v>4</v>
      </c>
      <c r="N1566" s="187">
        <f t="shared" si="1271"/>
        <v>1</v>
      </c>
      <c r="AD1566" s="8">
        <f t="shared" ref="AD1566:AD1571" si="1294">AD1565+1</f>
        <v>446</v>
      </c>
      <c r="AE1566" s="8"/>
      <c r="AF1566" s="8"/>
      <c r="AL1566" s="2"/>
      <c r="AQ1566">
        <f t="shared" si="1241"/>
        <v>582</v>
      </c>
      <c r="AZ1566" s="261">
        <f t="shared" si="1259"/>
        <v>8</v>
      </c>
      <c r="BA1566" s="261">
        <f t="shared" si="1254"/>
        <v>7</v>
      </c>
      <c r="BB1566" s="261">
        <f t="shared" si="1255"/>
        <v>7</v>
      </c>
      <c r="BC1566" s="261">
        <f t="shared" si="1288"/>
        <v>6</v>
      </c>
      <c r="BD1566" s="147">
        <f t="shared" si="1267"/>
        <v>11</v>
      </c>
      <c r="BE1566" s="147">
        <f t="shared" si="1268"/>
        <v>10</v>
      </c>
      <c r="BF1566" s="147">
        <f t="shared" si="1269"/>
        <v>10</v>
      </c>
      <c r="BG1566" s="147">
        <f t="shared" si="1265"/>
        <v>9</v>
      </c>
      <c r="BH1566" s="147">
        <f t="shared" si="1266"/>
        <v>9</v>
      </c>
      <c r="BI1566" s="147">
        <f t="shared" si="1260"/>
        <v>8</v>
      </c>
      <c r="BJ1566" s="147">
        <f t="shared" si="1264"/>
        <v>7</v>
      </c>
      <c r="BK1566" s="147">
        <f>BJ1566+2</f>
        <v>9</v>
      </c>
      <c r="BL1566" s="147">
        <f t="shared" si="1258"/>
        <v>8</v>
      </c>
      <c r="BM1566" s="147">
        <f t="shared" si="1243"/>
        <v>8</v>
      </c>
      <c r="BN1566" s="147">
        <f t="shared" si="1244"/>
        <v>7</v>
      </c>
      <c r="BO1566" s="32">
        <f t="shared" si="1245"/>
        <v>797</v>
      </c>
      <c r="BP1566" s="8">
        <f t="shared" si="1240"/>
        <v>381</v>
      </c>
    </row>
    <row r="1567" spans="1:68" ht="13.5" thickBot="1">
      <c r="A1567" s="390">
        <f t="shared" si="1237"/>
        <v>47</v>
      </c>
      <c r="B1567" s="391" t="str">
        <f>VLOOKUP(A1567,Sheet3!$A$2:$E$61,4,FALSE)</f>
        <v>gēngxū (庚戌)</v>
      </c>
      <c r="C1567" s="391" t="str">
        <f>VLOOKUP(A1567,Sheet3!$A$2:$E$61,5,FALSE)</f>
        <v>Metal Dog</v>
      </c>
      <c r="D1567" s="399">
        <f t="shared" si="1280"/>
        <v>2650</v>
      </c>
      <c r="E1567" s="399">
        <f t="shared" si="1281"/>
        <v>2589</v>
      </c>
      <c r="F1567" s="12">
        <f t="shared" si="1289"/>
        <v>7.2857142857142856</v>
      </c>
      <c r="G1567" s="416">
        <f t="shared" si="1242"/>
        <v>3981</v>
      </c>
      <c r="H1567" s="5">
        <f t="shared" si="1290"/>
        <v>50</v>
      </c>
      <c r="I1567" s="1">
        <f t="shared" si="1291"/>
        <v>51</v>
      </c>
      <c r="J1567" s="4">
        <f t="shared" si="1292"/>
        <v>50</v>
      </c>
      <c r="K1567" s="1">
        <f t="shared" si="1293"/>
        <v>51</v>
      </c>
      <c r="L1567">
        <f t="shared" si="1261"/>
        <v>208</v>
      </c>
      <c r="M1567" s="3">
        <f t="shared" si="1270"/>
        <v>1</v>
      </c>
      <c r="N1567" s="187">
        <f t="shared" si="1271"/>
        <v>2</v>
      </c>
      <c r="AD1567" s="8">
        <f t="shared" si="1294"/>
        <v>447</v>
      </c>
      <c r="AE1567" s="8"/>
      <c r="AF1567" s="8"/>
      <c r="AL1567" s="2"/>
      <c r="AQ1567">
        <f t="shared" si="1241"/>
        <v>583</v>
      </c>
      <c r="AZ1567" s="261">
        <f t="shared" si="1259"/>
        <v>8</v>
      </c>
      <c r="BA1567" s="261">
        <f t="shared" si="1254"/>
        <v>7</v>
      </c>
      <c r="BB1567" s="261">
        <f t="shared" si="1255"/>
        <v>7</v>
      </c>
      <c r="BC1567" s="261">
        <f t="shared" si="1288"/>
        <v>6</v>
      </c>
      <c r="BD1567" s="147">
        <f t="shared" si="1267"/>
        <v>11</v>
      </c>
      <c r="BE1567" s="147">
        <f t="shared" si="1268"/>
        <v>10</v>
      </c>
      <c r="BF1567" s="147">
        <f t="shared" si="1269"/>
        <v>10</v>
      </c>
      <c r="BG1567" s="147">
        <f t="shared" si="1265"/>
        <v>9</v>
      </c>
      <c r="BH1567" s="147">
        <f t="shared" si="1266"/>
        <v>9</v>
      </c>
      <c r="BI1567" s="147">
        <f t="shared" si="1260"/>
        <v>8</v>
      </c>
      <c r="BJ1567" s="147">
        <f t="shared" si="1264"/>
        <v>7</v>
      </c>
      <c r="BK1567" s="147">
        <f>BJ1567+2</f>
        <v>9</v>
      </c>
      <c r="BL1567" s="147">
        <f t="shared" si="1258"/>
        <v>8</v>
      </c>
      <c r="BM1567" s="147">
        <f t="shared" si="1243"/>
        <v>8</v>
      </c>
      <c r="BN1567" s="147">
        <f t="shared" si="1244"/>
        <v>7</v>
      </c>
      <c r="BO1567" s="32">
        <f t="shared" si="1245"/>
        <v>798</v>
      </c>
      <c r="BP1567" s="8">
        <f t="shared" si="1240"/>
        <v>382</v>
      </c>
    </row>
    <row r="1568" spans="1:68" ht="13.5" thickBot="1">
      <c r="A1568" s="390">
        <f t="shared" si="1237"/>
        <v>48</v>
      </c>
      <c r="B1568" s="391" t="str">
        <f>VLOOKUP(A1568,Sheet3!$A$2:$E$61,4,FALSE)</f>
        <v>xīnhài (辛亥)</v>
      </c>
      <c r="C1568" s="391" t="str">
        <f>VLOOKUP(A1568,Sheet3!$A$2:$E$61,5,FALSE)</f>
        <v>Metal Pig</v>
      </c>
      <c r="D1568" s="399">
        <f t="shared" si="1280"/>
        <v>2651</v>
      </c>
      <c r="E1568" s="399">
        <f t="shared" si="1281"/>
        <v>2590</v>
      </c>
      <c r="F1568" s="12">
        <f t="shared" si="1289"/>
        <v>7.4285714285714288</v>
      </c>
      <c r="G1568" s="416">
        <f t="shared" si="1242"/>
        <v>3982</v>
      </c>
      <c r="H1568" s="5">
        <f t="shared" si="1290"/>
        <v>51</v>
      </c>
      <c r="I1568" s="1">
        <f t="shared" si="1291"/>
        <v>52</v>
      </c>
      <c r="J1568" s="4">
        <f t="shared" si="1292"/>
        <v>51</v>
      </c>
      <c r="K1568" s="1">
        <f t="shared" si="1293"/>
        <v>52</v>
      </c>
      <c r="L1568">
        <f t="shared" si="1261"/>
        <v>208</v>
      </c>
      <c r="M1568" s="3">
        <f t="shared" si="1270"/>
        <v>2</v>
      </c>
      <c r="N1568" s="187">
        <f t="shared" si="1271"/>
        <v>3</v>
      </c>
      <c r="AD1568" s="8">
        <f t="shared" si="1294"/>
        <v>448</v>
      </c>
      <c r="AE1568" s="8"/>
      <c r="AF1568" s="8"/>
      <c r="AL1568" s="2"/>
      <c r="AQ1568">
        <f t="shared" si="1241"/>
        <v>584</v>
      </c>
      <c r="AZ1568" s="261">
        <f t="shared" si="1259"/>
        <v>8</v>
      </c>
      <c r="BA1568" s="261">
        <f t="shared" si="1254"/>
        <v>7</v>
      </c>
      <c r="BB1568" s="261">
        <f t="shared" si="1255"/>
        <v>7</v>
      </c>
      <c r="BC1568" s="261">
        <f t="shared" si="1288"/>
        <v>6</v>
      </c>
      <c r="BD1568" s="147">
        <f t="shared" si="1267"/>
        <v>11</v>
      </c>
      <c r="BE1568" s="147">
        <f t="shared" si="1268"/>
        <v>10</v>
      </c>
      <c r="BF1568" s="147">
        <f t="shared" si="1269"/>
        <v>10</v>
      </c>
      <c r="BG1568" s="147">
        <f t="shared" si="1265"/>
        <v>9</v>
      </c>
      <c r="BH1568" s="147">
        <f t="shared" si="1266"/>
        <v>9</v>
      </c>
      <c r="BI1568" s="147">
        <f t="shared" si="1260"/>
        <v>8</v>
      </c>
      <c r="BJ1568" s="147">
        <f t="shared" si="1264"/>
        <v>7</v>
      </c>
      <c r="BK1568" s="147">
        <f>BJ1568+1</f>
        <v>8</v>
      </c>
      <c r="BL1568" s="147">
        <f t="shared" si="1258"/>
        <v>7</v>
      </c>
      <c r="BM1568" s="147">
        <f t="shared" si="1243"/>
        <v>7</v>
      </c>
      <c r="BN1568" s="147">
        <f t="shared" si="1244"/>
        <v>6</v>
      </c>
      <c r="BO1568" s="32">
        <f t="shared" si="1245"/>
        <v>799</v>
      </c>
      <c r="BP1568" s="8">
        <f t="shared" si="1240"/>
        <v>383</v>
      </c>
    </row>
    <row r="1569" spans="1:68" ht="13.5" thickBot="1">
      <c r="A1569" s="390">
        <f t="shared" si="1237"/>
        <v>49</v>
      </c>
      <c r="B1569" s="391" t="str">
        <f>VLOOKUP(A1569,Sheet3!$A$2:$E$61,4,FALSE)</f>
        <v>rénzǐ (壬子)</v>
      </c>
      <c r="C1569" s="391" t="str">
        <f>VLOOKUP(A1569,Sheet3!$A$2:$E$61,5,FALSE)</f>
        <v>Water Rat</v>
      </c>
      <c r="D1569" s="399">
        <f t="shared" si="1280"/>
        <v>2652</v>
      </c>
      <c r="E1569" s="399">
        <f t="shared" si="1281"/>
        <v>2591</v>
      </c>
      <c r="F1569" s="12">
        <f t="shared" si="1289"/>
        <v>7.5714285714285712</v>
      </c>
      <c r="G1569" s="416">
        <f t="shared" si="1242"/>
        <v>3983</v>
      </c>
      <c r="H1569" s="5">
        <f t="shared" si="1290"/>
        <v>52</v>
      </c>
      <c r="I1569" s="1">
        <f t="shared" si="1291"/>
        <v>53</v>
      </c>
      <c r="J1569" s="4">
        <f t="shared" si="1292"/>
        <v>52</v>
      </c>
      <c r="K1569" s="1">
        <f t="shared" si="1293"/>
        <v>53</v>
      </c>
      <c r="L1569">
        <f t="shared" si="1261"/>
        <v>208</v>
      </c>
      <c r="M1569" s="3">
        <f t="shared" si="1270"/>
        <v>3</v>
      </c>
      <c r="N1569" s="187">
        <f t="shared" si="1271"/>
        <v>4</v>
      </c>
      <c r="AD1569" s="8">
        <f t="shared" si="1294"/>
        <v>449</v>
      </c>
      <c r="AE1569" s="8"/>
      <c r="AF1569" s="8"/>
      <c r="AL1569" s="2"/>
      <c r="AQ1569">
        <f t="shared" si="1241"/>
        <v>585</v>
      </c>
      <c r="AZ1569" s="261">
        <f t="shared" si="1259"/>
        <v>7</v>
      </c>
      <c r="BA1569" s="261">
        <f t="shared" ref="BA1569:BA1592" si="1295">AZ1569-1</f>
        <v>6</v>
      </c>
      <c r="BB1569" s="261">
        <f t="shared" ref="BB1569:BB1592" si="1296">BA1569</f>
        <v>6</v>
      </c>
      <c r="BC1569" s="261">
        <f t="shared" si="1288"/>
        <v>5</v>
      </c>
      <c r="BD1569" s="147">
        <f t="shared" si="1267"/>
        <v>10</v>
      </c>
      <c r="BE1569" s="147">
        <f t="shared" si="1268"/>
        <v>9</v>
      </c>
      <c r="BF1569" s="147">
        <f t="shared" si="1269"/>
        <v>9</v>
      </c>
      <c r="BG1569" s="147">
        <f t="shared" si="1265"/>
        <v>8</v>
      </c>
      <c r="BH1569" s="147">
        <f t="shared" si="1266"/>
        <v>8</v>
      </c>
      <c r="BI1569" s="147">
        <f t="shared" si="1260"/>
        <v>7</v>
      </c>
      <c r="BJ1569" s="147">
        <f t="shared" si="1264"/>
        <v>6</v>
      </c>
      <c r="BK1569" s="147">
        <f>BJ1569+2</f>
        <v>8</v>
      </c>
      <c r="BL1569" s="147">
        <f t="shared" si="1258"/>
        <v>7</v>
      </c>
      <c r="BM1569" s="147">
        <f t="shared" si="1243"/>
        <v>7</v>
      </c>
      <c r="BN1569" s="147">
        <f t="shared" si="1244"/>
        <v>6</v>
      </c>
      <c r="BO1569" s="32">
        <f t="shared" si="1245"/>
        <v>800</v>
      </c>
      <c r="BP1569" s="8">
        <f t="shared" si="1240"/>
        <v>384</v>
      </c>
    </row>
    <row r="1570" spans="1:68" ht="13.5" thickBot="1">
      <c r="A1570" s="390">
        <f t="shared" si="1237"/>
        <v>50</v>
      </c>
      <c r="B1570" s="391" t="str">
        <f>VLOOKUP(A1570,Sheet3!$A$2:$E$61,4,FALSE)</f>
        <v>guǐchǒu (癸丑)</v>
      </c>
      <c r="C1570" s="391" t="str">
        <f>VLOOKUP(A1570,Sheet3!$A$2:$E$61,5,FALSE)</f>
        <v>Water Ox</v>
      </c>
      <c r="D1570" s="399">
        <f t="shared" si="1280"/>
        <v>2653</v>
      </c>
      <c r="E1570" s="399">
        <f t="shared" si="1281"/>
        <v>2592</v>
      </c>
      <c r="F1570" s="12">
        <f t="shared" si="1289"/>
        <v>7.7142857142857144</v>
      </c>
      <c r="G1570" s="416">
        <f t="shared" si="1242"/>
        <v>3984</v>
      </c>
      <c r="H1570" s="5">
        <f t="shared" si="1290"/>
        <v>53</v>
      </c>
      <c r="I1570" s="1">
        <f t="shared" si="1291"/>
        <v>54</v>
      </c>
      <c r="J1570" s="4">
        <f t="shared" si="1292"/>
        <v>53</v>
      </c>
      <c r="K1570" s="1">
        <f t="shared" si="1293"/>
        <v>54</v>
      </c>
      <c r="L1570">
        <f t="shared" si="1261"/>
        <v>208</v>
      </c>
      <c r="M1570" s="3">
        <f t="shared" si="1270"/>
        <v>4</v>
      </c>
      <c r="N1570" s="187">
        <f t="shared" si="1271"/>
        <v>1</v>
      </c>
      <c r="AD1570" s="8">
        <f t="shared" si="1294"/>
        <v>450</v>
      </c>
      <c r="AE1570" s="8"/>
      <c r="AF1570" s="8"/>
      <c r="AL1570" s="2"/>
      <c r="AQ1570">
        <f t="shared" si="1241"/>
        <v>586</v>
      </c>
      <c r="AZ1570" s="261">
        <f t="shared" si="1259"/>
        <v>7</v>
      </c>
      <c r="BA1570" s="261">
        <f t="shared" si="1295"/>
        <v>6</v>
      </c>
      <c r="BB1570" s="261">
        <f t="shared" si="1296"/>
        <v>6</v>
      </c>
      <c r="BC1570" s="261">
        <f t="shared" si="1288"/>
        <v>5</v>
      </c>
      <c r="BD1570" s="147">
        <f t="shared" si="1267"/>
        <v>10</v>
      </c>
      <c r="BE1570" s="147">
        <f t="shared" si="1268"/>
        <v>9</v>
      </c>
      <c r="BF1570" s="147">
        <f t="shared" si="1269"/>
        <v>9</v>
      </c>
      <c r="BG1570" s="147">
        <f t="shared" si="1265"/>
        <v>8</v>
      </c>
      <c r="BH1570" s="147">
        <f t="shared" si="1266"/>
        <v>8</v>
      </c>
      <c r="BI1570" s="147">
        <f t="shared" si="1260"/>
        <v>7</v>
      </c>
      <c r="BJ1570" s="147">
        <f t="shared" si="1264"/>
        <v>6</v>
      </c>
      <c r="BK1570" s="147">
        <f>BJ1570+2</f>
        <v>8</v>
      </c>
      <c r="BL1570" s="147">
        <f t="shared" si="1258"/>
        <v>7</v>
      </c>
      <c r="BM1570" s="147">
        <f t="shared" si="1243"/>
        <v>7</v>
      </c>
      <c r="BN1570" s="147">
        <f t="shared" si="1244"/>
        <v>6</v>
      </c>
      <c r="BO1570" s="32">
        <f t="shared" si="1245"/>
        <v>801</v>
      </c>
      <c r="BP1570" s="8">
        <f t="shared" si="1240"/>
        <v>385</v>
      </c>
    </row>
    <row r="1571" spans="1:68" ht="13.5" thickBot="1">
      <c r="A1571" s="390">
        <f t="shared" si="1237"/>
        <v>51</v>
      </c>
      <c r="B1571" s="391" t="str">
        <f>VLOOKUP(A1571,Sheet3!$A$2:$E$61,4,FALSE)</f>
        <v>jiǎyín (甲寅)</v>
      </c>
      <c r="C1571" s="391" t="str">
        <f>VLOOKUP(A1571,Sheet3!$A$2:$E$61,5,FALSE)</f>
        <v>Wood Tiger</v>
      </c>
      <c r="D1571" s="399">
        <f t="shared" si="1280"/>
        <v>2654</v>
      </c>
      <c r="E1571" s="399">
        <f t="shared" si="1281"/>
        <v>2593</v>
      </c>
      <c r="F1571" s="12">
        <f t="shared" si="1289"/>
        <v>7.8571428571428568</v>
      </c>
      <c r="G1571" s="416">
        <f t="shared" si="1242"/>
        <v>3985</v>
      </c>
      <c r="H1571" s="5">
        <f t="shared" si="1290"/>
        <v>54</v>
      </c>
      <c r="I1571" s="1">
        <f t="shared" si="1291"/>
        <v>55</v>
      </c>
      <c r="J1571" s="4">
        <f t="shared" si="1292"/>
        <v>54</v>
      </c>
      <c r="K1571" s="1">
        <f t="shared" si="1293"/>
        <v>55</v>
      </c>
      <c r="L1571">
        <f t="shared" si="1261"/>
        <v>209</v>
      </c>
      <c r="M1571" s="3">
        <f t="shared" si="1270"/>
        <v>1</v>
      </c>
      <c r="N1571" s="187">
        <f t="shared" si="1271"/>
        <v>2</v>
      </c>
      <c r="AD1571" s="8">
        <f t="shared" si="1294"/>
        <v>451</v>
      </c>
      <c r="AE1571" s="8"/>
      <c r="AF1571" s="8"/>
      <c r="AL1571" s="2"/>
      <c r="AQ1571">
        <f t="shared" si="1241"/>
        <v>587</v>
      </c>
      <c r="AZ1571" s="261">
        <f t="shared" si="1259"/>
        <v>7</v>
      </c>
      <c r="BA1571" s="261">
        <f t="shared" si="1295"/>
        <v>6</v>
      </c>
      <c r="BB1571" s="261">
        <f t="shared" si="1296"/>
        <v>6</v>
      </c>
      <c r="BC1571" s="261">
        <f t="shared" si="1288"/>
        <v>5</v>
      </c>
      <c r="BD1571" s="147">
        <f t="shared" si="1267"/>
        <v>10</v>
      </c>
      <c r="BE1571" s="147">
        <f t="shared" si="1268"/>
        <v>9</v>
      </c>
      <c r="BF1571" s="147">
        <f t="shared" si="1269"/>
        <v>9</v>
      </c>
      <c r="BG1571" s="147">
        <f t="shared" si="1265"/>
        <v>8</v>
      </c>
      <c r="BH1571" s="147">
        <f t="shared" si="1266"/>
        <v>8</v>
      </c>
      <c r="BI1571" s="147">
        <f t="shared" si="1260"/>
        <v>7</v>
      </c>
      <c r="BJ1571" s="147">
        <f t="shared" si="1264"/>
        <v>6</v>
      </c>
      <c r="BK1571" s="147">
        <f>BJ1571+2</f>
        <v>8</v>
      </c>
      <c r="BL1571" s="147">
        <f t="shared" si="1258"/>
        <v>7</v>
      </c>
      <c r="BM1571" s="147">
        <f t="shared" si="1243"/>
        <v>7</v>
      </c>
      <c r="BN1571" s="147">
        <f t="shared" si="1244"/>
        <v>6</v>
      </c>
      <c r="BO1571" s="32">
        <f t="shared" si="1245"/>
        <v>802</v>
      </c>
      <c r="BP1571" s="8">
        <f t="shared" si="1240"/>
        <v>386</v>
      </c>
    </row>
    <row r="1572" spans="1:68" ht="13.5" thickBot="1">
      <c r="A1572" s="390">
        <f t="shared" si="1237"/>
        <v>52</v>
      </c>
      <c r="B1572" s="391" t="str">
        <f>VLOOKUP(A1572,Sheet3!$A$2:$E$61,4,FALSE)</f>
        <v>yǐmǎo (乙卯)</v>
      </c>
      <c r="C1572" s="391" t="str">
        <f>VLOOKUP(A1572,Sheet3!$A$2:$E$61,5,FALSE)</f>
        <v>Wood Hare</v>
      </c>
      <c r="D1572" s="399">
        <f t="shared" si="1280"/>
        <v>2655</v>
      </c>
      <c r="E1572" s="399">
        <f t="shared" si="1281"/>
        <v>2594</v>
      </c>
      <c r="F1572" s="14">
        <f t="shared" si="1289"/>
        <v>8</v>
      </c>
      <c r="G1572" s="417">
        <f t="shared" si="1242"/>
        <v>3986</v>
      </c>
      <c r="H1572" s="18">
        <f t="shared" si="1290"/>
        <v>55</v>
      </c>
      <c r="I1572" s="16">
        <f t="shared" si="1291"/>
        <v>56</v>
      </c>
      <c r="J1572" s="6">
        <f t="shared" si="1292"/>
        <v>55</v>
      </c>
      <c r="K1572" s="16">
        <f t="shared" si="1293"/>
        <v>56</v>
      </c>
      <c r="L1572" s="20">
        <f t="shared" si="1261"/>
        <v>209</v>
      </c>
      <c r="M1572" s="15">
        <f t="shared" si="1270"/>
        <v>2</v>
      </c>
      <c r="N1572" s="270">
        <f t="shared" si="1271"/>
        <v>3</v>
      </c>
      <c r="O1572" s="20"/>
      <c r="P1572" s="20"/>
      <c r="Q1572" s="30"/>
      <c r="R1572" s="20"/>
      <c r="S1572" s="20"/>
      <c r="T1572" s="17"/>
      <c r="U1572" s="17"/>
      <c r="V1572" s="20"/>
      <c r="W1572" s="20"/>
      <c r="X1572" s="20"/>
      <c r="Y1572" s="20"/>
      <c r="Z1572" s="20"/>
      <c r="AA1572" s="20"/>
      <c r="AB1572" s="20"/>
      <c r="AC1572" s="20"/>
      <c r="AD1572" s="192">
        <f>AD1571+1</f>
        <v>452</v>
      </c>
      <c r="AE1572" s="192"/>
      <c r="AF1572" s="192"/>
      <c r="AG1572" s="20"/>
      <c r="AH1572" s="17"/>
      <c r="AL1572" s="2"/>
      <c r="AQ1572">
        <f t="shared" si="1241"/>
        <v>588</v>
      </c>
      <c r="AZ1572" s="261">
        <f t="shared" si="1259"/>
        <v>7</v>
      </c>
      <c r="BA1572" s="261">
        <f t="shared" si="1295"/>
        <v>6</v>
      </c>
      <c r="BB1572" s="261">
        <f t="shared" si="1296"/>
        <v>6</v>
      </c>
      <c r="BC1572" s="261">
        <f t="shared" si="1288"/>
        <v>5</v>
      </c>
      <c r="BD1572" s="147">
        <f t="shared" si="1267"/>
        <v>10</v>
      </c>
      <c r="BE1572" s="147">
        <f t="shared" si="1268"/>
        <v>9</v>
      </c>
      <c r="BF1572" s="147">
        <f t="shared" si="1269"/>
        <v>9</v>
      </c>
      <c r="BG1572" s="147">
        <f t="shared" si="1265"/>
        <v>8</v>
      </c>
      <c r="BH1572" s="147">
        <f t="shared" si="1266"/>
        <v>8</v>
      </c>
      <c r="BI1572" s="147">
        <f t="shared" si="1260"/>
        <v>7</v>
      </c>
      <c r="BJ1572" s="147">
        <f t="shared" si="1264"/>
        <v>6</v>
      </c>
      <c r="BK1572" s="147">
        <f>BJ1572+1</f>
        <v>7</v>
      </c>
      <c r="BL1572" s="147">
        <f t="shared" ref="BL1572:BL1595" si="1297">BK1572-1</f>
        <v>6</v>
      </c>
      <c r="BM1572" s="147">
        <f t="shared" si="1243"/>
        <v>6</v>
      </c>
      <c r="BN1572" s="147">
        <f t="shared" si="1244"/>
        <v>5</v>
      </c>
      <c r="BO1572" s="32">
        <f t="shared" si="1245"/>
        <v>803</v>
      </c>
      <c r="BP1572" s="8">
        <f t="shared" si="1240"/>
        <v>387</v>
      </c>
    </row>
    <row r="1573" spans="1:68" ht="13.5" thickBot="1">
      <c r="A1573" s="390">
        <f t="shared" si="1237"/>
        <v>53</v>
      </c>
      <c r="B1573" s="391" t="str">
        <f>VLOOKUP(A1573,Sheet3!$A$2:$E$61,4,FALSE)</f>
        <v>bǐngchén (丙辰)</v>
      </c>
      <c r="C1573" s="391" t="str">
        <f>VLOOKUP(A1573,Sheet3!$A$2:$E$61,5,FALSE)</f>
        <v>Fire Dragon</v>
      </c>
      <c r="D1573" s="399">
        <f t="shared" si="1280"/>
        <v>2656</v>
      </c>
      <c r="E1573" s="399">
        <f t="shared" si="1281"/>
        <v>2595</v>
      </c>
      <c r="F1573" s="12">
        <f t="shared" si="1289"/>
        <v>8.1428571428571423</v>
      </c>
      <c r="G1573" s="416">
        <f t="shared" si="1242"/>
        <v>3987</v>
      </c>
      <c r="H1573" s="5">
        <f t="shared" si="1290"/>
        <v>56</v>
      </c>
      <c r="I1573" s="1">
        <f t="shared" si="1291"/>
        <v>57</v>
      </c>
      <c r="J1573" s="4">
        <f t="shared" si="1292"/>
        <v>56</v>
      </c>
      <c r="K1573" s="1">
        <f t="shared" si="1293"/>
        <v>57</v>
      </c>
      <c r="L1573">
        <f t="shared" si="1261"/>
        <v>209</v>
      </c>
      <c r="M1573" s="3">
        <f t="shared" si="1270"/>
        <v>3</v>
      </c>
      <c r="N1573" s="187">
        <f t="shared" si="1271"/>
        <v>4</v>
      </c>
      <c r="AD1573" s="8">
        <f t="shared" ref="AD1573:AD1578" si="1298">AD1572+1</f>
        <v>453</v>
      </c>
      <c r="AE1573" s="8"/>
      <c r="AF1573" s="8"/>
      <c r="AL1573" s="2"/>
      <c r="AQ1573">
        <f t="shared" si="1241"/>
        <v>589</v>
      </c>
      <c r="AZ1573" s="261">
        <f t="shared" ref="AZ1573:AZ1596" si="1299">BL1572</f>
        <v>6</v>
      </c>
      <c r="BA1573" s="261">
        <f t="shared" si="1295"/>
        <v>5</v>
      </c>
      <c r="BB1573" s="261">
        <f t="shared" si="1296"/>
        <v>5</v>
      </c>
      <c r="BC1573" s="261">
        <f t="shared" si="1288"/>
        <v>4</v>
      </c>
      <c r="BD1573" s="147">
        <f t="shared" si="1267"/>
        <v>9</v>
      </c>
      <c r="BE1573" s="147">
        <f t="shared" si="1268"/>
        <v>8</v>
      </c>
      <c r="BF1573" s="147">
        <f t="shared" si="1269"/>
        <v>8</v>
      </c>
      <c r="BG1573" s="147">
        <f t="shared" si="1265"/>
        <v>7</v>
      </c>
      <c r="BH1573" s="147">
        <f t="shared" si="1266"/>
        <v>7</v>
      </c>
      <c r="BI1573" s="147">
        <f t="shared" ref="BI1573:BI1596" si="1300">BH1573-1</f>
        <v>6</v>
      </c>
      <c r="BJ1573" s="147">
        <f t="shared" si="1264"/>
        <v>5</v>
      </c>
      <c r="BK1573" s="147">
        <f>BJ1573+2</f>
        <v>7</v>
      </c>
      <c r="BL1573" s="147">
        <f t="shared" si="1297"/>
        <v>6</v>
      </c>
      <c r="BM1573" s="147">
        <f t="shared" si="1243"/>
        <v>6</v>
      </c>
      <c r="BN1573" s="147">
        <f t="shared" si="1244"/>
        <v>5</v>
      </c>
      <c r="BO1573" s="32">
        <f t="shared" si="1245"/>
        <v>804</v>
      </c>
      <c r="BP1573" s="8">
        <f t="shared" si="1240"/>
        <v>388</v>
      </c>
    </row>
    <row r="1574" spans="1:68" ht="13.5" thickBot="1">
      <c r="A1574" s="390">
        <f t="shared" si="1237"/>
        <v>54</v>
      </c>
      <c r="B1574" s="391" t="str">
        <f>VLOOKUP(A1574,Sheet3!$A$2:$E$61,4,FALSE)</f>
        <v>dīngsì (丁巳)</v>
      </c>
      <c r="C1574" s="391" t="str">
        <f>VLOOKUP(A1574,Sheet3!$A$2:$E$61,5,FALSE)</f>
        <v>Fire Snake</v>
      </c>
      <c r="D1574" s="399">
        <f t="shared" si="1280"/>
        <v>2657</v>
      </c>
      <c r="E1574" s="399">
        <f t="shared" si="1281"/>
        <v>2596</v>
      </c>
      <c r="F1574" s="12">
        <f t="shared" si="1289"/>
        <v>8.2857142857142865</v>
      </c>
      <c r="G1574" s="416">
        <f t="shared" si="1242"/>
        <v>3988</v>
      </c>
      <c r="H1574" s="5">
        <f t="shared" si="1290"/>
        <v>57</v>
      </c>
      <c r="I1574" s="1">
        <f t="shared" si="1291"/>
        <v>58</v>
      </c>
      <c r="J1574" s="4">
        <f t="shared" si="1292"/>
        <v>57</v>
      </c>
      <c r="K1574" s="1">
        <f t="shared" si="1293"/>
        <v>58</v>
      </c>
      <c r="L1574">
        <f t="shared" si="1261"/>
        <v>209</v>
      </c>
      <c r="M1574" s="3">
        <f t="shared" si="1270"/>
        <v>4</v>
      </c>
      <c r="N1574" s="187">
        <f t="shared" si="1271"/>
        <v>1</v>
      </c>
      <c r="AD1574" s="8">
        <f t="shared" si="1298"/>
        <v>454</v>
      </c>
      <c r="AE1574" s="8"/>
      <c r="AF1574" s="8"/>
      <c r="AL1574" s="2"/>
      <c r="AQ1574">
        <f t="shared" si="1241"/>
        <v>590</v>
      </c>
      <c r="AZ1574" s="261">
        <f t="shared" si="1299"/>
        <v>6</v>
      </c>
      <c r="BA1574" s="261">
        <f t="shared" si="1295"/>
        <v>5</v>
      </c>
      <c r="BB1574" s="261">
        <f t="shared" si="1296"/>
        <v>5</v>
      </c>
      <c r="BC1574" s="261">
        <f t="shared" si="1288"/>
        <v>4</v>
      </c>
      <c r="BD1574" s="147">
        <f t="shared" si="1267"/>
        <v>9</v>
      </c>
      <c r="BE1574" s="147">
        <f t="shared" si="1268"/>
        <v>8</v>
      </c>
      <c r="BF1574" s="147">
        <f t="shared" si="1269"/>
        <v>8</v>
      </c>
      <c r="BG1574" s="147">
        <f t="shared" si="1265"/>
        <v>7</v>
      </c>
      <c r="BH1574" s="147">
        <f t="shared" si="1266"/>
        <v>7</v>
      </c>
      <c r="BI1574" s="147">
        <f t="shared" si="1300"/>
        <v>6</v>
      </c>
      <c r="BJ1574" s="147">
        <f t="shared" si="1264"/>
        <v>5</v>
      </c>
      <c r="BK1574" s="147">
        <f>BJ1574+2</f>
        <v>7</v>
      </c>
      <c r="BL1574" s="147">
        <f t="shared" si="1297"/>
        <v>6</v>
      </c>
      <c r="BM1574" s="147">
        <f t="shared" si="1243"/>
        <v>6</v>
      </c>
      <c r="BN1574" s="147">
        <f t="shared" si="1244"/>
        <v>5</v>
      </c>
      <c r="BO1574" s="32">
        <f t="shared" si="1245"/>
        <v>805</v>
      </c>
      <c r="BP1574" s="8">
        <f t="shared" si="1240"/>
        <v>389</v>
      </c>
    </row>
    <row r="1575" spans="1:68" ht="13.5" thickBot="1">
      <c r="A1575" s="390">
        <f t="shared" si="1237"/>
        <v>55</v>
      </c>
      <c r="B1575" s="391" t="str">
        <f>VLOOKUP(A1575,Sheet3!$A$2:$E$61,4,FALSE)</f>
        <v>wùwǔ (戊午)</v>
      </c>
      <c r="C1575" s="391" t="str">
        <f>VLOOKUP(A1575,Sheet3!$A$2:$E$61,5,FALSE)</f>
        <v>Earth Horse</v>
      </c>
      <c r="D1575" s="399">
        <f t="shared" si="1280"/>
        <v>2658</v>
      </c>
      <c r="E1575" s="399">
        <f t="shared" si="1281"/>
        <v>2597</v>
      </c>
      <c r="F1575" s="12">
        <f t="shared" si="1289"/>
        <v>8.4285714285714288</v>
      </c>
      <c r="G1575" s="416">
        <f t="shared" si="1242"/>
        <v>3989</v>
      </c>
      <c r="H1575" s="5">
        <f t="shared" si="1290"/>
        <v>58</v>
      </c>
      <c r="I1575" s="1">
        <f t="shared" si="1291"/>
        <v>59</v>
      </c>
      <c r="J1575" s="4">
        <f t="shared" si="1292"/>
        <v>58</v>
      </c>
      <c r="K1575" s="1">
        <f t="shared" si="1293"/>
        <v>59</v>
      </c>
      <c r="L1575">
        <f t="shared" si="1261"/>
        <v>210</v>
      </c>
      <c r="M1575" s="3">
        <f t="shared" si="1270"/>
        <v>1</v>
      </c>
      <c r="N1575" s="187">
        <f t="shared" si="1271"/>
        <v>2</v>
      </c>
      <c r="AD1575" s="8">
        <f t="shared" si="1298"/>
        <v>455</v>
      </c>
      <c r="AE1575" s="8"/>
      <c r="AF1575" s="8"/>
      <c r="AL1575" s="2"/>
      <c r="AQ1575">
        <f t="shared" si="1241"/>
        <v>591</v>
      </c>
      <c r="AZ1575" s="261">
        <f t="shared" si="1299"/>
        <v>6</v>
      </c>
      <c r="BA1575" s="261">
        <f t="shared" si="1295"/>
        <v>5</v>
      </c>
      <c r="BB1575" s="261">
        <f t="shared" si="1296"/>
        <v>5</v>
      </c>
      <c r="BC1575" s="261">
        <f t="shared" si="1288"/>
        <v>4</v>
      </c>
      <c r="BD1575" s="147">
        <f t="shared" si="1267"/>
        <v>9</v>
      </c>
      <c r="BE1575" s="147">
        <f t="shared" si="1268"/>
        <v>8</v>
      </c>
      <c r="BF1575" s="147">
        <f t="shared" si="1269"/>
        <v>8</v>
      </c>
      <c r="BG1575" s="147">
        <f t="shared" si="1265"/>
        <v>7</v>
      </c>
      <c r="BH1575" s="147">
        <f t="shared" si="1266"/>
        <v>7</v>
      </c>
      <c r="BI1575" s="147">
        <f t="shared" si="1300"/>
        <v>6</v>
      </c>
      <c r="BJ1575" s="147">
        <f t="shared" si="1264"/>
        <v>5</v>
      </c>
      <c r="BK1575" s="147">
        <f>BJ1575+2</f>
        <v>7</v>
      </c>
      <c r="BL1575" s="147">
        <f t="shared" si="1297"/>
        <v>6</v>
      </c>
      <c r="BM1575" s="147">
        <f t="shared" si="1243"/>
        <v>6</v>
      </c>
      <c r="BN1575" s="147">
        <f t="shared" si="1244"/>
        <v>5</v>
      </c>
      <c r="BO1575" s="32">
        <f t="shared" si="1245"/>
        <v>806</v>
      </c>
      <c r="BP1575" s="8">
        <f t="shared" si="1240"/>
        <v>390</v>
      </c>
    </row>
    <row r="1576" spans="1:68" ht="13.5" thickBot="1">
      <c r="A1576" s="390">
        <f t="shared" si="1237"/>
        <v>56</v>
      </c>
      <c r="B1576" s="391" t="str">
        <f>VLOOKUP(A1576,Sheet3!$A$2:$E$61,4,FALSE)</f>
        <v>jǐwèi (己未)</v>
      </c>
      <c r="C1576" s="391" t="str">
        <f>VLOOKUP(A1576,Sheet3!$A$2:$E$61,5,FALSE)</f>
        <v>Earth Sheep</v>
      </c>
      <c r="D1576" s="399">
        <f t="shared" si="1280"/>
        <v>2659</v>
      </c>
      <c r="E1576" s="399">
        <f t="shared" si="1281"/>
        <v>2598</v>
      </c>
      <c r="F1576" s="12">
        <f t="shared" si="1289"/>
        <v>8.5714285714285712</v>
      </c>
      <c r="G1576" s="416">
        <f t="shared" si="1242"/>
        <v>3990</v>
      </c>
      <c r="H1576" s="5">
        <f t="shared" si="1290"/>
        <v>59</v>
      </c>
      <c r="I1576" s="1">
        <f t="shared" si="1291"/>
        <v>60</v>
      </c>
      <c r="J1576" s="4">
        <f t="shared" si="1292"/>
        <v>59</v>
      </c>
      <c r="K1576" s="1">
        <f t="shared" si="1293"/>
        <v>60</v>
      </c>
      <c r="L1576">
        <f t="shared" si="1261"/>
        <v>210</v>
      </c>
      <c r="M1576" s="3">
        <f t="shared" si="1270"/>
        <v>2</v>
      </c>
      <c r="N1576" s="187">
        <f t="shared" si="1271"/>
        <v>3</v>
      </c>
      <c r="AD1576" s="8">
        <f t="shared" si="1298"/>
        <v>456</v>
      </c>
      <c r="AE1576" s="8"/>
      <c r="AF1576" s="8"/>
      <c r="AL1576" s="2"/>
      <c r="AQ1576">
        <f t="shared" si="1241"/>
        <v>592</v>
      </c>
      <c r="AZ1576" s="261">
        <f t="shared" si="1299"/>
        <v>6</v>
      </c>
      <c r="BA1576" s="261">
        <f t="shared" si="1295"/>
        <v>5</v>
      </c>
      <c r="BB1576" s="261">
        <f t="shared" si="1296"/>
        <v>5</v>
      </c>
      <c r="BC1576" s="261">
        <f t="shared" si="1288"/>
        <v>4</v>
      </c>
      <c r="BD1576" s="147">
        <f t="shared" si="1267"/>
        <v>9</v>
      </c>
      <c r="BE1576" s="147">
        <f t="shared" si="1268"/>
        <v>8</v>
      </c>
      <c r="BF1576" s="147">
        <f t="shared" si="1269"/>
        <v>8</v>
      </c>
      <c r="BG1576" s="147">
        <f t="shared" si="1265"/>
        <v>7</v>
      </c>
      <c r="BH1576" s="147">
        <f t="shared" si="1266"/>
        <v>7</v>
      </c>
      <c r="BI1576" s="147">
        <f t="shared" si="1300"/>
        <v>6</v>
      </c>
      <c r="BJ1576" s="147">
        <f t="shared" ref="BJ1576:BJ1592" si="1301">BI1576-1</f>
        <v>5</v>
      </c>
      <c r="BK1576" s="147">
        <f>BJ1576+1</f>
        <v>6</v>
      </c>
      <c r="BL1576" s="147">
        <f t="shared" si="1297"/>
        <v>5</v>
      </c>
      <c r="BM1576" s="147">
        <f t="shared" si="1243"/>
        <v>5</v>
      </c>
      <c r="BN1576" s="147">
        <f t="shared" si="1244"/>
        <v>4</v>
      </c>
      <c r="BO1576" s="32">
        <f t="shared" si="1245"/>
        <v>807</v>
      </c>
      <c r="BP1576" s="8">
        <f t="shared" si="1240"/>
        <v>391</v>
      </c>
    </row>
    <row r="1577" spans="1:68" ht="23.25" thickBot="1">
      <c r="A1577" s="390">
        <f t="shared" si="1237"/>
        <v>57</v>
      </c>
      <c r="B1577" s="391" t="str">
        <f>VLOOKUP(A1577,Sheet3!$A$2:$E$61,4,FALSE)</f>
        <v>gēngshēn (庚申)</v>
      </c>
      <c r="C1577" s="391" t="str">
        <f>VLOOKUP(A1577,Sheet3!$A$2:$E$61,5,FALSE)</f>
        <v>Metal Monkey</v>
      </c>
      <c r="D1577" s="399">
        <f t="shared" si="1280"/>
        <v>2660</v>
      </c>
      <c r="E1577" s="399">
        <f t="shared" si="1281"/>
        <v>2599</v>
      </c>
      <c r="F1577" s="12">
        <f t="shared" si="1289"/>
        <v>8.7142857142857135</v>
      </c>
      <c r="G1577" s="416">
        <f t="shared" si="1242"/>
        <v>3991</v>
      </c>
      <c r="H1577" s="5">
        <f t="shared" si="1290"/>
        <v>60</v>
      </c>
      <c r="I1577" s="1">
        <f t="shared" si="1291"/>
        <v>61</v>
      </c>
      <c r="J1577" s="4">
        <f t="shared" si="1292"/>
        <v>60</v>
      </c>
      <c r="K1577" s="1">
        <f t="shared" si="1293"/>
        <v>61</v>
      </c>
      <c r="L1577">
        <f t="shared" si="1261"/>
        <v>210</v>
      </c>
      <c r="M1577" s="3">
        <f t="shared" si="1270"/>
        <v>3</v>
      </c>
      <c r="N1577" s="187">
        <f t="shared" si="1271"/>
        <v>4</v>
      </c>
      <c r="AD1577" s="8">
        <f t="shared" si="1298"/>
        <v>457</v>
      </c>
      <c r="AE1577" s="8"/>
      <c r="AF1577" s="8"/>
      <c r="AL1577" s="2"/>
      <c r="AQ1577">
        <f t="shared" si="1241"/>
        <v>593</v>
      </c>
      <c r="AZ1577" s="261">
        <f t="shared" si="1299"/>
        <v>5</v>
      </c>
      <c r="BA1577" s="261">
        <f t="shared" si="1295"/>
        <v>4</v>
      </c>
      <c r="BB1577" s="261">
        <f t="shared" si="1296"/>
        <v>4</v>
      </c>
      <c r="BC1577" s="261">
        <f t="shared" si="1288"/>
        <v>3</v>
      </c>
      <c r="BD1577" s="147">
        <f t="shared" si="1267"/>
        <v>8</v>
      </c>
      <c r="BE1577" s="147">
        <f t="shared" si="1268"/>
        <v>7</v>
      </c>
      <c r="BF1577" s="147">
        <f t="shared" si="1269"/>
        <v>7</v>
      </c>
      <c r="BG1577" s="147">
        <f t="shared" ref="BG1577:BG1600" si="1302">BF1577-1</f>
        <v>6</v>
      </c>
      <c r="BH1577" s="147">
        <f t="shared" ref="BH1577:BH1600" si="1303">BG1577</f>
        <v>6</v>
      </c>
      <c r="BI1577" s="147">
        <f t="shared" si="1300"/>
        <v>5</v>
      </c>
      <c r="BJ1577" s="147">
        <f t="shared" si="1301"/>
        <v>4</v>
      </c>
      <c r="BK1577" s="147">
        <f>BJ1577+2</f>
        <v>6</v>
      </c>
      <c r="BL1577" s="147">
        <f t="shared" si="1297"/>
        <v>5</v>
      </c>
      <c r="BM1577" s="147">
        <f t="shared" si="1243"/>
        <v>5</v>
      </c>
      <c r="BN1577" s="147">
        <f t="shared" si="1244"/>
        <v>4</v>
      </c>
      <c r="BO1577" s="32">
        <f t="shared" si="1245"/>
        <v>808</v>
      </c>
      <c r="BP1577" s="8">
        <f t="shared" si="1240"/>
        <v>392</v>
      </c>
    </row>
    <row r="1578" spans="1:68" ht="13.5" thickBot="1">
      <c r="A1578" s="390">
        <f t="shared" si="1237"/>
        <v>58</v>
      </c>
      <c r="B1578" s="391" t="str">
        <f>VLOOKUP(A1578,Sheet3!$A$2:$E$61,4,FALSE)</f>
        <v>xīnyǒu (辛酉)</v>
      </c>
      <c r="C1578" s="391" t="str">
        <f>VLOOKUP(A1578,Sheet3!$A$2:$E$61,5,FALSE)</f>
        <v>Metal Rooster</v>
      </c>
      <c r="D1578" s="399">
        <f t="shared" si="1280"/>
        <v>2661</v>
      </c>
      <c r="E1578" s="399">
        <f t="shared" si="1281"/>
        <v>2600</v>
      </c>
      <c r="F1578" s="12">
        <f t="shared" si="1289"/>
        <v>8.8571428571428577</v>
      </c>
      <c r="G1578" s="416">
        <f t="shared" si="1242"/>
        <v>3992</v>
      </c>
      <c r="H1578" s="5">
        <f t="shared" si="1290"/>
        <v>61</v>
      </c>
      <c r="I1578" s="1">
        <f t="shared" si="1291"/>
        <v>62</v>
      </c>
      <c r="J1578" s="4">
        <f t="shared" si="1292"/>
        <v>61</v>
      </c>
      <c r="K1578" s="1">
        <f t="shared" si="1293"/>
        <v>62</v>
      </c>
      <c r="L1578">
        <f t="shared" si="1261"/>
        <v>210</v>
      </c>
      <c r="M1578" s="3">
        <f t="shared" si="1270"/>
        <v>4</v>
      </c>
      <c r="N1578" s="187">
        <f t="shared" si="1271"/>
        <v>1</v>
      </c>
      <c r="AD1578" s="8">
        <f t="shared" si="1298"/>
        <v>458</v>
      </c>
      <c r="AE1578" s="8"/>
      <c r="AF1578" s="8"/>
      <c r="AL1578" s="2"/>
      <c r="AQ1578">
        <f t="shared" si="1241"/>
        <v>594</v>
      </c>
      <c r="AZ1578" s="261">
        <f t="shared" si="1299"/>
        <v>5</v>
      </c>
      <c r="BA1578" s="261">
        <f t="shared" si="1295"/>
        <v>4</v>
      </c>
      <c r="BB1578" s="261">
        <f t="shared" si="1296"/>
        <v>4</v>
      </c>
      <c r="BC1578" s="261">
        <f t="shared" si="1288"/>
        <v>3</v>
      </c>
      <c r="BD1578" s="147">
        <f t="shared" si="1267"/>
        <v>8</v>
      </c>
      <c r="BE1578" s="147">
        <f t="shared" si="1268"/>
        <v>7</v>
      </c>
      <c r="BF1578" s="147">
        <f t="shared" si="1269"/>
        <v>7</v>
      </c>
      <c r="BG1578" s="147">
        <f t="shared" si="1302"/>
        <v>6</v>
      </c>
      <c r="BH1578" s="147">
        <f t="shared" si="1303"/>
        <v>6</v>
      </c>
      <c r="BI1578" s="147">
        <f t="shared" si="1300"/>
        <v>5</v>
      </c>
      <c r="BJ1578" s="147">
        <f t="shared" si="1301"/>
        <v>4</v>
      </c>
      <c r="BK1578" s="147">
        <f>BJ1578+2</f>
        <v>6</v>
      </c>
      <c r="BL1578" s="147">
        <f t="shared" si="1297"/>
        <v>5</v>
      </c>
      <c r="BM1578" s="147">
        <f t="shared" si="1243"/>
        <v>5</v>
      </c>
      <c r="BN1578" s="147">
        <f t="shared" si="1244"/>
        <v>4</v>
      </c>
      <c r="BO1578" s="32">
        <f t="shared" si="1245"/>
        <v>809</v>
      </c>
      <c r="BP1578" s="8">
        <f t="shared" si="1240"/>
        <v>393</v>
      </c>
    </row>
    <row r="1579" spans="1:68" ht="13.5" thickBot="1">
      <c r="A1579" s="390">
        <f t="shared" si="1237"/>
        <v>59</v>
      </c>
      <c r="B1579" s="391" t="str">
        <f>VLOOKUP(A1579,Sheet3!$A$2:$E$61,4,FALSE)</f>
        <v>rénxū (壬戌)</v>
      </c>
      <c r="C1579" s="391" t="str">
        <f>VLOOKUP(A1579,Sheet3!$A$2:$E$61,5,FALSE)</f>
        <v>Water Dog</v>
      </c>
      <c r="D1579" s="399">
        <f t="shared" si="1280"/>
        <v>2662</v>
      </c>
      <c r="E1579" s="399">
        <f t="shared" si="1281"/>
        <v>2601</v>
      </c>
      <c r="F1579" s="14">
        <f t="shared" si="1289"/>
        <v>9</v>
      </c>
      <c r="G1579" s="417">
        <f t="shared" si="1242"/>
        <v>3993</v>
      </c>
      <c r="H1579" s="18">
        <f t="shared" si="1290"/>
        <v>62</v>
      </c>
      <c r="I1579" s="16">
        <f t="shared" si="1291"/>
        <v>63</v>
      </c>
      <c r="J1579" s="6">
        <f t="shared" si="1292"/>
        <v>62</v>
      </c>
      <c r="K1579" s="16">
        <f t="shared" si="1293"/>
        <v>63</v>
      </c>
      <c r="L1579" s="20">
        <f t="shared" si="1261"/>
        <v>211</v>
      </c>
      <c r="M1579" s="15">
        <f t="shared" si="1270"/>
        <v>1</v>
      </c>
      <c r="N1579" s="270">
        <f t="shared" si="1271"/>
        <v>2</v>
      </c>
      <c r="O1579" s="20"/>
      <c r="P1579" s="20"/>
      <c r="Q1579" s="30"/>
      <c r="R1579" s="20"/>
      <c r="S1579" s="20"/>
      <c r="T1579" s="17"/>
      <c r="U1579" s="17"/>
      <c r="V1579" s="20"/>
      <c r="W1579" s="20"/>
      <c r="X1579" s="20"/>
      <c r="Y1579" s="20"/>
      <c r="Z1579" s="20"/>
      <c r="AA1579" s="20"/>
      <c r="AB1579" s="20"/>
      <c r="AC1579" s="20"/>
      <c r="AD1579" s="192">
        <f>AD1578+1</f>
        <v>459</v>
      </c>
      <c r="AE1579" s="192"/>
      <c r="AF1579" s="192"/>
      <c r="AG1579" s="20"/>
      <c r="AH1579" s="17"/>
      <c r="AL1579" s="2"/>
      <c r="AQ1579">
        <f t="shared" si="1241"/>
        <v>595</v>
      </c>
      <c r="AZ1579" s="261">
        <f t="shared" si="1299"/>
        <v>5</v>
      </c>
      <c r="BA1579" s="261">
        <f t="shared" si="1295"/>
        <v>4</v>
      </c>
      <c r="BB1579" s="261">
        <f t="shared" si="1296"/>
        <v>4</v>
      </c>
      <c r="BC1579" s="261">
        <f t="shared" si="1288"/>
        <v>3</v>
      </c>
      <c r="BD1579" s="147">
        <f t="shared" si="1267"/>
        <v>8</v>
      </c>
      <c r="BE1579" s="147">
        <f t="shared" si="1268"/>
        <v>7</v>
      </c>
      <c r="BF1579" s="147">
        <f t="shared" si="1269"/>
        <v>7</v>
      </c>
      <c r="BG1579" s="147">
        <f t="shared" si="1302"/>
        <v>6</v>
      </c>
      <c r="BH1579" s="147">
        <f t="shared" si="1303"/>
        <v>6</v>
      </c>
      <c r="BI1579" s="147">
        <f t="shared" si="1300"/>
        <v>5</v>
      </c>
      <c r="BJ1579" s="147">
        <f t="shared" si="1301"/>
        <v>4</v>
      </c>
      <c r="BK1579" s="147">
        <f>BJ1579+2</f>
        <v>6</v>
      </c>
      <c r="BL1579" s="147">
        <f t="shared" si="1297"/>
        <v>5</v>
      </c>
      <c r="BM1579" s="147">
        <f t="shared" si="1243"/>
        <v>5</v>
      </c>
      <c r="BN1579" s="147">
        <f t="shared" si="1244"/>
        <v>4</v>
      </c>
      <c r="BO1579" s="32">
        <f t="shared" si="1245"/>
        <v>810</v>
      </c>
      <c r="BP1579" s="8">
        <f t="shared" si="1240"/>
        <v>394</v>
      </c>
    </row>
    <row r="1580" spans="1:68" ht="13.5" thickBot="1">
      <c r="A1580" s="390">
        <f t="shared" si="1237"/>
        <v>60</v>
      </c>
      <c r="B1580" s="391" t="str">
        <f>VLOOKUP(A1580,Sheet3!$A$2:$E$61,4,FALSE)</f>
        <v>guǐhài (癸亥)</v>
      </c>
      <c r="C1580" s="391" t="str">
        <f>VLOOKUP(A1580,Sheet3!$A$2:$E$61,5,FALSE)</f>
        <v>Water Pig</v>
      </c>
      <c r="D1580" s="399">
        <f t="shared" si="1280"/>
        <v>2663</v>
      </c>
      <c r="E1580" s="399">
        <f t="shared" si="1281"/>
        <v>2602</v>
      </c>
      <c r="F1580" s="12">
        <f t="shared" si="1289"/>
        <v>9.1428571428571423</v>
      </c>
      <c r="G1580" s="416">
        <f t="shared" si="1242"/>
        <v>3994</v>
      </c>
      <c r="H1580" s="5">
        <f t="shared" si="1290"/>
        <v>63</v>
      </c>
      <c r="I1580" s="1">
        <f t="shared" si="1291"/>
        <v>64</v>
      </c>
      <c r="J1580" s="4">
        <f t="shared" si="1292"/>
        <v>63</v>
      </c>
      <c r="K1580" s="1">
        <f t="shared" si="1293"/>
        <v>64</v>
      </c>
      <c r="L1580">
        <f t="shared" si="1261"/>
        <v>211</v>
      </c>
      <c r="M1580" s="3">
        <f t="shared" si="1270"/>
        <v>2</v>
      </c>
      <c r="N1580" s="187">
        <f t="shared" si="1271"/>
        <v>3</v>
      </c>
      <c r="AD1580" s="8">
        <f t="shared" ref="AD1580:AD1585" si="1304">AD1579+1</f>
        <v>460</v>
      </c>
      <c r="AE1580" s="8"/>
      <c r="AF1580" s="8"/>
      <c r="AL1580" s="2"/>
      <c r="AQ1580">
        <f t="shared" si="1241"/>
        <v>596</v>
      </c>
      <c r="AZ1580" s="261">
        <f t="shared" si="1299"/>
        <v>5</v>
      </c>
      <c r="BA1580" s="261">
        <f t="shared" si="1295"/>
        <v>4</v>
      </c>
      <c r="BB1580" s="261">
        <f t="shared" si="1296"/>
        <v>4</v>
      </c>
      <c r="BC1580" s="261">
        <f t="shared" si="1288"/>
        <v>3</v>
      </c>
      <c r="BD1580" s="147">
        <f t="shared" si="1267"/>
        <v>8</v>
      </c>
      <c r="BE1580" s="147">
        <f t="shared" si="1268"/>
        <v>7</v>
      </c>
      <c r="BF1580" s="147">
        <f t="shared" si="1269"/>
        <v>7</v>
      </c>
      <c r="BG1580" s="147">
        <f t="shared" si="1302"/>
        <v>6</v>
      </c>
      <c r="BH1580" s="147">
        <f t="shared" si="1303"/>
        <v>6</v>
      </c>
      <c r="BI1580" s="147">
        <f t="shared" si="1300"/>
        <v>5</v>
      </c>
      <c r="BJ1580" s="147">
        <f t="shared" si="1301"/>
        <v>4</v>
      </c>
      <c r="BK1580" s="147">
        <f>BJ1580+1</f>
        <v>5</v>
      </c>
      <c r="BL1580" s="147">
        <f t="shared" si="1297"/>
        <v>4</v>
      </c>
      <c r="BM1580" s="147">
        <f t="shared" si="1243"/>
        <v>4</v>
      </c>
      <c r="BN1580" s="147">
        <f t="shared" si="1244"/>
        <v>3</v>
      </c>
      <c r="BO1580" s="32">
        <f t="shared" si="1245"/>
        <v>811</v>
      </c>
      <c r="BP1580" s="8">
        <f t="shared" si="1240"/>
        <v>395</v>
      </c>
    </row>
    <row r="1581" spans="1:68" ht="13.5" thickBot="1">
      <c r="A1581" s="390">
        <f t="shared" si="1237"/>
        <v>1</v>
      </c>
      <c r="B1581" s="391" t="str">
        <f>VLOOKUP(A1581,Sheet3!$A$2:$E$61,4,FALSE)</f>
        <v>jiǎzǐ (甲子)</v>
      </c>
      <c r="C1581" s="391" t="str">
        <f>VLOOKUP(A1581,Sheet3!$A$2:$E$61,5,FALSE)</f>
        <v>Wood Rat</v>
      </c>
      <c r="D1581" s="399">
        <f t="shared" si="1280"/>
        <v>2664</v>
      </c>
      <c r="E1581" s="399">
        <f t="shared" si="1281"/>
        <v>2603</v>
      </c>
      <c r="F1581" s="12">
        <f t="shared" si="1289"/>
        <v>9.2857142857142865</v>
      </c>
      <c r="G1581" s="416">
        <f t="shared" si="1242"/>
        <v>3995</v>
      </c>
      <c r="H1581" s="5">
        <f t="shared" si="1290"/>
        <v>64</v>
      </c>
      <c r="I1581" s="1">
        <f t="shared" si="1291"/>
        <v>65</v>
      </c>
      <c r="J1581" s="4">
        <f t="shared" si="1292"/>
        <v>64</v>
      </c>
      <c r="K1581" s="1">
        <f t="shared" si="1293"/>
        <v>65</v>
      </c>
      <c r="L1581">
        <f t="shared" si="1261"/>
        <v>211</v>
      </c>
      <c r="M1581" s="3">
        <f t="shared" si="1270"/>
        <v>3</v>
      </c>
      <c r="N1581" s="187">
        <f t="shared" si="1271"/>
        <v>4</v>
      </c>
      <c r="AD1581" s="8">
        <f t="shared" si="1304"/>
        <v>461</v>
      </c>
      <c r="AE1581" s="8"/>
      <c r="AF1581" s="8"/>
      <c r="AL1581" s="2"/>
      <c r="AQ1581">
        <f t="shared" si="1241"/>
        <v>597</v>
      </c>
      <c r="AZ1581" s="261">
        <f t="shared" si="1299"/>
        <v>4</v>
      </c>
      <c r="BA1581" s="261">
        <f t="shared" si="1295"/>
        <v>3</v>
      </c>
      <c r="BB1581" s="261">
        <f t="shared" si="1296"/>
        <v>3</v>
      </c>
      <c r="BC1581" s="261">
        <f t="shared" si="1288"/>
        <v>2</v>
      </c>
      <c r="BD1581" s="147">
        <f t="shared" ref="BD1581:BD1588" si="1305">BC1581+5</f>
        <v>7</v>
      </c>
      <c r="BE1581" s="147">
        <f t="shared" ref="BE1581:BE1604" si="1306">BD1581-1</f>
        <v>6</v>
      </c>
      <c r="BF1581" s="147">
        <f t="shared" ref="BF1581:BF1604" si="1307">BE1581</f>
        <v>6</v>
      </c>
      <c r="BG1581" s="147">
        <f t="shared" si="1302"/>
        <v>5</v>
      </c>
      <c r="BH1581" s="147">
        <f t="shared" si="1303"/>
        <v>5</v>
      </c>
      <c r="BI1581" s="147">
        <f t="shared" si="1300"/>
        <v>4</v>
      </c>
      <c r="BJ1581" s="147">
        <f t="shared" si="1301"/>
        <v>3</v>
      </c>
      <c r="BK1581" s="147">
        <f>BJ1581+2</f>
        <v>5</v>
      </c>
      <c r="BL1581" s="147">
        <f t="shared" si="1297"/>
        <v>4</v>
      </c>
      <c r="BM1581" s="147">
        <f t="shared" si="1243"/>
        <v>4</v>
      </c>
      <c r="BN1581" s="147">
        <f t="shared" si="1244"/>
        <v>3</v>
      </c>
      <c r="BO1581" s="32">
        <f t="shared" si="1245"/>
        <v>812</v>
      </c>
      <c r="BP1581" s="8">
        <f t="shared" si="1240"/>
        <v>396</v>
      </c>
    </row>
    <row r="1582" spans="1:68" ht="13.5" thickBot="1">
      <c r="A1582" s="390">
        <f t="shared" ref="A1582:A1613" si="1308">IF(A1581&gt;55,IF(A1581&lt;60,MOD(H1582,60)+57,MOD(H1582,60)-3),MOD(H1582,60)-3)</f>
        <v>2</v>
      </c>
      <c r="B1582" s="391" t="str">
        <f>VLOOKUP(A1582,Sheet3!$A$2:$E$61,4,FALSE)</f>
        <v>yǐchǒu (乙丑)</v>
      </c>
      <c r="C1582" s="391" t="str">
        <f>VLOOKUP(A1582,Sheet3!$A$2:$E$61,5,FALSE)</f>
        <v>Wood Ox</v>
      </c>
      <c r="D1582" s="399">
        <f t="shared" si="1280"/>
        <v>2665</v>
      </c>
      <c r="E1582" s="399">
        <f t="shared" si="1281"/>
        <v>2604</v>
      </c>
      <c r="F1582" s="12">
        <f t="shared" si="1289"/>
        <v>9.4285714285714288</v>
      </c>
      <c r="G1582" s="416">
        <f t="shared" si="1242"/>
        <v>3996</v>
      </c>
      <c r="H1582" s="5">
        <f t="shared" si="1290"/>
        <v>65</v>
      </c>
      <c r="I1582" s="1">
        <f t="shared" si="1291"/>
        <v>66</v>
      </c>
      <c r="J1582" s="4">
        <f t="shared" si="1292"/>
        <v>65</v>
      </c>
      <c r="K1582" s="1">
        <f t="shared" si="1293"/>
        <v>66</v>
      </c>
      <c r="L1582">
        <f t="shared" si="1261"/>
        <v>211</v>
      </c>
      <c r="M1582" s="3">
        <f t="shared" ref="M1582:M1613" si="1309">M1578</f>
        <v>4</v>
      </c>
      <c r="N1582" s="187">
        <f t="shared" si="1271"/>
        <v>1</v>
      </c>
      <c r="AD1582" s="8">
        <f t="shared" si="1304"/>
        <v>462</v>
      </c>
      <c r="AE1582" s="8"/>
      <c r="AF1582" s="8"/>
      <c r="AL1582" s="2"/>
      <c r="AQ1582">
        <f t="shared" si="1241"/>
        <v>598</v>
      </c>
      <c r="AZ1582" s="261">
        <f t="shared" si="1299"/>
        <v>4</v>
      </c>
      <c r="BA1582" s="261">
        <f t="shared" si="1295"/>
        <v>3</v>
      </c>
      <c r="BB1582" s="261">
        <f t="shared" si="1296"/>
        <v>3</v>
      </c>
      <c r="BC1582" s="261">
        <f t="shared" si="1288"/>
        <v>2</v>
      </c>
      <c r="BD1582" s="147">
        <f t="shared" si="1305"/>
        <v>7</v>
      </c>
      <c r="BE1582" s="147">
        <f t="shared" si="1306"/>
        <v>6</v>
      </c>
      <c r="BF1582" s="147">
        <f t="shared" si="1307"/>
        <v>6</v>
      </c>
      <c r="BG1582" s="147">
        <f t="shared" si="1302"/>
        <v>5</v>
      </c>
      <c r="BH1582" s="147">
        <f t="shared" si="1303"/>
        <v>5</v>
      </c>
      <c r="BI1582" s="147">
        <f t="shared" si="1300"/>
        <v>4</v>
      </c>
      <c r="BJ1582" s="147">
        <f t="shared" si="1301"/>
        <v>3</v>
      </c>
      <c r="BK1582" s="147">
        <f>BJ1582+2</f>
        <v>5</v>
      </c>
      <c r="BL1582" s="147">
        <f t="shared" si="1297"/>
        <v>4</v>
      </c>
      <c r="BM1582" s="147">
        <f t="shared" si="1243"/>
        <v>4</v>
      </c>
      <c r="BN1582" s="147">
        <f t="shared" si="1244"/>
        <v>3</v>
      </c>
      <c r="BO1582" s="32">
        <f t="shared" si="1245"/>
        <v>813</v>
      </c>
      <c r="BP1582" s="8">
        <f t="shared" si="1240"/>
        <v>397</v>
      </c>
    </row>
    <row r="1583" spans="1:68" ht="13.5" thickBot="1">
      <c r="A1583" s="390">
        <f t="shared" si="1308"/>
        <v>3</v>
      </c>
      <c r="B1583" s="391" t="str">
        <f>VLOOKUP(A1583,Sheet3!$A$2:$E$61,4,FALSE)</f>
        <v>bǐngyín (丙寅)</v>
      </c>
      <c r="C1583" s="391" t="str">
        <f>VLOOKUP(A1583,Sheet3!$A$2:$E$61,5,FALSE)</f>
        <v>Fire Tiger</v>
      </c>
      <c r="D1583" s="399">
        <f t="shared" si="1280"/>
        <v>2666</v>
      </c>
      <c r="E1583" s="399">
        <f t="shared" si="1281"/>
        <v>2605</v>
      </c>
      <c r="F1583" s="12">
        <f t="shared" si="1289"/>
        <v>9.5714285714285712</v>
      </c>
      <c r="G1583" s="416">
        <f t="shared" si="1242"/>
        <v>3997</v>
      </c>
      <c r="H1583" s="5">
        <f t="shared" si="1290"/>
        <v>66</v>
      </c>
      <c r="I1583" s="1">
        <f t="shared" si="1291"/>
        <v>67</v>
      </c>
      <c r="J1583" s="4">
        <f t="shared" si="1292"/>
        <v>66</v>
      </c>
      <c r="K1583" s="1">
        <f t="shared" si="1293"/>
        <v>67</v>
      </c>
      <c r="L1583">
        <f t="shared" si="1261"/>
        <v>212</v>
      </c>
      <c r="M1583" s="3">
        <f t="shared" si="1309"/>
        <v>1</v>
      </c>
      <c r="N1583" s="187">
        <f t="shared" si="1271"/>
        <v>2</v>
      </c>
      <c r="AD1583" s="8">
        <f t="shared" si="1304"/>
        <v>463</v>
      </c>
      <c r="AE1583" s="8"/>
      <c r="AF1583" s="8"/>
      <c r="AL1583" s="2"/>
      <c r="AQ1583">
        <f t="shared" si="1241"/>
        <v>599</v>
      </c>
      <c r="AZ1583" s="261">
        <f t="shared" si="1299"/>
        <v>4</v>
      </c>
      <c r="BA1583" s="261">
        <f t="shared" si="1295"/>
        <v>3</v>
      </c>
      <c r="BB1583" s="261">
        <f t="shared" si="1296"/>
        <v>3</v>
      </c>
      <c r="BC1583" s="261">
        <f t="shared" si="1288"/>
        <v>2</v>
      </c>
      <c r="BD1583" s="147">
        <f t="shared" si="1305"/>
        <v>7</v>
      </c>
      <c r="BE1583" s="147">
        <f t="shared" si="1306"/>
        <v>6</v>
      </c>
      <c r="BF1583" s="147">
        <f t="shared" si="1307"/>
        <v>6</v>
      </c>
      <c r="BG1583" s="147">
        <f t="shared" si="1302"/>
        <v>5</v>
      </c>
      <c r="BH1583" s="147">
        <f t="shared" si="1303"/>
        <v>5</v>
      </c>
      <c r="BI1583" s="147">
        <f t="shared" si="1300"/>
        <v>4</v>
      </c>
      <c r="BJ1583" s="147">
        <f t="shared" si="1301"/>
        <v>3</v>
      </c>
      <c r="BK1583" s="147">
        <f>BJ1583+2</f>
        <v>5</v>
      </c>
      <c r="BL1583" s="147">
        <f t="shared" si="1297"/>
        <v>4</v>
      </c>
      <c r="BM1583" s="147">
        <f t="shared" si="1243"/>
        <v>4</v>
      </c>
      <c r="BN1583" s="147">
        <f t="shared" si="1244"/>
        <v>3</v>
      </c>
      <c r="BO1583" s="32">
        <f t="shared" si="1245"/>
        <v>814</v>
      </c>
      <c r="BP1583" s="8">
        <f t="shared" si="1240"/>
        <v>398</v>
      </c>
    </row>
    <row r="1584" spans="1:68" ht="13.5" thickBot="1">
      <c r="A1584" s="390">
        <f t="shared" si="1308"/>
        <v>4</v>
      </c>
      <c r="B1584" s="391" t="str">
        <f>VLOOKUP(A1584,Sheet3!$A$2:$E$61,4,FALSE)</f>
        <v>dīngmǎo (丁卯)</v>
      </c>
      <c r="C1584" s="391" t="str">
        <f>VLOOKUP(A1584,Sheet3!$A$2:$E$61,5,FALSE)</f>
        <v>Fire Hare</v>
      </c>
      <c r="D1584" s="399">
        <f t="shared" si="1280"/>
        <v>2667</v>
      </c>
      <c r="E1584" s="399">
        <f t="shared" si="1281"/>
        <v>2606</v>
      </c>
      <c r="F1584" s="12">
        <f t="shared" si="1289"/>
        <v>9.7142857142857135</v>
      </c>
      <c r="G1584" s="416">
        <f t="shared" si="1242"/>
        <v>3998</v>
      </c>
      <c r="H1584" s="5">
        <f t="shared" si="1290"/>
        <v>67</v>
      </c>
      <c r="I1584" s="1">
        <f t="shared" si="1291"/>
        <v>68</v>
      </c>
      <c r="J1584" s="4">
        <f t="shared" si="1292"/>
        <v>67</v>
      </c>
      <c r="K1584" s="1">
        <f t="shared" si="1293"/>
        <v>68</v>
      </c>
      <c r="L1584">
        <f t="shared" si="1261"/>
        <v>212</v>
      </c>
      <c r="M1584" s="3">
        <f t="shared" si="1309"/>
        <v>2</v>
      </c>
      <c r="N1584" s="187">
        <f t="shared" si="1271"/>
        <v>3</v>
      </c>
      <c r="AD1584" s="8">
        <f t="shared" si="1304"/>
        <v>464</v>
      </c>
      <c r="AE1584" s="8"/>
      <c r="AF1584" s="8"/>
      <c r="AL1584" s="2"/>
      <c r="AQ1584">
        <f t="shared" si="1241"/>
        <v>600</v>
      </c>
      <c r="AZ1584" s="261">
        <f t="shared" si="1299"/>
        <v>4</v>
      </c>
      <c r="BA1584" s="261">
        <f t="shared" si="1295"/>
        <v>3</v>
      </c>
      <c r="BB1584" s="261">
        <f t="shared" si="1296"/>
        <v>3</v>
      </c>
      <c r="BC1584" s="261">
        <f t="shared" si="1288"/>
        <v>2</v>
      </c>
      <c r="BD1584" s="147">
        <f t="shared" si="1305"/>
        <v>7</v>
      </c>
      <c r="BE1584" s="147">
        <f t="shared" si="1306"/>
        <v>6</v>
      </c>
      <c r="BF1584" s="147">
        <f t="shared" si="1307"/>
        <v>6</v>
      </c>
      <c r="BG1584" s="147">
        <f t="shared" si="1302"/>
        <v>5</v>
      </c>
      <c r="BH1584" s="147">
        <f t="shared" si="1303"/>
        <v>5</v>
      </c>
      <c r="BI1584" s="147">
        <f t="shared" si="1300"/>
        <v>4</v>
      </c>
      <c r="BJ1584" s="147">
        <f t="shared" si="1301"/>
        <v>3</v>
      </c>
      <c r="BK1584" s="147">
        <f>BJ1584+1</f>
        <v>4</v>
      </c>
      <c r="BL1584" s="147">
        <f t="shared" si="1297"/>
        <v>3</v>
      </c>
      <c r="BM1584" s="147">
        <f t="shared" si="1243"/>
        <v>3</v>
      </c>
      <c r="BN1584" s="147">
        <f t="shared" si="1244"/>
        <v>2</v>
      </c>
      <c r="BO1584" s="32">
        <f t="shared" si="1245"/>
        <v>815</v>
      </c>
      <c r="BP1584" s="8">
        <f t="shared" si="1240"/>
        <v>399</v>
      </c>
    </row>
    <row r="1585" spans="1:68" ht="13.5" thickBot="1">
      <c r="A1585" s="390">
        <f t="shared" si="1308"/>
        <v>5</v>
      </c>
      <c r="B1585" s="391" t="str">
        <f>VLOOKUP(A1585,Sheet3!$A$2:$E$61,4,FALSE)</f>
        <v>wùchén (戊辰)</v>
      </c>
      <c r="C1585" s="391" t="str">
        <f>VLOOKUP(A1585,Sheet3!$A$2:$E$61,5,FALSE)</f>
        <v>Earth Dragon</v>
      </c>
      <c r="D1585" s="399">
        <f t="shared" si="1280"/>
        <v>2668</v>
      </c>
      <c r="E1585" s="399">
        <f t="shared" si="1281"/>
        <v>2607</v>
      </c>
      <c r="F1585" s="12">
        <f t="shared" si="1289"/>
        <v>9.8571428571428577</v>
      </c>
      <c r="G1585" s="416">
        <f t="shared" si="1242"/>
        <v>3999</v>
      </c>
      <c r="H1585" s="5">
        <f t="shared" si="1290"/>
        <v>68</v>
      </c>
      <c r="I1585" s="1">
        <f t="shared" si="1291"/>
        <v>69</v>
      </c>
      <c r="J1585" s="4">
        <f t="shared" si="1292"/>
        <v>68</v>
      </c>
      <c r="K1585" s="1">
        <f t="shared" si="1293"/>
        <v>69</v>
      </c>
      <c r="L1585">
        <f t="shared" si="1261"/>
        <v>212</v>
      </c>
      <c r="M1585" s="3">
        <f t="shared" si="1309"/>
        <v>3</v>
      </c>
      <c r="N1585" s="187">
        <f t="shared" si="1271"/>
        <v>4</v>
      </c>
      <c r="AD1585" s="8">
        <f t="shared" si="1304"/>
        <v>465</v>
      </c>
      <c r="AE1585" s="8"/>
      <c r="AF1585" s="8"/>
      <c r="AL1585" s="2"/>
      <c r="AQ1585">
        <f t="shared" si="1241"/>
        <v>601</v>
      </c>
      <c r="AZ1585" s="261">
        <f t="shared" si="1299"/>
        <v>3</v>
      </c>
      <c r="BA1585" s="261">
        <f t="shared" si="1295"/>
        <v>2</v>
      </c>
      <c r="BB1585" s="261">
        <f t="shared" si="1296"/>
        <v>2</v>
      </c>
      <c r="BC1585" s="261">
        <f t="shared" si="1288"/>
        <v>1</v>
      </c>
      <c r="BD1585" s="147">
        <f t="shared" si="1305"/>
        <v>6</v>
      </c>
      <c r="BE1585" s="147">
        <f t="shared" si="1306"/>
        <v>5</v>
      </c>
      <c r="BF1585" s="147">
        <f t="shared" si="1307"/>
        <v>5</v>
      </c>
      <c r="BG1585" s="147">
        <f t="shared" si="1302"/>
        <v>4</v>
      </c>
      <c r="BH1585" s="147">
        <f t="shared" si="1303"/>
        <v>4</v>
      </c>
      <c r="BI1585" s="147">
        <f t="shared" si="1300"/>
        <v>3</v>
      </c>
      <c r="BJ1585" s="147">
        <f t="shared" si="1301"/>
        <v>2</v>
      </c>
      <c r="BK1585" s="147">
        <f>BJ1585+2</f>
        <v>4</v>
      </c>
      <c r="BL1585" s="147">
        <f t="shared" si="1297"/>
        <v>3</v>
      </c>
      <c r="BM1585" s="147">
        <f t="shared" si="1243"/>
        <v>3</v>
      </c>
      <c r="BN1585" s="147">
        <f t="shared" si="1244"/>
        <v>2</v>
      </c>
      <c r="BO1585" s="32">
        <f t="shared" si="1245"/>
        <v>816</v>
      </c>
      <c r="BP1585" s="8">
        <f t="shared" si="1240"/>
        <v>400</v>
      </c>
    </row>
    <row r="1586" spans="1:68" ht="13.5" thickBot="1">
      <c r="A1586" s="390">
        <f t="shared" si="1308"/>
        <v>6</v>
      </c>
      <c r="B1586" s="391" t="str">
        <f>VLOOKUP(A1586,Sheet3!$A$2:$E$61,4,FALSE)</f>
        <v>jǐsì (己巳)</v>
      </c>
      <c r="C1586" s="391" t="str">
        <f>VLOOKUP(A1586,Sheet3!$A$2:$E$61,5,FALSE)</f>
        <v>Earth Snake</v>
      </c>
      <c r="D1586" s="399">
        <f t="shared" si="1280"/>
        <v>2669</v>
      </c>
      <c r="E1586" s="399">
        <f t="shared" si="1281"/>
        <v>2608</v>
      </c>
      <c r="F1586" s="14">
        <f t="shared" ref="F1586:F1613" si="1310">(1+H1586)/7</f>
        <v>10</v>
      </c>
      <c r="G1586" s="417">
        <f t="shared" si="1242"/>
        <v>4000</v>
      </c>
      <c r="H1586" s="18">
        <f t="shared" ref="H1586:H1613" si="1311">H1585+1</f>
        <v>69</v>
      </c>
      <c r="I1586" s="16">
        <f t="shared" ref="I1586:I1613" si="1312">I1585+1</f>
        <v>70</v>
      </c>
      <c r="J1586" s="6">
        <f t="shared" ref="J1586:J1613" si="1313">J1585+1</f>
        <v>69</v>
      </c>
      <c r="K1586" s="16">
        <f t="shared" ref="K1586:K1613" si="1314">K1585+1</f>
        <v>70</v>
      </c>
      <c r="L1586" s="20">
        <f t="shared" si="1261"/>
        <v>212</v>
      </c>
      <c r="M1586" s="15">
        <f t="shared" si="1309"/>
        <v>4</v>
      </c>
      <c r="N1586" s="270">
        <f t="shared" si="1271"/>
        <v>1</v>
      </c>
      <c r="O1586" s="20"/>
      <c r="P1586" s="20"/>
      <c r="Q1586" s="30"/>
      <c r="R1586" s="20"/>
      <c r="S1586" s="20"/>
      <c r="T1586" s="17"/>
      <c r="U1586" s="17"/>
      <c r="V1586" s="20"/>
      <c r="W1586" s="20"/>
      <c r="X1586" s="20"/>
      <c r="Y1586" s="20"/>
      <c r="Z1586" s="20"/>
      <c r="AA1586" s="20"/>
      <c r="AB1586" s="20"/>
      <c r="AC1586" s="20"/>
      <c r="AD1586" s="192">
        <f>AD1585+1</f>
        <v>466</v>
      </c>
      <c r="AE1586" s="192"/>
      <c r="AF1586" s="192"/>
      <c r="AG1586" s="20"/>
      <c r="AH1586" s="17"/>
      <c r="AL1586" s="2"/>
      <c r="AQ1586">
        <f t="shared" si="1241"/>
        <v>602</v>
      </c>
      <c r="AZ1586" s="261">
        <f t="shared" si="1299"/>
        <v>3</v>
      </c>
      <c r="BA1586" s="261">
        <f t="shared" si="1295"/>
        <v>2</v>
      </c>
      <c r="BB1586" s="261">
        <f t="shared" si="1296"/>
        <v>2</v>
      </c>
      <c r="BC1586" s="261">
        <f t="shared" si="1288"/>
        <v>1</v>
      </c>
      <c r="BD1586" s="147">
        <f t="shared" si="1305"/>
        <v>6</v>
      </c>
      <c r="BE1586" s="147">
        <f t="shared" si="1306"/>
        <v>5</v>
      </c>
      <c r="BF1586" s="147">
        <f t="shared" si="1307"/>
        <v>5</v>
      </c>
      <c r="BG1586" s="147">
        <f t="shared" si="1302"/>
        <v>4</v>
      </c>
      <c r="BH1586" s="147">
        <f t="shared" si="1303"/>
        <v>4</v>
      </c>
      <c r="BI1586" s="147">
        <f t="shared" si="1300"/>
        <v>3</v>
      </c>
      <c r="BJ1586" s="147">
        <f t="shared" si="1301"/>
        <v>2</v>
      </c>
      <c r="BK1586" s="147">
        <f>BJ1586+2</f>
        <v>4</v>
      </c>
      <c r="BL1586" s="147">
        <f t="shared" si="1297"/>
        <v>3</v>
      </c>
      <c r="BM1586" s="147">
        <f t="shared" si="1243"/>
        <v>3</v>
      </c>
      <c r="BN1586" s="147">
        <f t="shared" si="1244"/>
        <v>2</v>
      </c>
      <c r="BO1586" s="32">
        <f t="shared" si="1245"/>
        <v>817</v>
      </c>
      <c r="BP1586" s="8">
        <f t="shared" si="1240"/>
        <v>401</v>
      </c>
    </row>
    <row r="1587" spans="1:68" ht="13.5" thickBot="1">
      <c r="A1587" s="390">
        <f t="shared" si="1308"/>
        <v>7</v>
      </c>
      <c r="B1587" s="391" t="str">
        <f>VLOOKUP(A1587,Sheet3!$A$2:$E$61,4,FALSE)</f>
        <v>gēngwǔ (庚午)</v>
      </c>
      <c r="C1587" s="391" t="str">
        <f>VLOOKUP(A1587,Sheet3!$A$2:$E$61,5,FALSE)</f>
        <v>Metal Horse</v>
      </c>
      <c r="D1587" s="399">
        <f t="shared" si="1280"/>
        <v>2670</v>
      </c>
      <c r="E1587" s="399">
        <f t="shared" si="1281"/>
        <v>2609</v>
      </c>
      <c r="F1587" s="12">
        <f t="shared" si="1310"/>
        <v>10.142857142857142</v>
      </c>
      <c r="G1587" s="416">
        <f t="shared" si="1242"/>
        <v>4001</v>
      </c>
      <c r="H1587" s="5">
        <f t="shared" si="1311"/>
        <v>70</v>
      </c>
      <c r="I1587" s="1">
        <f t="shared" si="1312"/>
        <v>71</v>
      </c>
      <c r="J1587" s="4">
        <f t="shared" si="1313"/>
        <v>70</v>
      </c>
      <c r="K1587" s="1">
        <f t="shared" si="1314"/>
        <v>71</v>
      </c>
      <c r="L1587">
        <f t="shared" si="1261"/>
        <v>213</v>
      </c>
      <c r="M1587" s="3">
        <f t="shared" si="1309"/>
        <v>1</v>
      </c>
      <c r="N1587" s="187">
        <f t="shared" si="1271"/>
        <v>2</v>
      </c>
      <c r="AD1587" s="8">
        <f t="shared" ref="AD1587:AD1592" si="1315">AD1586+1</f>
        <v>467</v>
      </c>
      <c r="AE1587" s="8"/>
      <c r="AF1587" s="8"/>
      <c r="AL1587" s="2"/>
      <c r="AQ1587">
        <f t="shared" si="1241"/>
        <v>603</v>
      </c>
      <c r="AZ1587" s="261">
        <f t="shared" si="1299"/>
        <v>3</v>
      </c>
      <c r="BA1587" s="261">
        <f t="shared" si="1295"/>
        <v>2</v>
      </c>
      <c r="BB1587" s="261">
        <f t="shared" si="1296"/>
        <v>2</v>
      </c>
      <c r="BC1587" s="261">
        <f t="shared" si="1288"/>
        <v>1</v>
      </c>
      <c r="BD1587" s="147">
        <f t="shared" si="1305"/>
        <v>6</v>
      </c>
      <c r="BE1587" s="147">
        <f t="shared" si="1306"/>
        <v>5</v>
      </c>
      <c r="BF1587" s="147">
        <f t="shared" si="1307"/>
        <v>5</v>
      </c>
      <c r="BG1587" s="147">
        <f t="shared" si="1302"/>
        <v>4</v>
      </c>
      <c r="BH1587" s="147">
        <f t="shared" si="1303"/>
        <v>4</v>
      </c>
      <c r="BI1587" s="147">
        <f t="shared" si="1300"/>
        <v>3</v>
      </c>
      <c r="BJ1587" s="147">
        <f t="shared" si="1301"/>
        <v>2</v>
      </c>
      <c r="BK1587" s="147">
        <f>BJ1587+2</f>
        <v>4</v>
      </c>
      <c r="BL1587" s="147">
        <f t="shared" si="1297"/>
        <v>3</v>
      </c>
      <c r="BM1587" s="147">
        <f t="shared" si="1243"/>
        <v>3</v>
      </c>
      <c r="BN1587" s="147">
        <f t="shared" si="1244"/>
        <v>2</v>
      </c>
      <c r="BO1587" s="32">
        <f t="shared" si="1245"/>
        <v>818</v>
      </c>
      <c r="BP1587" s="8">
        <f t="shared" ref="BP1587:BP1650" si="1316">BP1586+1</f>
        <v>402</v>
      </c>
    </row>
    <row r="1588" spans="1:68" ht="13.5" thickBot="1">
      <c r="A1588" s="390">
        <f t="shared" si="1308"/>
        <v>8</v>
      </c>
      <c r="B1588" s="391" t="str">
        <f>VLOOKUP(A1588,Sheet3!$A$2:$E$61,4,FALSE)</f>
        <v>xīnwèi (辛未)</v>
      </c>
      <c r="C1588" s="391" t="str">
        <f>VLOOKUP(A1588,Sheet3!$A$2:$E$61,5,FALSE)</f>
        <v>Metal Sheep</v>
      </c>
      <c r="D1588" s="399">
        <f t="shared" si="1280"/>
        <v>2671</v>
      </c>
      <c r="E1588" s="399">
        <f t="shared" si="1281"/>
        <v>2610</v>
      </c>
      <c r="F1588" s="12">
        <f t="shared" si="1310"/>
        <v>10.285714285714286</v>
      </c>
      <c r="G1588" s="416">
        <f t="shared" si="1242"/>
        <v>4002</v>
      </c>
      <c r="H1588" s="5">
        <f t="shared" si="1311"/>
        <v>71</v>
      </c>
      <c r="I1588" s="1">
        <f t="shared" si="1312"/>
        <v>72</v>
      </c>
      <c r="J1588" s="4">
        <f t="shared" si="1313"/>
        <v>71</v>
      </c>
      <c r="K1588" s="1">
        <f t="shared" si="1314"/>
        <v>72</v>
      </c>
      <c r="L1588">
        <f t="shared" si="1261"/>
        <v>213</v>
      </c>
      <c r="M1588" s="3">
        <f t="shared" si="1309"/>
        <v>2</v>
      </c>
      <c r="N1588" s="187">
        <f t="shared" si="1271"/>
        <v>3</v>
      </c>
      <c r="AD1588" s="8">
        <f t="shared" si="1315"/>
        <v>468</v>
      </c>
      <c r="AE1588" s="8"/>
      <c r="AF1588" s="8"/>
      <c r="AL1588" s="2"/>
      <c r="AQ1588">
        <f t="shared" ref="AQ1588:AQ1651" si="1317">AQ1587+1</f>
        <v>604</v>
      </c>
      <c r="AZ1588" s="261">
        <f t="shared" si="1299"/>
        <v>3</v>
      </c>
      <c r="BA1588" s="261">
        <f t="shared" si="1295"/>
        <v>2</v>
      </c>
      <c r="BB1588" s="261">
        <f t="shared" si="1296"/>
        <v>2</v>
      </c>
      <c r="BC1588" s="261">
        <f t="shared" si="1288"/>
        <v>1</v>
      </c>
      <c r="BD1588" s="147">
        <f t="shared" si="1305"/>
        <v>6</v>
      </c>
      <c r="BE1588" s="147">
        <f t="shared" si="1306"/>
        <v>5</v>
      </c>
      <c r="BF1588" s="147">
        <f t="shared" si="1307"/>
        <v>5</v>
      </c>
      <c r="BG1588" s="147">
        <f t="shared" si="1302"/>
        <v>4</v>
      </c>
      <c r="BH1588" s="147">
        <f t="shared" si="1303"/>
        <v>4</v>
      </c>
      <c r="BI1588" s="147">
        <f t="shared" si="1300"/>
        <v>3</v>
      </c>
      <c r="BJ1588" s="147">
        <f t="shared" si="1301"/>
        <v>2</v>
      </c>
      <c r="BK1588" s="147">
        <f>BJ1588+1</f>
        <v>3</v>
      </c>
      <c r="BL1588" s="147">
        <f t="shared" si="1297"/>
        <v>2</v>
      </c>
      <c r="BM1588" s="147">
        <f t="shared" si="1243"/>
        <v>2</v>
      </c>
      <c r="BN1588" s="147">
        <f t="shared" si="1244"/>
        <v>1</v>
      </c>
      <c r="BO1588" s="32">
        <f t="shared" si="1245"/>
        <v>819</v>
      </c>
      <c r="BP1588" s="8">
        <f t="shared" si="1316"/>
        <v>403</v>
      </c>
    </row>
    <row r="1589" spans="1:68" ht="23.25" thickBot="1">
      <c r="A1589" s="390">
        <f t="shared" si="1308"/>
        <v>9</v>
      </c>
      <c r="B1589" s="391" t="str">
        <f>VLOOKUP(A1589,Sheet3!$A$2:$E$61,4,FALSE)</f>
        <v>rénshēn (壬申)</v>
      </c>
      <c r="C1589" s="391" t="str">
        <f>VLOOKUP(A1589,Sheet3!$A$2:$E$61,5,FALSE)</f>
        <v>Water Monkey</v>
      </c>
      <c r="D1589" s="399">
        <f t="shared" si="1280"/>
        <v>2672</v>
      </c>
      <c r="E1589" s="399">
        <f t="shared" si="1281"/>
        <v>2611</v>
      </c>
      <c r="F1589" s="12">
        <f t="shared" si="1310"/>
        <v>10.428571428571429</v>
      </c>
      <c r="G1589" s="416">
        <f t="shared" si="1242"/>
        <v>4003</v>
      </c>
      <c r="H1589" s="5">
        <f t="shared" si="1311"/>
        <v>72</v>
      </c>
      <c r="I1589" s="1">
        <f t="shared" si="1312"/>
        <v>73</v>
      </c>
      <c r="J1589" s="4">
        <f t="shared" si="1313"/>
        <v>72</v>
      </c>
      <c r="K1589" s="1">
        <f t="shared" si="1314"/>
        <v>73</v>
      </c>
      <c r="L1589">
        <f t="shared" si="1261"/>
        <v>213</v>
      </c>
      <c r="M1589" s="3">
        <f t="shared" si="1309"/>
        <v>3</v>
      </c>
      <c r="N1589" s="187">
        <f t="shared" si="1271"/>
        <v>4</v>
      </c>
      <c r="AD1589" s="8">
        <f t="shared" si="1315"/>
        <v>469</v>
      </c>
      <c r="AE1589" s="8"/>
      <c r="AF1589" s="8"/>
      <c r="AL1589" s="2"/>
      <c r="AQ1589">
        <f t="shared" si="1317"/>
        <v>605</v>
      </c>
      <c r="AZ1589" s="261">
        <f t="shared" si="1299"/>
        <v>2</v>
      </c>
      <c r="BA1589" s="261">
        <f t="shared" si="1295"/>
        <v>1</v>
      </c>
      <c r="BB1589" s="261">
        <f t="shared" si="1296"/>
        <v>1</v>
      </c>
      <c r="BC1589" s="158">
        <f>BB1589+30</f>
        <v>31</v>
      </c>
      <c r="BD1589" s="147">
        <f t="shared" ref="BD1589:BD1608" si="1318">BC1589-26</f>
        <v>5</v>
      </c>
      <c r="BE1589" s="147">
        <f t="shared" si="1306"/>
        <v>4</v>
      </c>
      <c r="BF1589" s="147">
        <f t="shared" si="1307"/>
        <v>4</v>
      </c>
      <c r="BG1589" s="147">
        <f t="shared" si="1302"/>
        <v>3</v>
      </c>
      <c r="BH1589" s="147">
        <f t="shared" si="1303"/>
        <v>3</v>
      </c>
      <c r="BI1589" s="147">
        <f t="shared" si="1300"/>
        <v>2</v>
      </c>
      <c r="BJ1589" s="147">
        <f t="shared" si="1301"/>
        <v>1</v>
      </c>
      <c r="BK1589" s="147">
        <f>BJ1589+2</f>
        <v>3</v>
      </c>
      <c r="BL1589" s="147">
        <f t="shared" si="1297"/>
        <v>2</v>
      </c>
      <c r="BM1589" s="147">
        <f t="shared" si="1243"/>
        <v>2</v>
      </c>
      <c r="BN1589" s="147">
        <f t="shared" si="1244"/>
        <v>1</v>
      </c>
      <c r="BO1589" s="32">
        <f t="shared" si="1245"/>
        <v>820</v>
      </c>
      <c r="BP1589" s="8">
        <f t="shared" si="1316"/>
        <v>404</v>
      </c>
    </row>
    <row r="1590" spans="1:68" ht="23.25" thickBot="1">
      <c r="A1590" s="390">
        <f t="shared" si="1308"/>
        <v>10</v>
      </c>
      <c r="B1590" s="391" t="str">
        <f>VLOOKUP(A1590,Sheet3!$A$2:$E$61,4,FALSE)</f>
        <v>guǐyǒu (癸酉)</v>
      </c>
      <c r="C1590" s="391" t="str">
        <f>VLOOKUP(A1590,Sheet3!$A$2:$E$61,5,FALSE)</f>
        <v>Water Rooster</v>
      </c>
      <c r="D1590" s="399">
        <f t="shared" si="1280"/>
        <v>2673</v>
      </c>
      <c r="E1590" s="399">
        <f t="shared" si="1281"/>
        <v>2612</v>
      </c>
      <c r="F1590" s="12">
        <f t="shared" si="1310"/>
        <v>10.571428571428571</v>
      </c>
      <c r="G1590" s="416">
        <f t="shared" si="1242"/>
        <v>4004</v>
      </c>
      <c r="H1590" s="5">
        <f t="shared" si="1311"/>
        <v>73</v>
      </c>
      <c r="I1590" s="1">
        <f t="shared" si="1312"/>
        <v>74</v>
      </c>
      <c r="J1590" s="4">
        <f t="shared" si="1313"/>
        <v>73</v>
      </c>
      <c r="K1590" s="1">
        <f t="shared" si="1314"/>
        <v>74</v>
      </c>
      <c r="L1590">
        <f t="shared" si="1261"/>
        <v>213</v>
      </c>
      <c r="M1590" s="3">
        <f t="shared" si="1309"/>
        <v>4</v>
      </c>
      <c r="N1590" s="187">
        <f t="shared" si="1271"/>
        <v>1</v>
      </c>
      <c r="AD1590" s="8">
        <f t="shared" si="1315"/>
        <v>470</v>
      </c>
      <c r="AE1590" s="8"/>
      <c r="AF1590" s="8"/>
      <c r="AL1590" s="2"/>
      <c r="AQ1590">
        <f t="shared" si="1317"/>
        <v>606</v>
      </c>
      <c r="AZ1590" s="261">
        <f t="shared" si="1299"/>
        <v>2</v>
      </c>
      <c r="BA1590" s="261">
        <f t="shared" si="1295"/>
        <v>1</v>
      </c>
      <c r="BB1590" s="261">
        <f t="shared" si="1296"/>
        <v>1</v>
      </c>
      <c r="BC1590" s="158">
        <f>BB1590+30</f>
        <v>31</v>
      </c>
      <c r="BD1590" s="147">
        <f t="shared" si="1318"/>
        <v>5</v>
      </c>
      <c r="BE1590" s="147">
        <f t="shared" si="1306"/>
        <v>4</v>
      </c>
      <c r="BF1590" s="147">
        <f t="shared" si="1307"/>
        <v>4</v>
      </c>
      <c r="BG1590" s="147">
        <f t="shared" si="1302"/>
        <v>3</v>
      </c>
      <c r="BH1590" s="147">
        <f t="shared" si="1303"/>
        <v>3</v>
      </c>
      <c r="BI1590" s="147">
        <f t="shared" si="1300"/>
        <v>2</v>
      </c>
      <c r="BJ1590" s="147">
        <f t="shared" si="1301"/>
        <v>1</v>
      </c>
      <c r="BK1590" s="147">
        <f>BJ1590+2</f>
        <v>3</v>
      </c>
      <c r="BL1590" s="147">
        <f t="shared" si="1297"/>
        <v>2</v>
      </c>
      <c r="BM1590" s="147">
        <f t="shared" si="1243"/>
        <v>2</v>
      </c>
      <c r="BN1590" s="147">
        <f t="shared" si="1244"/>
        <v>1</v>
      </c>
      <c r="BO1590" s="32">
        <f t="shared" si="1245"/>
        <v>821</v>
      </c>
      <c r="BP1590" s="8">
        <f t="shared" si="1316"/>
        <v>405</v>
      </c>
    </row>
    <row r="1591" spans="1:68" ht="13.5" thickBot="1">
      <c r="A1591" s="390">
        <f t="shared" si="1308"/>
        <v>11</v>
      </c>
      <c r="B1591" s="391" t="str">
        <f>VLOOKUP(A1591,Sheet3!$A$2:$E$61,4,FALSE)</f>
        <v>jiǎxū (甲戌)</v>
      </c>
      <c r="C1591" s="391" t="str">
        <f>VLOOKUP(A1591,Sheet3!$A$2:$E$61,5,FALSE)</f>
        <v>Wood Dog</v>
      </c>
      <c r="D1591" s="399">
        <f t="shared" si="1280"/>
        <v>2674</v>
      </c>
      <c r="E1591" s="399">
        <f t="shared" si="1281"/>
        <v>2613</v>
      </c>
      <c r="F1591" s="12">
        <f t="shared" si="1310"/>
        <v>10.714285714285714</v>
      </c>
      <c r="G1591" s="416">
        <f t="shared" ref="G1591:G1613" si="1319">G1590+1</f>
        <v>4005</v>
      </c>
      <c r="H1591" s="5">
        <f t="shared" si="1311"/>
        <v>74</v>
      </c>
      <c r="I1591" s="1">
        <f t="shared" si="1312"/>
        <v>75</v>
      </c>
      <c r="J1591" s="4">
        <f t="shared" si="1313"/>
        <v>74</v>
      </c>
      <c r="K1591" s="1">
        <f t="shared" si="1314"/>
        <v>75</v>
      </c>
      <c r="L1591">
        <f t="shared" si="1261"/>
        <v>214</v>
      </c>
      <c r="M1591" s="3">
        <f t="shared" si="1309"/>
        <v>1</v>
      </c>
      <c r="N1591" s="187">
        <f t="shared" si="1271"/>
        <v>2</v>
      </c>
      <c r="AD1591" s="8">
        <f t="shared" si="1315"/>
        <v>471</v>
      </c>
      <c r="AE1591" s="8"/>
      <c r="AF1591" s="8"/>
      <c r="AL1591" s="2"/>
      <c r="AQ1591">
        <f t="shared" si="1317"/>
        <v>607</v>
      </c>
      <c r="AZ1591" s="261">
        <f t="shared" si="1299"/>
        <v>2</v>
      </c>
      <c r="BA1591" s="261">
        <f t="shared" si="1295"/>
        <v>1</v>
      </c>
      <c r="BB1591" s="261">
        <f t="shared" si="1296"/>
        <v>1</v>
      </c>
      <c r="BC1591" s="158">
        <f>BB1591+30</f>
        <v>31</v>
      </c>
      <c r="BD1591" s="147">
        <f t="shared" si="1318"/>
        <v>5</v>
      </c>
      <c r="BE1591" s="147">
        <f t="shared" si="1306"/>
        <v>4</v>
      </c>
      <c r="BF1591" s="147">
        <f t="shared" si="1307"/>
        <v>4</v>
      </c>
      <c r="BG1591" s="147">
        <f t="shared" si="1302"/>
        <v>3</v>
      </c>
      <c r="BH1591" s="147">
        <f t="shared" si="1303"/>
        <v>3</v>
      </c>
      <c r="BI1591" s="147">
        <f t="shared" si="1300"/>
        <v>2</v>
      </c>
      <c r="BJ1591" s="147">
        <f t="shared" si="1301"/>
        <v>1</v>
      </c>
      <c r="BK1591" s="147">
        <f>BJ1591+2</f>
        <v>3</v>
      </c>
      <c r="BL1591" s="147">
        <f t="shared" si="1297"/>
        <v>2</v>
      </c>
      <c r="BM1591" s="147">
        <f t="shared" si="1243"/>
        <v>2</v>
      </c>
      <c r="BN1591" s="147">
        <f t="shared" si="1244"/>
        <v>1</v>
      </c>
      <c r="BO1591" s="32">
        <f t="shared" si="1245"/>
        <v>822</v>
      </c>
      <c r="BP1591" s="8">
        <f t="shared" si="1316"/>
        <v>406</v>
      </c>
    </row>
    <row r="1592" spans="1:68" ht="13.5" thickBot="1">
      <c r="A1592" s="390">
        <f t="shared" si="1308"/>
        <v>12</v>
      </c>
      <c r="B1592" s="391" t="str">
        <f>VLOOKUP(A1592,Sheet3!$A$2:$E$61,4,FALSE)</f>
        <v>yǐhài (乙亥)</v>
      </c>
      <c r="C1592" s="391" t="str">
        <f>VLOOKUP(A1592,Sheet3!$A$2:$E$61,5,FALSE)</f>
        <v>Wood Pig</v>
      </c>
      <c r="D1592" s="399">
        <f t="shared" si="1280"/>
        <v>2675</v>
      </c>
      <c r="E1592" s="399">
        <f t="shared" si="1281"/>
        <v>2614</v>
      </c>
      <c r="F1592" s="12">
        <f t="shared" si="1310"/>
        <v>10.857142857142858</v>
      </c>
      <c r="G1592" s="416">
        <f t="shared" si="1319"/>
        <v>4006</v>
      </c>
      <c r="H1592" s="5">
        <f t="shared" si="1311"/>
        <v>75</v>
      </c>
      <c r="I1592" s="1">
        <f t="shared" si="1312"/>
        <v>76</v>
      </c>
      <c r="J1592" s="4">
        <f t="shared" si="1313"/>
        <v>75</v>
      </c>
      <c r="K1592" s="1">
        <f t="shared" si="1314"/>
        <v>76</v>
      </c>
      <c r="L1592">
        <f t="shared" si="1261"/>
        <v>214</v>
      </c>
      <c r="M1592" s="3">
        <f t="shared" si="1309"/>
        <v>2</v>
      </c>
      <c r="N1592" s="187">
        <f t="shared" si="1271"/>
        <v>3</v>
      </c>
      <c r="AD1592" s="8">
        <f t="shared" si="1315"/>
        <v>472</v>
      </c>
      <c r="AE1592" s="8"/>
      <c r="AF1592" s="8"/>
      <c r="AL1592" s="2"/>
      <c r="AQ1592">
        <f t="shared" si="1317"/>
        <v>608</v>
      </c>
      <c r="AZ1592" s="261">
        <f t="shared" si="1299"/>
        <v>2</v>
      </c>
      <c r="BA1592" s="261">
        <f t="shared" si="1295"/>
        <v>1</v>
      </c>
      <c r="BB1592" s="261">
        <f t="shared" si="1296"/>
        <v>1</v>
      </c>
      <c r="BC1592" s="158">
        <f>BB1592+30</f>
        <v>31</v>
      </c>
      <c r="BD1592" s="147">
        <f t="shared" si="1318"/>
        <v>5</v>
      </c>
      <c r="BE1592" s="147">
        <f t="shared" si="1306"/>
        <v>4</v>
      </c>
      <c r="BF1592" s="147">
        <f t="shared" si="1307"/>
        <v>4</v>
      </c>
      <c r="BG1592" s="147">
        <f t="shared" si="1302"/>
        <v>3</v>
      </c>
      <c r="BH1592" s="147">
        <f t="shared" si="1303"/>
        <v>3</v>
      </c>
      <c r="BI1592" s="147">
        <f t="shared" si="1300"/>
        <v>2</v>
      </c>
      <c r="BJ1592" s="147">
        <f t="shared" si="1301"/>
        <v>1</v>
      </c>
      <c r="BK1592" s="147">
        <f>BJ1592+1</f>
        <v>2</v>
      </c>
      <c r="BL1592" s="147">
        <f t="shared" si="1297"/>
        <v>1</v>
      </c>
      <c r="BM1592" s="147">
        <f t="shared" ref="BM1592:BM1655" si="1320">AZ1593</f>
        <v>1</v>
      </c>
      <c r="BN1592" s="186">
        <f t="shared" ref="BN1592:BN1655" si="1321">BA1593</f>
        <v>31</v>
      </c>
      <c r="BO1592" s="32">
        <f t="shared" si="1245"/>
        <v>823</v>
      </c>
      <c r="BP1592" s="8">
        <f t="shared" si="1316"/>
        <v>407</v>
      </c>
    </row>
    <row r="1593" spans="1:68" ht="13.5" thickBot="1">
      <c r="A1593" s="390">
        <f t="shared" si="1308"/>
        <v>13</v>
      </c>
      <c r="B1593" s="391" t="str">
        <f>VLOOKUP(A1593,Sheet3!$A$2:$E$61,4,FALSE)</f>
        <v>bǐngzǐ (丙子)</v>
      </c>
      <c r="C1593" s="391" t="str">
        <f>VLOOKUP(A1593,Sheet3!$A$2:$E$61,5,FALSE)</f>
        <v>Fire Rat</v>
      </c>
      <c r="D1593" s="399">
        <f t="shared" si="1280"/>
        <v>2676</v>
      </c>
      <c r="E1593" s="399">
        <f t="shared" si="1281"/>
        <v>2615</v>
      </c>
      <c r="F1593" s="14">
        <f t="shared" si="1310"/>
        <v>11</v>
      </c>
      <c r="G1593" s="417">
        <f t="shared" si="1319"/>
        <v>4007</v>
      </c>
      <c r="H1593" s="18">
        <f t="shared" si="1311"/>
        <v>76</v>
      </c>
      <c r="I1593" s="16">
        <f t="shared" si="1312"/>
        <v>77</v>
      </c>
      <c r="J1593" s="6">
        <f t="shared" si="1313"/>
        <v>76</v>
      </c>
      <c r="K1593" s="16">
        <f t="shared" si="1314"/>
        <v>77</v>
      </c>
      <c r="L1593" s="20">
        <f t="shared" si="1261"/>
        <v>214</v>
      </c>
      <c r="M1593" s="15">
        <f t="shared" si="1309"/>
        <v>3</v>
      </c>
      <c r="N1593" s="270">
        <f t="shared" si="1271"/>
        <v>4</v>
      </c>
      <c r="O1593" s="20"/>
      <c r="P1593" s="20"/>
      <c r="Q1593" s="30"/>
      <c r="R1593" s="20"/>
      <c r="S1593" s="20"/>
      <c r="T1593" s="17"/>
      <c r="U1593" s="17"/>
      <c r="V1593" s="20"/>
      <c r="W1593" s="20"/>
      <c r="X1593" s="20"/>
      <c r="Y1593" s="20"/>
      <c r="Z1593" s="20"/>
      <c r="AA1593" s="20"/>
      <c r="AB1593" s="20"/>
      <c r="AC1593" s="20"/>
      <c r="AD1593" s="192">
        <f>AD1592+1</f>
        <v>473</v>
      </c>
      <c r="AE1593" s="192"/>
      <c r="AF1593" s="192"/>
      <c r="AG1593" s="20"/>
      <c r="AH1593" s="17"/>
      <c r="AL1593" s="2"/>
      <c r="AQ1593">
        <f t="shared" si="1317"/>
        <v>609</v>
      </c>
      <c r="AZ1593" s="261">
        <f t="shared" si="1299"/>
        <v>1</v>
      </c>
      <c r="BA1593" s="158">
        <f>AZ1593+30</f>
        <v>31</v>
      </c>
      <c r="BB1593" s="158">
        <f t="shared" ref="BB1593:BB1624" si="1322">BA1593-1</f>
        <v>30</v>
      </c>
      <c r="BC1593" s="158">
        <f t="shared" ref="BC1593:BC1624" si="1323">BB1593</f>
        <v>30</v>
      </c>
      <c r="BD1593" s="147">
        <f t="shared" si="1318"/>
        <v>4</v>
      </c>
      <c r="BE1593" s="147">
        <f t="shared" si="1306"/>
        <v>3</v>
      </c>
      <c r="BF1593" s="147">
        <f t="shared" si="1307"/>
        <v>3</v>
      </c>
      <c r="BG1593" s="147">
        <f t="shared" si="1302"/>
        <v>2</v>
      </c>
      <c r="BH1593" s="147">
        <f t="shared" si="1303"/>
        <v>2</v>
      </c>
      <c r="BI1593" s="147">
        <f t="shared" si="1300"/>
        <v>1</v>
      </c>
      <c r="BJ1593" s="186">
        <f>BI1593+30</f>
        <v>31</v>
      </c>
      <c r="BK1593" s="147">
        <f>BJ1593-29</f>
        <v>2</v>
      </c>
      <c r="BL1593" s="147">
        <f t="shared" si="1297"/>
        <v>1</v>
      </c>
      <c r="BM1593" s="147">
        <f t="shared" si="1320"/>
        <v>1</v>
      </c>
      <c r="BN1593" s="186">
        <f t="shared" si="1321"/>
        <v>31</v>
      </c>
      <c r="BO1593" s="32">
        <f t="shared" ref="BO1593:BO1656" si="1324">BO1592+1</f>
        <v>824</v>
      </c>
      <c r="BP1593" s="8">
        <f t="shared" si="1316"/>
        <v>408</v>
      </c>
    </row>
    <row r="1594" spans="1:68" ht="13.5" thickBot="1">
      <c r="A1594" s="390">
        <f t="shared" si="1308"/>
        <v>14</v>
      </c>
      <c r="B1594" s="391" t="str">
        <f>VLOOKUP(A1594,Sheet3!$A$2:$E$61,4,FALSE)</f>
        <v>dīngchǒu (丁丑)</v>
      </c>
      <c r="C1594" s="391" t="str">
        <f>VLOOKUP(A1594,Sheet3!$A$2:$E$61,5,FALSE)</f>
        <v>Fire Ox</v>
      </c>
      <c r="D1594" s="399">
        <f t="shared" si="1280"/>
        <v>2677</v>
      </c>
      <c r="E1594" s="399">
        <f t="shared" si="1281"/>
        <v>2616</v>
      </c>
      <c r="F1594" s="12">
        <f t="shared" si="1310"/>
        <v>11.142857142857142</v>
      </c>
      <c r="G1594" s="416">
        <f t="shared" si="1319"/>
        <v>4008</v>
      </c>
      <c r="H1594" s="5">
        <f t="shared" si="1311"/>
        <v>77</v>
      </c>
      <c r="I1594" s="1">
        <f t="shared" si="1312"/>
        <v>78</v>
      </c>
      <c r="J1594" s="4">
        <f t="shared" si="1313"/>
        <v>77</v>
      </c>
      <c r="K1594" s="1">
        <f t="shared" si="1314"/>
        <v>78</v>
      </c>
      <c r="L1594">
        <f t="shared" si="1261"/>
        <v>214</v>
      </c>
      <c r="M1594" s="3">
        <f t="shared" si="1309"/>
        <v>4</v>
      </c>
      <c r="N1594" s="187">
        <f t="shared" si="1271"/>
        <v>1</v>
      </c>
      <c r="AD1594" s="8">
        <f t="shared" ref="AD1594:AD1599" si="1325">AD1593+1</f>
        <v>474</v>
      </c>
      <c r="AE1594" s="8"/>
      <c r="AF1594" s="8"/>
      <c r="AL1594" s="2"/>
      <c r="AQ1594">
        <f t="shared" si="1317"/>
        <v>610</v>
      </c>
      <c r="AZ1594" s="261">
        <f t="shared" si="1299"/>
        <v>1</v>
      </c>
      <c r="BA1594" s="158">
        <f>AZ1594+30</f>
        <v>31</v>
      </c>
      <c r="BB1594" s="158">
        <f t="shared" si="1322"/>
        <v>30</v>
      </c>
      <c r="BC1594" s="158">
        <f t="shared" si="1323"/>
        <v>30</v>
      </c>
      <c r="BD1594" s="147">
        <f t="shared" si="1318"/>
        <v>4</v>
      </c>
      <c r="BE1594" s="147">
        <f t="shared" si="1306"/>
        <v>3</v>
      </c>
      <c r="BF1594" s="147">
        <f t="shared" si="1307"/>
        <v>3</v>
      </c>
      <c r="BG1594" s="147">
        <f t="shared" si="1302"/>
        <v>2</v>
      </c>
      <c r="BH1594" s="147">
        <f t="shared" si="1303"/>
        <v>2</v>
      </c>
      <c r="BI1594" s="147">
        <f t="shared" si="1300"/>
        <v>1</v>
      </c>
      <c r="BJ1594" s="186">
        <f>BI1594+30</f>
        <v>31</v>
      </c>
      <c r="BK1594" s="147">
        <f>BJ1594-29</f>
        <v>2</v>
      </c>
      <c r="BL1594" s="147">
        <f t="shared" si="1297"/>
        <v>1</v>
      </c>
      <c r="BM1594" s="147">
        <f t="shared" si="1320"/>
        <v>1</v>
      </c>
      <c r="BN1594" s="186">
        <f t="shared" si="1321"/>
        <v>31</v>
      </c>
      <c r="BO1594" s="32">
        <f t="shared" si="1324"/>
        <v>825</v>
      </c>
      <c r="BP1594" s="8">
        <f t="shared" si="1316"/>
        <v>409</v>
      </c>
    </row>
    <row r="1595" spans="1:68" ht="13.5" thickBot="1">
      <c r="A1595" s="390">
        <f t="shared" si="1308"/>
        <v>15</v>
      </c>
      <c r="B1595" s="391" t="str">
        <f>VLOOKUP(A1595,Sheet3!$A$2:$E$61,4,FALSE)</f>
        <v>wùyín (戊寅)</v>
      </c>
      <c r="C1595" s="391" t="str">
        <f>VLOOKUP(A1595,Sheet3!$A$2:$E$61,5,FALSE)</f>
        <v>Earth Tiger</v>
      </c>
      <c r="D1595" s="399">
        <f t="shared" si="1280"/>
        <v>2678</v>
      </c>
      <c r="E1595" s="399">
        <f t="shared" si="1281"/>
        <v>2617</v>
      </c>
      <c r="F1595" s="12">
        <f t="shared" si="1310"/>
        <v>11.285714285714286</v>
      </c>
      <c r="G1595" s="416">
        <f t="shared" si="1319"/>
        <v>4009</v>
      </c>
      <c r="H1595" s="5">
        <f t="shared" si="1311"/>
        <v>78</v>
      </c>
      <c r="I1595" s="1">
        <f t="shared" si="1312"/>
        <v>79</v>
      </c>
      <c r="J1595" s="4">
        <f t="shared" si="1313"/>
        <v>78</v>
      </c>
      <c r="K1595" s="1">
        <f t="shared" si="1314"/>
        <v>79</v>
      </c>
      <c r="L1595">
        <f t="shared" si="1261"/>
        <v>215</v>
      </c>
      <c r="M1595" s="3">
        <f t="shared" si="1309"/>
        <v>1</v>
      </c>
      <c r="N1595" s="187">
        <f t="shared" si="1271"/>
        <v>2</v>
      </c>
      <c r="AD1595" s="8">
        <f t="shared" si="1325"/>
        <v>475</v>
      </c>
      <c r="AE1595" s="8"/>
      <c r="AF1595" s="8"/>
      <c r="AL1595" s="2"/>
      <c r="AQ1595">
        <f t="shared" si="1317"/>
        <v>611</v>
      </c>
      <c r="AZ1595" s="261">
        <f t="shared" si="1299"/>
        <v>1</v>
      </c>
      <c r="BA1595" s="158">
        <f>AZ1595+30</f>
        <v>31</v>
      </c>
      <c r="BB1595" s="158">
        <f t="shared" si="1322"/>
        <v>30</v>
      </c>
      <c r="BC1595" s="158">
        <f t="shared" si="1323"/>
        <v>30</v>
      </c>
      <c r="BD1595" s="147">
        <f t="shared" si="1318"/>
        <v>4</v>
      </c>
      <c r="BE1595" s="147">
        <f t="shared" si="1306"/>
        <v>3</v>
      </c>
      <c r="BF1595" s="147">
        <f t="shared" si="1307"/>
        <v>3</v>
      </c>
      <c r="BG1595" s="147">
        <f t="shared" si="1302"/>
        <v>2</v>
      </c>
      <c r="BH1595" s="147">
        <f t="shared" si="1303"/>
        <v>2</v>
      </c>
      <c r="BI1595" s="147">
        <f t="shared" si="1300"/>
        <v>1</v>
      </c>
      <c r="BJ1595" s="186">
        <f>BI1595+30</f>
        <v>31</v>
      </c>
      <c r="BK1595" s="147">
        <f>BJ1595-29</f>
        <v>2</v>
      </c>
      <c r="BL1595" s="147">
        <f t="shared" si="1297"/>
        <v>1</v>
      </c>
      <c r="BM1595" s="147">
        <f t="shared" si="1320"/>
        <v>1</v>
      </c>
      <c r="BN1595" s="186">
        <f t="shared" si="1321"/>
        <v>31</v>
      </c>
      <c r="BO1595" s="32">
        <f t="shared" si="1324"/>
        <v>826</v>
      </c>
      <c r="BP1595" s="8">
        <f t="shared" si="1316"/>
        <v>410</v>
      </c>
    </row>
    <row r="1596" spans="1:68" ht="13.5" thickBot="1">
      <c r="A1596" s="390">
        <f t="shared" si="1308"/>
        <v>16</v>
      </c>
      <c r="B1596" s="391" t="str">
        <f>VLOOKUP(A1596,Sheet3!$A$2:$E$61,4,FALSE)</f>
        <v>jǐmǎo (己卯)</v>
      </c>
      <c r="C1596" s="391" t="str">
        <f>VLOOKUP(A1596,Sheet3!$A$2:$E$61,5,FALSE)</f>
        <v>Earth Hare</v>
      </c>
      <c r="D1596" s="399">
        <f t="shared" si="1280"/>
        <v>2679</v>
      </c>
      <c r="E1596" s="399">
        <f t="shared" si="1281"/>
        <v>2618</v>
      </c>
      <c r="F1596" s="12">
        <f t="shared" si="1310"/>
        <v>11.428571428571429</v>
      </c>
      <c r="G1596" s="416">
        <f t="shared" si="1319"/>
        <v>4010</v>
      </c>
      <c r="H1596" s="5">
        <f t="shared" si="1311"/>
        <v>79</v>
      </c>
      <c r="I1596" s="1">
        <f t="shared" si="1312"/>
        <v>80</v>
      </c>
      <c r="J1596" s="4">
        <f t="shared" si="1313"/>
        <v>79</v>
      </c>
      <c r="K1596" s="1">
        <f t="shared" si="1314"/>
        <v>80</v>
      </c>
      <c r="L1596">
        <f t="shared" si="1261"/>
        <v>215</v>
      </c>
      <c r="M1596" s="3">
        <f t="shared" si="1309"/>
        <v>2</v>
      </c>
      <c r="N1596" s="187">
        <f t="shared" si="1271"/>
        <v>3</v>
      </c>
      <c r="AD1596" s="8">
        <f t="shared" si="1325"/>
        <v>476</v>
      </c>
      <c r="AE1596" s="8"/>
      <c r="AF1596" s="8"/>
      <c r="AL1596" s="2"/>
      <c r="AQ1596">
        <f t="shared" si="1317"/>
        <v>612</v>
      </c>
      <c r="AZ1596" s="261">
        <f t="shared" si="1299"/>
        <v>1</v>
      </c>
      <c r="BA1596" s="158">
        <f>AZ1596+30</f>
        <v>31</v>
      </c>
      <c r="BB1596" s="158">
        <f t="shared" si="1322"/>
        <v>30</v>
      </c>
      <c r="BC1596" s="158">
        <f t="shared" si="1323"/>
        <v>30</v>
      </c>
      <c r="BD1596" s="147">
        <f t="shared" si="1318"/>
        <v>4</v>
      </c>
      <c r="BE1596" s="147">
        <f t="shared" si="1306"/>
        <v>3</v>
      </c>
      <c r="BF1596" s="147">
        <f t="shared" si="1307"/>
        <v>3</v>
      </c>
      <c r="BG1596" s="147">
        <f t="shared" si="1302"/>
        <v>2</v>
      </c>
      <c r="BH1596" s="147">
        <f t="shared" si="1303"/>
        <v>2</v>
      </c>
      <c r="BI1596" s="147">
        <f t="shared" si="1300"/>
        <v>1</v>
      </c>
      <c r="BJ1596" s="186">
        <f>BI1596+30</f>
        <v>31</v>
      </c>
      <c r="BK1596" s="147">
        <f>BJ1596-30</f>
        <v>1</v>
      </c>
      <c r="BL1596" s="186">
        <f>BK1596+30</f>
        <v>31</v>
      </c>
      <c r="BM1596" s="186">
        <f t="shared" si="1320"/>
        <v>30</v>
      </c>
      <c r="BN1596" s="186">
        <f t="shared" si="1321"/>
        <v>30</v>
      </c>
      <c r="BO1596" s="32">
        <f t="shared" si="1324"/>
        <v>827</v>
      </c>
      <c r="BP1596" s="8">
        <f t="shared" si="1316"/>
        <v>411</v>
      </c>
    </row>
    <row r="1597" spans="1:68" ht="23.25" thickBot="1">
      <c r="A1597" s="390">
        <f t="shared" si="1308"/>
        <v>17</v>
      </c>
      <c r="B1597" s="391" t="str">
        <f>VLOOKUP(A1597,Sheet3!$A$2:$E$61,4,FALSE)</f>
        <v>gēngchén (庚辰)</v>
      </c>
      <c r="C1597" s="391" t="str">
        <f>VLOOKUP(A1597,Sheet3!$A$2:$E$61,5,FALSE)</f>
        <v>Metal Dragon</v>
      </c>
      <c r="D1597" s="399">
        <f t="shared" si="1280"/>
        <v>2680</v>
      </c>
      <c r="E1597" s="399">
        <f t="shared" si="1281"/>
        <v>2619</v>
      </c>
      <c r="F1597" s="12">
        <f t="shared" si="1310"/>
        <v>11.571428571428571</v>
      </c>
      <c r="G1597" s="416">
        <f t="shared" si="1319"/>
        <v>4011</v>
      </c>
      <c r="H1597" s="5">
        <f t="shared" si="1311"/>
        <v>80</v>
      </c>
      <c r="I1597" s="1">
        <f t="shared" si="1312"/>
        <v>81</v>
      </c>
      <c r="J1597" s="4">
        <f t="shared" si="1313"/>
        <v>80</v>
      </c>
      <c r="K1597" s="1">
        <f t="shared" si="1314"/>
        <v>81</v>
      </c>
      <c r="L1597">
        <f t="shared" si="1261"/>
        <v>215</v>
      </c>
      <c r="M1597" s="3">
        <f t="shared" si="1309"/>
        <v>3</v>
      </c>
      <c r="N1597" s="187">
        <f t="shared" si="1271"/>
        <v>4</v>
      </c>
      <c r="AD1597" s="8">
        <f t="shared" si="1325"/>
        <v>477</v>
      </c>
      <c r="AE1597" s="8"/>
      <c r="AF1597" s="8"/>
      <c r="AL1597" s="2"/>
      <c r="AQ1597">
        <f t="shared" si="1317"/>
        <v>613</v>
      </c>
      <c r="AZ1597" s="158">
        <f t="shared" ref="AZ1597:AZ1628" si="1326">BL1596-1</f>
        <v>30</v>
      </c>
      <c r="BA1597" s="158">
        <f t="shared" ref="BA1597:BA1628" si="1327">AZ1597</f>
        <v>30</v>
      </c>
      <c r="BB1597" s="158">
        <f t="shared" si="1322"/>
        <v>29</v>
      </c>
      <c r="BC1597" s="158">
        <f t="shared" si="1323"/>
        <v>29</v>
      </c>
      <c r="BD1597" s="147">
        <f t="shared" si="1318"/>
        <v>3</v>
      </c>
      <c r="BE1597" s="147">
        <f t="shared" si="1306"/>
        <v>2</v>
      </c>
      <c r="BF1597" s="147">
        <f t="shared" si="1307"/>
        <v>2</v>
      </c>
      <c r="BG1597" s="147">
        <f t="shared" si="1302"/>
        <v>1</v>
      </c>
      <c r="BH1597" s="147">
        <f t="shared" si="1303"/>
        <v>1</v>
      </c>
      <c r="BI1597" s="186">
        <f>BH1597+30</f>
        <v>31</v>
      </c>
      <c r="BJ1597" s="186">
        <f t="shared" ref="BJ1597:BJ1628" si="1328">BI1597-1</f>
        <v>30</v>
      </c>
      <c r="BK1597" s="147">
        <f>BJ1597-29</f>
        <v>1</v>
      </c>
      <c r="BL1597" s="186">
        <f>BK1597+30</f>
        <v>31</v>
      </c>
      <c r="BM1597" s="186">
        <f t="shared" si="1320"/>
        <v>30</v>
      </c>
      <c r="BN1597" s="186">
        <f t="shared" si="1321"/>
        <v>30</v>
      </c>
      <c r="BO1597" s="32">
        <f t="shared" si="1324"/>
        <v>828</v>
      </c>
      <c r="BP1597" s="8">
        <f t="shared" si="1316"/>
        <v>412</v>
      </c>
    </row>
    <row r="1598" spans="1:68" ht="13.5" thickBot="1">
      <c r="A1598" s="390">
        <f t="shared" si="1308"/>
        <v>18</v>
      </c>
      <c r="B1598" s="391" t="str">
        <f>VLOOKUP(A1598,Sheet3!$A$2:$E$61,4,FALSE)</f>
        <v>xīnsì (辛巳)</v>
      </c>
      <c r="C1598" s="391" t="str">
        <f>VLOOKUP(A1598,Sheet3!$A$2:$E$61,5,FALSE)</f>
        <v>Metal Snake</v>
      </c>
      <c r="D1598" s="399">
        <f t="shared" si="1280"/>
        <v>2681</v>
      </c>
      <c r="E1598" s="399">
        <f t="shared" si="1281"/>
        <v>2620</v>
      </c>
      <c r="F1598" s="12">
        <f t="shared" si="1310"/>
        <v>11.714285714285714</v>
      </c>
      <c r="G1598" s="416">
        <f t="shared" si="1319"/>
        <v>4012</v>
      </c>
      <c r="H1598" s="5">
        <f t="shared" si="1311"/>
        <v>81</v>
      </c>
      <c r="I1598" s="1">
        <f t="shared" si="1312"/>
        <v>82</v>
      </c>
      <c r="J1598" s="4">
        <f t="shared" si="1313"/>
        <v>81</v>
      </c>
      <c r="K1598" s="1">
        <f t="shared" si="1314"/>
        <v>82</v>
      </c>
      <c r="L1598">
        <f t="shared" si="1261"/>
        <v>215</v>
      </c>
      <c r="M1598" s="3">
        <f t="shared" si="1309"/>
        <v>4</v>
      </c>
      <c r="N1598" s="187">
        <f t="shared" si="1271"/>
        <v>1</v>
      </c>
      <c r="AD1598" s="8">
        <f t="shared" si="1325"/>
        <v>478</v>
      </c>
      <c r="AE1598" s="8"/>
      <c r="AF1598" s="8"/>
      <c r="AL1598" s="2"/>
      <c r="AQ1598">
        <f t="shared" si="1317"/>
        <v>614</v>
      </c>
      <c r="AZ1598" s="158">
        <f t="shared" si="1326"/>
        <v>30</v>
      </c>
      <c r="BA1598" s="158">
        <f t="shared" si="1327"/>
        <v>30</v>
      </c>
      <c r="BB1598" s="158">
        <f t="shared" si="1322"/>
        <v>29</v>
      </c>
      <c r="BC1598" s="158">
        <f t="shared" si="1323"/>
        <v>29</v>
      </c>
      <c r="BD1598" s="147">
        <f t="shared" si="1318"/>
        <v>3</v>
      </c>
      <c r="BE1598" s="147">
        <f t="shared" si="1306"/>
        <v>2</v>
      </c>
      <c r="BF1598" s="147">
        <f t="shared" si="1307"/>
        <v>2</v>
      </c>
      <c r="BG1598" s="147">
        <f t="shared" si="1302"/>
        <v>1</v>
      </c>
      <c r="BH1598" s="147">
        <f t="shared" si="1303"/>
        <v>1</v>
      </c>
      <c r="BI1598" s="186">
        <f>BH1598+30</f>
        <v>31</v>
      </c>
      <c r="BJ1598" s="186">
        <f t="shared" si="1328"/>
        <v>30</v>
      </c>
      <c r="BK1598" s="147">
        <f>BJ1598-29</f>
        <v>1</v>
      </c>
      <c r="BL1598" s="186">
        <f>BK1598+30</f>
        <v>31</v>
      </c>
      <c r="BM1598" s="186">
        <f t="shared" si="1320"/>
        <v>30</v>
      </c>
      <c r="BN1598" s="186">
        <f t="shared" si="1321"/>
        <v>30</v>
      </c>
      <c r="BO1598" s="32">
        <f t="shared" si="1324"/>
        <v>829</v>
      </c>
      <c r="BP1598" s="8">
        <f t="shared" si="1316"/>
        <v>413</v>
      </c>
    </row>
    <row r="1599" spans="1:68" ht="13.5" thickBot="1">
      <c r="A1599" s="390">
        <f t="shared" si="1308"/>
        <v>19</v>
      </c>
      <c r="B1599" s="391" t="str">
        <f>VLOOKUP(A1599,Sheet3!$A$2:$E$61,4,FALSE)</f>
        <v>rénwǔ (壬午)</v>
      </c>
      <c r="C1599" s="391" t="str">
        <f>VLOOKUP(A1599,Sheet3!$A$2:$E$61,5,FALSE)</f>
        <v>Water Horse</v>
      </c>
      <c r="D1599" s="399">
        <f t="shared" si="1280"/>
        <v>2682</v>
      </c>
      <c r="E1599" s="399">
        <f t="shared" si="1281"/>
        <v>2621</v>
      </c>
      <c r="F1599" s="12">
        <f t="shared" si="1310"/>
        <v>11.857142857142858</v>
      </c>
      <c r="G1599" s="416">
        <f t="shared" si="1319"/>
        <v>4013</v>
      </c>
      <c r="H1599" s="5">
        <f t="shared" si="1311"/>
        <v>82</v>
      </c>
      <c r="I1599" s="1">
        <f t="shared" si="1312"/>
        <v>83</v>
      </c>
      <c r="J1599" s="4">
        <f t="shared" si="1313"/>
        <v>82</v>
      </c>
      <c r="K1599" s="1">
        <f t="shared" si="1314"/>
        <v>83</v>
      </c>
      <c r="L1599">
        <f t="shared" si="1261"/>
        <v>216</v>
      </c>
      <c r="M1599" s="3">
        <f t="shared" si="1309"/>
        <v>1</v>
      </c>
      <c r="N1599" s="187">
        <f t="shared" si="1271"/>
        <v>2</v>
      </c>
      <c r="AD1599" s="8">
        <f t="shared" si="1325"/>
        <v>479</v>
      </c>
      <c r="AE1599" s="8"/>
      <c r="AF1599" s="8"/>
      <c r="AL1599" s="2"/>
      <c r="AQ1599">
        <f t="shared" si="1317"/>
        <v>615</v>
      </c>
      <c r="AZ1599" s="158">
        <f t="shared" si="1326"/>
        <v>30</v>
      </c>
      <c r="BA1599" s="158">
        <f t="shared" si="1327"/>
        <v>30</v>
      </c>
      <c r="BB1599" s="158">
        <f t="shared" si="1322"/>
        <v>29</v>
      </c>
      <c r="BC1599" s="158">
        <f t="shared" si="1323"/>
        <v>29</v>
      </c>
      <c r="BD1599" s="147">
        <f t="shared" si="1318"/>
        <v>3</v>
      </c>
      <c r="BE1599" s="147">
        <f t="shared" si="1306"/>
        <v>2</v>
      </c>
      <c r="BF1599" s="147">
        <f t="shared" si="1307"/>
        <v>2</v>
      </c>
      <c r="BG1599" s="147">
        <f t="shared" si="1302"/>
        <v>1</v>
      </c>
      <c r="BH1599" s="147">
        <f t="shared" si="1303"/>
        <v>1</v>
      </c>
      <c r="BI1599" s="186">
        <f>BH1599+30</f>
        <v>31</v>
      </c>
      <c r="BJ1599" s="186">
        <f t="shared" si="1328"/>
        <v>30</v>
      </c>
      <c r="BK1599" s="147">
        <f>BJ1599-29</f>
        <v>1</v>
      </c>
      <c r="BL1599" s="186">
        <f>BK1599+30</f>
        <v>31</v>
      </c>
      <c r="BM1599" s="186">
        <f t="shared" si="1320"/>
        <v>30</v>
      </c>
      <c r="BN1599" s="186">
        <f t="shared" si="1321"/>
        <v>30</v>
      </c>
      <c r="BO1599" s="32">
        <f t="shared" si="1324"/>
        <v>830</v>
      </c>
      <c r="BP1599" s="8">
        <f t="shared" si="1316"/>
        <v>414</v>
      </c>
    </row>
    <row r="1600" spans="1:68" ht="13.5" thickBot="1">
      <c r="A1600" s="390">
        <f t="shared" si="1308"/>
        <v>20</v>
      </c>
      <c r="B1600" s="391" t="str">
        <f>VLOOKUP(A1600,Sheet3!$A$2:$E$61,4,FALSE)</f>
        <v>guǐwèi (癸未)</v>
      </c>
      <c r="C1600" s="391" t="str">
        <f>VLOOKUP(A1600,Sheet3!$A$2:$E$61,5,FALSE)</f>
        <v>Water Sheep</v>
      </c>
      <c r="D1600" s="399">
        <f t="shared" si="1280"/>
        <v>2683</v>
      </c>
      <c r="E1600" s="399">
        <f t="shared" si="1281"/>
        <v>2622</v>
      </c>
      <c r="F1600" s="14">
        <f t="shared" si="1310"/>
        <v>12</v>
      </c>
      <c r="G1600" s="417">
        <f t="shared" si="1319"/>
        <v>4014</v>
      </c>
      <c r="H1600" s="18">
        <f t="shared" si="1311"/>
        <v>83</v>
      </c>
      <c r="I1600" s="16">
        <f t="shared" si="1312"/>
        <v>84</v>
      </c>
      <c r="J1600" s="6">
        <f t="shared" si="1313"/>
        <v>83</v>
      </c>
      <c r="K1600" s="16">
        <f t="shared" si="1314"/>
        <v>84</v>
      </c>
      <c r="L1600" s="20">
        <f t="shared" si="1261"/>
        <v>216</v>
      </c>
      <c r="M1600" s="15">
        <f t="shared" si="1309"/>
        <v>2</v>
      </c>
      <c r="N1600" s="270">
        <f t="shared" si="1271"/>
        <v>3</v>
      </c>
      <c r="O1600" s="20"/>
      <c r="P1600" s="20"/>
      <c r="Q1600" s="30"/>
      <c r="R1600" s="20"/>
      <c r="S1600" s="20"/>
      <c r="T1600" s="17"/>
      <c r="U1600" s="17"/>
      <c r="V1600" s="20"/>
      <c r="W1600" s="20"/>
      <c r="X1600" s="20"/>
      <c r="Y1600" s="20"/>
      <c r="Z1600" s="20"/>
      <c r="AA1600" s="20"/>
      <c r="AB1600" s="20"/>
      <c r="AC1600" s="20"/>
      <c r="AD1600" s="192">
        <f>AD1599+1</f>
        <v>480</v>
      </c>
      <c r="AE1600" s="192"/>
      <c r="AF1600" s="192"/>
      <c r="AG1600" s="20"/>
      <c r="AH1600" s="17"/>
      <c r="AL1600" s="2"/>
      <c r="AQ1600">
        <f t="shared" si="1317"/>
        <v>616</v>
      </c>
      <c r="AZ1600" s="158">
        <f t="shared" si="1326"/>
        <v>30</v>
      </c>
      <c r="BA1600" s="158">
        <f t="shared" si="1327"/>
        <v>30</v>
      </c>
      <c r="BB1600" s="158">
        <f t="shared" si="1322"/>
        <v>29</v>
      </c>
      <c r="BC1600" s="158">
        <f t="shared" si="1323"/>
        <v>29</v>
      </c>
      <c r="BD1600" s="147">
        <f t="shared" si="1318"/>
        <v>3</v>
      </c>
      <c r="BE1600" s="147">
        <f t="shared" si="1306"/>
        <v>2</v>
      </c>
      <c r="BF1600" s="147">
        <f t="shared" si="1307"/>
        <v>2</v>
      </c>
      <c r="BG1600" s="147">
        <f t="shared" si="1302"/>
        <v>1</v>
      </c>
      <c r="BH1600" s="147">
        <f t="shared" si="1303"/>
        <v>1</v>
      </c>
      <c r="BI1600" s="186">
        <f>BH1600+30</f>
        <v>31</v>
      </c>
      <c r="BJ1600" s="186">
        <f t="shared" si="1328"/>
        <v>30</v>
      </c>
      <c r="BK1600" s="186">
        <f t="shared" ref="BK1600:BK1631" si="1329">BJ1600-1</f>
        <v>29</v>
      </c>
      <c r="BL1600" s="186">
        <f>BK1600+1</f>
        <v>30</v>
      </c>
      <c r="BM1600" s="186">
        <f t="shared" si="1320"/>
        <v>29</v>
      </c>
      <c r="BN1600" s="186">
        <f t="shared" si="1321"/>
        <v>29</v>
      </c>
      <c r="BO1600" s="32">
        <f t="shared" si="1324"/>
        <v>831</v>
      </c>
      <c r="BP1600" s="8">
        <f t="shared" si="1316"/>
        <v>415</v>
      </c>
    </row>
    <row r="1601" spans="1:68" ht="23.25" thickBot="1">
      <c r="A1601" s="390">
        <f t="shared" si="1308"/>
        <v>21</v>
      </c>
      <c r="B1601" s="391" t="str">
        <f>VLOOKUP(A1601,Sheet3!$A$2:$E$61,4,FALSE)</f>
        <v>jiǎshēn (甲申)</v>
      </c>
      <c r="C1601" s="391" t="str">
        <f>VLOOKUP(A1601,Sheet3!$A$2:$E$61,5,FALSE)</f>
        <v>Wood Monkey</v>
      </c>
      <c r="D1601" s="399">
        <f t="shared" si="1280"/>
        <v>2684</v>
      </c>
      <c r="E1601" s="399">
        <f t="shared" si="1281"/>
        <v>2623</v>
      </c>
      <c r="F1601" s="12">
        <f t="shared" si="1310"/>
        <v>12.142857142857142</v>
      </c>
      <c r="G1601" s="416">
        <f t="shared" si="1319"/>
        <v>4015</v>
      </c>
      <c r="H1601" s="5">
        <f t="shared" si="1311"/>
        <v>84</v>
      </c>
      <c r="I1601" s="1">
        <f t="shared" si="1312"/>
        <v>85</v>
      </c>
      <c r="J1601" s="4">
        <f t="shared" si="1313"/>
        <v>84</v>
      </c>
      <c r="K1601" s="1">
        <f t="shared" si="1314"/>
        <v>85</v>
      </c>
      <c r="L1601">
        <f t="shared" si="1261"/>
        <v>216</v>
      </c>
      <c r="M1601" s="3">
        <f t="shared" si="1309"/>
        <v>3</v>
      </c>
      <c r="N1601" s="187">
        <f t="shared" si="1271"/>
        <v>4</v>
      </c>
      <c r="AD1601" s="8">
        <f t="shared" ref="AD1601:AD1606" si="1330">AD1600+1</f>
        <v>481</v>
      </c>
      <c r="AE1601" s="8"/>
      <c r="AF1601" s="8"/>
      <c r="AL1601" s="2"/>
      <c r="AQ1601">
        <f t="shared" si="1317"/>
        <v>617</v>
      </c>
      <c r="AZ1601" s="158">
        <f t="shared" si="1326"/>
        <v>29</v>
      </c>
      <c r="BA1601" s="158">
        <f t="shared" si="1327"/>
        <v>29</v>
      </c>
      <c r="BB1601" s="158">
        <f t="shared" si="1322"/>
        <v>28</v>
      </c>
      <c r="BC1601" s="158">
        <f t="shared" si="1323"/>
        <v>28</v>
      </c>
      <c r="BD1601" s="147">
        <f t="shared" si="1318"/>
        <v>2</v>
      </c>
      <c r="BE1601" s="147">
        <f t="shared" si="1306"/>
        <v>1</v>
      </c>
      <c r="BF1601" s="147">
        <f t="shared" si="1307"/>
        <v>1</v>
      </c>
      <c r="BG1601" s="186">
        <f>BF1601+30</f>
        <v>31</v>
      </c>
      <c r="BH1601" s="186">
        <f t="shared" ref="BH1601:BH1632" si="1331">BG1601-1</f>
        <v>30</v>
      </c>
      <c r="BI1601" s="186">
        <f t="shared" ref="BI1601:BI1632" si="1332">BH1601</f>
        <v>30</v>
      </c>
      <c r="BJ1601" s="186">
        <f t="shared" si="1328"/>
        <v>29</v>
      </c>
      <c r="BK1601" s="186">
        <f t="shared" si="1329"/>
        <v>28</v>
      </c>
      <c r="BL1601" s="186">
        <f>BK1601+2</f>
        <v>30</v>
      </c>
      <c r="BM1601" s="186">
        <f t="shared" si="1320"/>
        <v>29</v>
      </c>
      <c r="BN1601" s="186">
        <f t="shared" si="1321"/>
        <v>29</v>
      </c>
      <c r="BO1601" s="32">
        <f t="shared" si="1324"/>
        <v>832</v>
      </c>
      <c r="BP1601" s="8">
        <f t="shared" si="1316"/>
        <v>416</v>
      </c>
    </row>
    <row r="1602" spans="1:68" ht="23.25" thickBot="1">
      <c r="A1602" s="390">
        <f t="shared" si="1308"/>
        <v>22</v>
      </c>
      <c r="B1602" s="391" t="str">
        <f>VLOOKUP(A1602,Sheet3!$A$2:$E$61,4,FALSE)</f>
        <v>yǐyǒu (乙酉)</v>
      </c>
      <c r="C1602" s="391" t="str">
        <f>VLOOKUP(A1602,Sheet3!$A$2:$E$61,5,FALSE)</f>
        <v>Wood Rooster</v>
      </c>
      <c r="D1602" s="399">
        <f t="shared" si="1280"/>
        <v>2685</v>
      </c>
      <c r="E1602" s="399">
        <f t="shared" si="1281"/>
        <v>2624</v>
      </c>
      <c r="F1602" s="12">
        <f t="shared" si="1310"/>
        <v>12.285714285714286</v>
      </c>
      <c r="G1602" s="416">
        <f t="shared" si="1319"/>
        <v>4016</v>
      </c>
      <c r="H1602" s="5">
        <f t="shared" si="1311"/>
        <v>85</v>
      </c>
      <c r="I1602" s="1">
        <f t="shared" si="1312"/>
        <v>86</v>
      </c>
      <c r="J1602" s="4">
        <f t="shared" si="1313"/>
        <v>85</v>
      </c>
      <c r="K1602" s="1">
        <f t="shared" si="1314"/>
        <v>86</v>
      </c>
      <c r="L1602">
        <f t="shared" si="1261"/>
        <v>216</v>
      </c>
      <c r="M1602" s="3">
        <f t="shared" si="1309"/>
        <v>4</v>
      </c>
      <c r="N1602" s="187">
        <f t="shared" si="1271"/>
        <v>1</v>
      </c>
      <c r="AD1602" s="8">
        <f t="shared" si="1330"/>
        <v>482</v>
      </c>
      <c r="AE1602" s="8"/>
      <c r="AF1602" s="8"/>
      <c r="AL1602" s="2"/>
      <c r="AQ1602">
        <f t="shared" si="1317"/>
        <v>618</v>
      </c>
      <c r="AZ1602" s="158">
        <f t="shared" si="1326"/>
        <v>29</v>
      </c>
      <c r="BA1602" s="158">
        <f t="shared" si="1327"/>
        <v>29</v>
      </c>
      <c r="BB1602" s="158">
        <f t="shared" si="1322"/>
        <v>28</v>
      </c>
      <c r="BC1602" s="158">
        <f t="shared" si="1323"/>
        <v>28</v>
      </c>
      <c r="BD1602" s="147">
        <f t="shared" si="1318"/>
        <v>2</v>
      </c>
      <c r="BE1602" s="147">
        <f t="shared" si="1306"/>
        <v>1</v>
      </c>
      <c r="BF1602" s="147">
        <f t="shared" si="1307"/>
        <v>1</v>
      </c>
      <c r="BG1602" s="186">
        <f>BF1602+30</f>
        <v>31</v>
      </c>
      <c r="BH1602" s="186">
        <f t="shared" si="1331"/>
        <v>30</v>
      </c>
      <c r="BI1602" s="186">
        <f t="shared" si="1332"/>
        <v>30</v>
      </c>
      <c r="BJ1602" s="186">
        <f t="shared" si="1328"/>
        <v>29</v>
      </c>
      <c r="BK1602" s="186">
        <f t="shared" si="1329"/>
        <v>28</v>
      </c>
      <c r="BL1602" s="186">
        <f>BK1602+2</f>
        <v>30</v>
      </c>
      <c r="BM1602" s="186">
        <f t="shared" si="1320"/>
        <v>29</v>
      </c>
      <c r="BN1602" s="186">
        <f t="shared" si="1321"/>
        <v>29</v>
      </c>
      <c r="BO1602" s="32">
        <f t="shared" si="1324"/>
        <v>833</v>
      </c>
      <c r="BP1602" s="8">
        <f t="shared" si="1316"/>
        <v>417</v>
      </c>
    </row>
    <row r="1603" spans="1:68" ht="13.5" thickBot="1">
      <c r="A1603" s="390">
        <f t="shared" si="1308"/>
        <v>23</v>
      </c>
      <c r="B1603" s="391" t="str">
        <f>VLOOKUP(A1603,Sheet3!$A$2:$E$61,4,FALSE)</f>
        <v>bǐngxū (丙戌)</v>
      </c>
      <c r="C1603" s="391" t="str">
        <f>VLOOKUP(A1603,Sheet3!$A$2:$E$61,5,FALSE)</f>
        <v>Fire Dog</v>
      </c>
      <c r="D1603" s="399">
        <f t="shared" si="1280"/>
        <v>2686</v>
      </c>
      <c r="E1603" s="399">
        <f t="shared" si="1281"/>
        <v>2625</v>
      </c>
      <c r="F1603" s="12">
        <f t="shared" si="1310"/>
        <v>12.428571428571429</v>
      </c>
      <c r="G1603" s="416">
        <f t="shared" si="1319"/>
        <v>4017</v>
      </c>
      <c r="H1603" s="5">
        <f t="shared" si="1311"/>
        <v>86</v>
      </c>
      <c r="I1603" s="1">
        <f t="shared" si="1312"/>
        <v>87</v>
      </c>
      <c r="J1603" s="4">
        <f t="shared" si="1313"/>
        <v>86</v>
      </c>
      <c r="K1603" s="1">
        <f t="shared" si="1314"/>
        <v>87</v>
      </c>
      <c r="L1603">
        <f t="shared" si="1261"/>
        <v>217</v>
      </c>
      <c r="M1603" s="3">
        <f t="shared" si="1309"/>
        <v>1</v>
      </c>
      <c r="N1603" s="187">
        <f t="shared" si="1271"/>
        <v>2</v>
      </c>
      <c r="AD1603" s="8">
        <f t="shared" si="1330"/>
        <v>483</v>
      </c>
      <c r="AE1603" s="8"/>
      <c r="AF1603" s="8"/>
      <c r="AL1603" s="2"/>
      <c r="AQ1603">
        <f t="shared" si="1317"/>
        <v>619</v>
      </c>
      <c r="AZ1603" s="158">
        <f t="shared" si="1326"/>
        <v>29</v>
      </c>
      <c r="BA1603" s="158">
        <f t="shared" si="1327"/>
        <v>29</v>
      </c>
      <c r="BB1603" s="158">
        <f t="shared" si="1322"/>
        <v>28</v>
      </c>
      <c r="BC1603" s="158">
        <f t="shared" si="1323"/>
        <v>28</v>
      </c>
      <c r="BD1603" s="147">
        <f t="shared" si="1318"/>
        <v>2</v>
      </c>
      <c r="BE1603" s="147">
        <f t="shared" si="1306"/>
        <v>1</v>
      </c>
      <c r="BF1603" s="147">
        <f t="shared" si="1307"/>
        <v>1</v>
      </c>
      <c r="BG1603" s="186">
        <f>BF1603+30</f>
        <v>31</v>
      </c>
      <c r="BH1603" s="186">
        <f t="shared" si="1331"/>
        <v>30</v>
      </c>
      <c r="BI1603" s="186">
        <f t="shared" si="1332"/>
        <v>30</v>
      </c>
      <c r="BJ1603" s="186">
        <f t="shared" si="1328"/>
        <v>29</v>
      </c>
      <c r="BK1603" s="186">
        <f t="shared" si="1329"/>
        <v>28</v>
      </c>
      <c r="BL1603" s="186">
        <f>BK1603+2</f>
        <v>30</v>
      </c>
      <c r="BM1603" s="186">
        <f t="shared" si="1320"/>
        <v>29</v>
      </c>
      <c r="BN1603" s="186">
        <f t="shared" si="1321"/>
        <v>29</v>
      </c>
      <c r="BO1603" s="32">
        <f t="shared" si="1324"/>
        <v>834</v>
      </c>
      <c r="BP1603" s="8">
        <f t="shared" si="1316"/>
        <v>418</v>
      </c>
    </row>
    <row r="1604" spans="1:68" ht="13.5" thickBot="1">
      <c r="A1604" s="390">
        <f t="shared" si="1308"/>
        <v>24</v>
      </c>
      <c r="B1604" s="391" t="str">
        <f>VLOOKUP(A1604,Sheet3!$A$2:$E$61,4,FALSE)</f>
        <v>dīnghài (丁亥)</v>
      </c>
      <c r="C1604" s="391" t="str">
        <f>VLOOKUP(A1604,Sheet3!$A$2:$E$61,5,FALSE)</f>
        <v>Fire Pig</v>
      </c>
      <c r="D1604" s="399">
        <f t="shared" si="1280"/>
        <v>2687</v>
      </c>
      <c r="E1604" s="399">
        <f t="shared" si="1281"/>
        <v>2626</v>
      </c>
      <c r="F1604" s="12">
        <f t="shared" si="1310"/>
        <v>12.571428571428571</v>
      </c>
      <c r="G1604" s="416">
        <f t="shared" si="1319"/>
        <v>4018</v>
      </c>
      <c r="H1604" s="5">
        <f t="shared" si="1311"/>
        <v>87</v>
      </c>
      <c r="I1604" s="1">
        <f t="shared" si="1312"/>
        <v>88</v>
      </c>
      <c r="J1604" s="4">
        <f t="shared" si="1313"/>
        <v>87</v>
      </c>
      <c r="K1604" s="1">
        <f t="shared" si="1314"/>
        <v>88</v>
      </c>
      <c r="L1604">
        <f t="shared" si="1261"/>
        <v>217</v>
      </c>
      <c r="M1604" s="3">
        <f t="shared" si="1309"/>
        <v>2</v>
      </c>
      <c r="N1604" s="187">
        <f t="shared" si="1271"/>
        <v>3</v>
      </c>
      <c r="AD1604" s="8">
        <f t="shared" si="1330"/>
        <v>484</v>
      </c>
      <c r="AE1604" s="8"/>
      <c r="AF1604" s="8"/>
      <c r="AL1604" s="2"/>
      <c r="AQ1604">
        <f t="shared" si="1317"/>
        <v>620</v>
      </c>
      <c r="AZ1604" s="158">
        <f t="shared" si="1326"/>
        <v>29</v>
      </c>
      <c r="BA1604" s="158">
        <f t="shared" si="1327"/>
        <v>29</v>
      </c>
      <c r="BB1604" s="158">
        <f t="shared" si="1322"/>
        <v>28</v>
      </c>
      <c r="BC1604" s="158">
        <f t="shared" si="1323"/>
        <v>28</v>
      </c>
      <c r="BD1604" s="147">
        <f t="shared" si="1318"/>
        <v>2</v>
      </c>
      <c r="BE1604" s="147">
        <f t="shared" si="1306"/>
        <v>1</v>
      </c>
      <c r="BF1604" s="147">
        <f t="shared" si="1307"/>
        <v>1</v>
      </c>
      <c r="BG1604" s="186">
        <f>BF1604+30</f>
        <v>31</v>
      </c>
      <c r="BH1604" s="186">
        <f t="shared" si="1331"/>
        <v>30</v>
      </c>
      <c r="BI1604" s="186">
        <f t="shared" si="1332"/>
        <v>30</v>
      </c>
      <c r="BJ1604" s="186">
        <f t="shared" si="1328"/>
        <v>29</v>
      </c>
      <c r="BK1604" s="186">
        <f t="shared" si="1329"/>
        <v>28</v>
      </c>
      <c r="BL1604" s="186">
        <f>BK1604+1</f>
        <v>29</v>
      </c>
      <c r="BM1604" s="186">
        <f t="shared" si="1320"/>
        <v>28</v>
      </c>
      <c r="BN1604" s="186">
        <f t="shared" si="1321"/>
        <v>28</v>
      </c>
      <c r="BO1604" s="32">
        <f t="shared" si="1324"/>
        <v>835</v>
      </c>
      <c r="BP1604" s="8">
        <f t="shared" si="1316"/>
        <v>419</v>
      </c>
    </row>
    <row r="1605" spans="1:68" ht="13.5" thickBot="1">
      <c r="A1605" s="390">
        <f t="shared" si="1308"/>
        <v>25</v>
      </c>
      <c r="B1605" s="391" t="str">
        <f>VLOOKUP(A1605,Sheet3!$A$2:$E$61,4,FALSE)</f>
        <v>wùzǐ (戊子)</v>
      </c>
      <c r="C1605" s="391" t="str">
        <f>VLOOKUP(A1605,Sheet3!$A$2:$E$61,5,FALSE)</f>
        <v>Earth Rat</v>
      </c>
      <c r="D1605" s="399">
        <f t="shared" si="1280"/>
        <v>2688</v>
      </c>
      <c r="E1605" s="399">
        <f t="shared" si="1281"/>
        <v>2627</v>
      </c>
      <c r="F1605" s="12">
        <f t="shared" si="1310"/>
        <v>12.714285714285714</v>
      </c>
      <c r="G1605" s="416">
        <f t="shared" si="1319"/>
        <v>4019</v>
      </c>
      <c r="H1605" s="5">
        <f t="shared" si="1311"/>
        <v>88</v>
      </c>
      <c r="I1605" s="1">
        <f t="shared" si="1312"/>
        <v>89</v>
      </c>
      <c r="J1605" s="4">
        <f t="shared" si="1313"/>
        <v>88</v>
      </c>
      <c r="K1605" s="1">
        <f t="shared" si="1314"/>
        <v>89</v>
      </c>
      <c r="L1605">
        <f t="shared" si="1261"/>
        <v>217</v>
      </c>
      <c r="M1605" s="3">
        <f t="shared" si="1309"/>
        <v>3</v>
      </c>
      <c r="N1605" s="187">
        <f t="shared" si="1271"/>
        <v>4</v>
      </c>
      <c r="AD1605" s="8">
        <f t="shared" si="1330"/>
        <v>485</v>
      </c>
      <c r="AE1605" s="8"/>
      <c r="AF1605" s="8"/>
      <c r="AL1605" s="2"/>
      <c r="AQ1605">
        <f t="shared" si="1317"/>
        <v>621</v>
      </c>
      <c r="AZ1605" s="158">
        <f t="shared" si="1326"/>
        <v>28</v>
      </c>
      <c r="BA1605" s="158">
        <f t="shared" si="1327"/>
        <v>28</v>
      </c>
      <c r="BB1605" s="158">
        <f t="shared" si="1322"/>
        <v>27</v>
      </c>
      <c r="BC1605" s="158">
        <f t="shared" si="1323"/>
        <v>27</v>
      </c>
      <c r="BD1605" s="147">
        <f t="shared" si="1318"/>
        <v>1</v>
      </c>
      <c r="BE1605" s="186">
        <f>BD1605+30</f>
        <v>31</v>
      </c>
      <c r="BF1605" s="186">
        <f t="shared" ref="BF1605:BF1636" si="1333">BE1605-1</f>
        <v>30</v>
      </c>
      <c r="BG1605" s="186">
        <f t="shared" ref="BG1605:BG1636" si="1334">BF1605</f>
        <v>30</v>
      </c>
      <c r="BH1605" s="186">
        <f t="shared" si="1331"/>
        <v>29</v>
      </c>
      <c r="BI1605" s="186">
        <f t="shared" si="1332"/>
        <v>29</v>
      </c>
      <c r="BJ1605" s="186">
        <f t="shared" si="1328"/>
        <v>28</v>
      </c>
      <c r="BK1605" s="186">
        <f t="shared" si="1329"/>
        <v>27</v>
      </c>
      <c r="BL1605" s="186">
        <f>BK1605+2</f>
        <v>29</v>
      </c>
      <c r="BM1605" s="186">
        <f t="shared" si="1320"/>
        <v>28</v>
      </c>
      <c r="BN1605" s="186">
        <f t="shared" si="1321"/>
        <v>28</v>
      </c>
      <c r="BO1605" s="32">
        <f t="shared" si="1324"/>
        <v>836</v>
      </c>
      <c r="BP1605" s="8">
        <f t="shared" si="1316"/>
        <v>420</v>
      </c>
    </row>
    <row r="1606" spans="1:68" ht="13.5" thickBot="1">
      <c r="A1606" s="390">
        <f t="shared" si="1308"/>
        <v>26</v>
      </c>
      <c r="B1606" s="391" t="str">
        <f>VLOOKUP(A1606,Sheet3!$A$2:$E$61,4,FALSE)</f>
        <v>jǐchǒu (己丑)</v>
      </c>
      <c r="C1606" s="391" t="str">
        <f>VLOOKUP(A1606,Sheet3!$A$2:$E$61,5,FALSE)</f>
        <v>Earth Ox</v>
      </c>
      <c r="D1606" s="399">
        <f t="shared" si="1280"/>
        <v>2689</v>
      </c>
      <c r="E1606" s="399">
        <f t="shared" si="1281"/>
        <v>2628</v>
      </c>
      <c r="F1606" s="12">
        <f t="shared" si="1310"/>
        <v>12.857142857142858</v>
      </c>
      <c r="G1606" s="416">
        <f t="shared" si="1319"/>
        <v>4020</v>
      </c>
      <c r="H1606" s="5">
        <f t="shared" si="1311"/>
        <v>89</v>
      </c>
      <c r="I1606" s="1">
        <f t="shared" si="1312"/>
        <v>90</v>
      </c>
      <c r="J1606" s="4">
        <f t="shared" si="1313"/>
        <v>89</v>
      </c>
      <c r="K1606" s="1">
        <f t="shared" si="1314"/>
        <v>90</v>
      </c>
      <c r="L1606">
        <f t="shared" si="1261"/>
        <v>217</v>
      </c>
      <c r="M1606" s="3">
        <f t="shared" si="1309"/>
        <v>4</v>
      </c>
      <c r="N1606" s="187">
        <f t="shared" si="1271"/>
        <v>1</v>
      </c>
      <c r="AD1606" s="8">
        <f t="shared" si="1330"/>
        <v>486</v>
      </c>
      <c r="AE1606" s="8"/>
      <c r="AF1606" s="8"/>
      <c r="AL1606" s="2"/>
      <c r="AQ1606">
        <f t="shared" si="1317"/>
        <v>622</v>
      </c>
      <c r="AZ1606" s="158">
        <f t="shared" si="1326"/>
        <v>28</v>
      </c>
      <c r="BA1606" s="158">
        <f t="shared" si="1327"/>
        <v>28</v>
      </c>
      <c r="BB1606" s="158">
        <f t="shared" si="1322"/>
        <v>27</v>
      </c>
      <c r="BC1606" s="158">
        <f t="shared" si="1323"/>
        <v>27</v>
      </c>
      <c r="BD1606" s="147">
        <f t="shared" si="1318"/>
        <v>1</v>
      </c>
      <c r="BE1606" s="186">
        <f>BD1606+30</f>
        <v>31</v>
      </c>
      <c r="BF1606" s="186">
        <f t="shared" si="1333"/>
        <v>30</v>
      </c>
      <c r="BG1606" s="186">
        <f t="shared" si="1334"/>
        <v>30</v>
      </c>
      <c r="BH1606" s="186">
        <f t="shared" si="1331"/>
        <v>29</v>
      </c>
      <c r="BI1606" s="186">
        <f t="shared" si="1332"/>
        <v>29</v>
      </c>
      <c r="BJ1606" s="186">
        <f t="shared" si="1328"/>
        <v>28</v>
      </c>
      <c r="BK1606" s="186">
        <f t="shared" si="1329"/>
        <v>27</v>
      </c>
      <c r="BL1606" s="186">
        <f>BK1606+2</f>
        <v>29</v>
      </c>
      <c r="BM1606" s="186">
        <f t="shared" si="1320"/>
        <v>28</v>
      </c>
      <c r="BN1606" s="186">
        <f t="shared" si="1321"/>
        <v>28</v>
      </c>
      <c r="BO1606" s="32">
        <f t="shared" si="1324"/>
        <v>837</v>
      </c>
      <c r="BP1606" s="8">
        <f t="shared" si="1316"/>
        <v>421</v>
      </c>
    </row>
    <row r="1607" spans="1:68" ht="13.5" thickBot="1">
      <c r="A1607" s="390">
        <f t="shared" si="1308"/>
        <v>27</v>
      </c>
      <c r="B1607" s="391" t="str">
        <f>VLOOKUP(A1607,Sheet3!$A$2:$E$61,4,FALSE)</f>
        <v>gēngyín (庚寅)</v>
      </c>
      <c r="C1607" s="391" t="str">
        <f>VLOOKUP(A1607,Sheet3!$A$2:$E$61,5,FALSE)</f>
        <v>Metal Tiger</v>
      </c>
      <c r="D1607" s="399">
        <f t="shared" si="1280"/>
        <v>2690</v>
      </c>
      <c r="E1607" s="399">
        <f t="shared" si="1281"/>
        <v>2629</v>
      </c>
      <c r="F1607" s="14">
        <f t="shared" si="1310"/>
        <v>13</v>
      </c>
      <c r="G1607" s="417">
        <f t="shared" si="1319"/>
        <v>4021</v>
      </c>
      <c r="H1607" s="18">
        <f t="shared" si="1311"/>
        <v>90</v>
      </c>
      <c r="I1607" s="16">
        <f t="shared" si="1312"/>
        <v>91</v>
      </c>
      <c r="J1607" s="6">
        <f t="shared" si="1313"/>
        <v>90</v>
      </c>
      <c r="K1607" s="16">
        <f t="shared" si="1314"/>
        <v>91</v>
      </c>
      <c r="L1607" s="20">
        <f t="shared" si="1261"/>
        <v>218</v>
      </c>
      <c r="M1607" s="15">
        <f t="shared" si="1309"/>
        <v>1</v>
      </c>
      <c r="N1607" s="270">
        <f t="shared" si="1271"/>
        <v>2</v>
      </c>
      <c r="O1607" s="20"/>
      <c r="P1607" s="20"/>
      <c r="Q1607" s="30"/>
      <c r="R1607" s="20"/>
      <c r="S1607" s="20"/>
      <c r="T1607" s="17"/>
      <c r="U1607" s="17"/>
      <c r="V1607" s="20"/>
      <c r="W1607" s="20"/>
      <c r="X1607" s="20"/>
      <c r="Y1607" s="20"/>
      <c r="Z1607" s="20"/>
      <c r="AA1607" s="20"/>
      <c r="AB1607" s="20"/>
      <c r="AC1607" s="20"/>
      <c r="AD1607" s="192">
        <f>AD1606+1</f>
        <v>487</v>
      </c>
      <c r="AE1607" s="192"/>
      <c r="AF1607" s="192"/>
      <c r="AG1607" s="20"/>
      <c r="AH1607" s="17"/>
      <c r="AL1607" s="2"/>
      <c r="AQ1607">
        <f t="shared" si="1317"/>
        <v>623</v>
      </c>
      <c r="AZ1607" s="158">
        <f t="shared" si="1326"/>
        <v>28</v>
      </c>
      <c r="BA1607" s="158">
        <f t="shared" si="1327"/>
        <v>28</v>
      </c>
      <c r="BB1607" s="158">
        <f t="shared" si="1322"/>
        <v>27</v>
      </c>
      <c r="BC1607" s="158">
        <f t="shared" si="1323"/>
        <v>27</v>
      </c>
      <c r="BD1607" s="147">
        <f t="shared" si="1318"/>
        <v>1</v>
      </c>
      <c r="BE1607" s="186">
        <f>BD1607+30</f>
        <v>31</v>
      </c>
      <c r="BF1607" s="186">
        <f t="shared" si="1333"/>
        <v>30</v>
      </c>
      <c r="BG1607" s="186">
        <f t="shared" si="1334"/>
        <v>30</v>
      </c>
      <c r="BH1607" s="186">
        <f t="shared" si="1331"/>
        <v>29</v>
      </c>
      <c r="BI1607" s="186">
        <f t="shared" si="1332"/>
        <v>29</v>
      </c>
      <c r="BJ1607" s="186">
        <f t="shared" si="1328"/>
        <v>28</v>
      </c>
      <c r="BK1607" s="186">
        <f t="shared" si="1329"/>
        <v>27</v>
      </c>
      <c r="BL1607" s="186">
        <f>BK1607+2</f>
        <v>29</v>
      </c>
      <c r="BM1607" s="186">
        <f t="shared" si="1320"/>
        <v>28</v>
      </c>
      <c r="BN1607" s="186">
        <f t="shared" si="1321"/>
        <v>28</v>
      </c>
      <c r="BO1607" s="32">
        <f t="shared" si="1324"/>
        <v>838</v>
      </c>
      <c r="BP1607" s="8">
        <f t="shared" si="1316"/>
        <v>422</v>
      </c>
    </row>
    <row r="1608" spans="1:68" ht="13.5" thickBot="1">
      <c r="A1608" s="390">
        <f t="shared" si="1308"/>
        <v>28</v>
      </c>
      <c r="B1608" s="391" t="str">
        <f>VLOOKUP(A1608,Sheet3!$A$2:$E$61,4,FALSE)</f>
        <v>xīnmǎo (辛卯)</v>
      </c>
      <c r="C1608" s="391" t="str">
        <f>VLOOKUP(A1608,Sheet3!$A$2:$E$61,5,FALSE)</f>
        <v>Metal Hare</v>
      </c>
      <c r="D1608" s="399">
        <f t="shared" si="1280"/>
        <v>2691</v>
      </c>
      <c r="E1608" s="399">
        <f t="shared" si="1281"/>
        <v>2630</v>
      </c>
      <c r="F1608" s="12">
        <f t="shared" si="1310"/>
        <v>13.142857142857142</v>
      </c>
      <c r="G1608" s="416">
        <f t="shared" si="1319"/>
        <v>4022</v>
      </c>
      <c r="H1608" s="5">
        <f t="shared" si="1311"/>
        <v>91</v>
      </c>
      <c r="I1608" s="1">
        <f t="shared" si="1312"/>
        <v>92</v>
      </c>
      <c r="J1608" s="4">
        <f t="shared" si="1313"/>
        <v>91</v>
      </c>
      <c r="K1608" s="1">
        <f t="shared" si="1314"/>
        <v>92</v>
      </c>
      <c r="L1608">
        <f t="shared" ref="L1608:L1613" si="1335">INT(L$1543-($J$1543-$J1608)/4)</f>
        <v>218</v>
      </c>
      <c r="M1608" s="3">
        <f t="shared" si="1309"/>
        <v>2</v>
      </c>
      <c r="N1608" s="187">
        <f t="shared" si="1271"/>
        <v>3</v>
      </c>
      <c r="AD1608" s="8">
        <f t="shared" ref="AD1608:AD1613" si="1336">AD1607+1</f>
        <v>488</v>
      </c>
      <c r="AE1608" s="8"/>
      <c r="AF1608" s="8"/>
      <c r="AL1608" s="2"/>
      <c r="AQ1608">
        <f t="shared" si="1317"/>
        <v>624</v>
      </c>
      <c r="AZ1608" s="158">
        <f t="shared" si="1326"/>
        <v>28</v>
      </c>
      <c r="BA1608" s="158">
        <f t="shared" si="1327"/>
        <v>28</v>
      </c>
      <c r="BB1608" s="158">
        <f t="shared" si="1322"/>
        <v>27</v>
      </c>
      <c r="BC1608" s="158">
        <f t="shared" si="1323"/>
        <v>27</v>
      </c>
      <c r="BD1608" s="147">
        <f t="shared" si="1318"/>
        <v>1</v>
      </c>
      <c r="BE1608" s="186">
        <f>BD1608+30</f>
        <v>31</v>
      </c>
      <c r="BF1608" s="186">
        <f t="shared" si="1333"/>
        <v>30</v>
      </c>
      <c r="BG1608" s="186">
        <f t="shared" si="1334"/>
        <v>30</v>
      </c>
      <c r="BH1608" s="186">
        <f t="shared" si="1331"/>
        <v>29</v>
      </c>
      <c r="BI1608" s="186">
        <f t="shared" si="1332"/>
        <v>29</v>
      </c>
      <c r="BJ1608" s="186">
        <f t="shared" si="1328"/>
        <v>28</v>
      </c>
      <c r="BK1608" s="186">
        <f t="shared" si="1329"/>
        <v>27</v>
      </c>
      <c r="BL1608" s="186">
        <f>BK1608+1</f>
        <v>28</v>
      </c>
      <c r="BM1608" s="186">
        <f t="shared" si="1320"/>
        <v>27</v>
      </c>
      <c r="BN1608" s="186">
        <f t="shared" si="1321"/>
        <v>27</v>
      </c>
      <c r="BO1608" s="32">
        <f t="shared" si="1324"/>
        <v>839</v>
      </c>
      <c r="BP1608" s="8">
        <f t="shared" si="1316"/>
        <v>423</v>
      </c>
    </row>
    <row r="1609" spans="1:68" ht="13.5" thickBot="1">
      <c r="A1609" s="390">
        <f t="shared" si="1308"/>
        <v>29</v>
      </c>
      <c r="B1609" s="391" t="str">
        <f>VLOOKUP(A1609,Sheet3!$A$2:$E$61,4,FALSE)</f>
        <v>rénchén (壬辰)</v>
      </c>
      <c r="C1609" s="391" t="str">
        <f>VLOOKUP(A1609,Sheet3!$A$2:$E$61,5,FALSE)</f>
        <v>Water Dragon</v>
      </c>
      <c r="D1609" s="399">
        <f t="shared" si="1280"/>
        <v>2692</v>
      </c>
      <c r="E1609" s="399">
        <f t="shared" si="1281"/>
        <v>2631</v>
      </c>
      <c r="F1609" s="12">
        <f t="shared" si="1310"/>
        <v>13.285714285714286</v>
      </c>
      <c r="G1609" s="416">
        <f t="shared" si="1319"/>
        <v>4023</v>
      </c>
      <c r="H1609" s="5">
        <f t="shared" si="1311"/>
        <v>92</v>
      </c>
      <c r="I1609" s="1">
        <f t="shared" si="1312"/>
        <v>93</v>
      </c>
      <c r="J1609" s="4">
        <f t="shared" si="1313"/>
        <v>92</v>
      </c>
      <c r="K1609" s="1">
        <f t="shared" si="1314"/>
        <v>93</v>
      </c>
      <c r="L1609">
        <f t="shared" si="1335"/>
        <v>218</v>
      </c>
      <c r="M1609" s="3">
        <f t="shared" si="1309"/>
        <v>3</v>
      </c>
      <c r="N1609" s="187">
        <f t="shared" si="1271"/>
        <v>4</v>
      </c>
      <c r="AD1609" s="8">
        <f t="shared" si="1336"/>
        <v>489</v>
      </c>
      <c r="AE1609" s="8"/>
      <c r="AF1609" s="8"/>
      <c r="AL1609" s="2"/>
      <c r="AQ1609">
        <f t="shared" si="1317"/>
        <v>625</v>
      </c>
      <c r="AZ1609" s="158">
        <f t="shared" si="1326"/>
        <v>27</v>
      </c>
      <c r="BA1609" s="158">
        <f t="shared" si="1327"/>
        <v>27</v>
      </c>
      <c r="BB1609" s="158">
        <f t="shared" si="1322"/>
        <v>26</v>
      </c>
      <c r="BC1609" s="158">
        <f t="shared" si="1323"/>
        <v>26</v>
      </c>
      <c r="BD1609" s="186">
        <f t="shared" ref="BD1609:BD1640" si="1337">BC1609+5</f>
        <v>31</v>
      </c>
      <c r="BE1609" s="186">
        <f t="shared" ref="BE1609:BE1640" si="1338">BD1609-1</f>
        <v>30</v>
      </c>
      <c r="BF1609" s="186">
        <f t="shared" si="1333"/>
        <v>29</v>
      </c>
      <c r="BG1609" s="186">
        <f t="shared" si="1334"/>
        <v>29</v>
      </c>
      <c r="BH1609" s="186">
        <f t="shared" si="1331"/>
        <v>28</v>
      </c>
      <c r="BI1609" s="186">
        <f t="shared" si="1332"/>
        <v>28</v>
      </c>
      <c r="BJ1609" s="186">
        <f t="shared" si="1328"/>
        <v>27</v>
      </c>
      <c r="BK1609" s="186">
        <f t="shared" si="1329"/>
        <v>26</v>
      </c>
      <c r="BL1609" s="186">
        <f>BK1609+2</f>
        <v>28</v>
      </c>
      <c r="BM1609" s="186">
        <f t="shared" si="1320"/>
        <v>27</v>
      </c>
      <c r="BN1609" s="186">
        <f t="shared" si="1321"/>
        <v>27</v>
      </c>
      <c r="BO1609" s="32">
        <f t="shared" si="1324"/>
        <v>840</v>
      </c>
      <c r="BP1609" s="8">
        <f t="shared" si="1316"/>
        <v>424</v>
      </c>
    </row>
    <row r="1610" spans="1:68" ht="13.5" thickBot="1">
      <c r="A1610" s="390">
        <f t="shared" si="1308"/>
        <v>30</v>
      </c>
      <c r="B1610" s="391" t="str">
        <f>VLOOKUP(A1610,Sheet3!$A$2:$E$61,4,FALSE)</f>
        <v>guǐsì (癸巳)</v>
      </c>
      <c r="C1610" s="391" t="str">
        <f>VLOOKUP(A1610,Sheet3!$A$2:$E$61,5,FALSE)</f>
        <v>Water Snake</v>
      </c>
      <c r="D1610" s="399">
        <f t="shared" si="1280"/>
        <v>2693</v>
      </c>
      <c r="E1610" s="399">
        <f t="shared" si="1281"/>
        <v>2632</v>
      </c>
      <c r="F1610" s="12">
        <f t="shared" si="1310"/>
        <v>13.428571428571429</v>
      </c>
      <c r="G1610" s="416">
        <f t="shared" si="1319"/>
        <v>4024</v>
      </c>
      <c r="H1610" s="5">
        <f t="shared" si="1311"/>
        <v>93</v>
      </c>
      <c r="I1610" s="202">
        <f t="shared" si="1312"/>
        <v>94</v>
      </c>
      <c r="J1610" s="4">
        <f t="shared" si="1313"/>
        <v>93</v>
      </c>
      <c r="K1610" s="1">
        <f t="shared" si="1314"/>
        <v>94</v>
      </c>
      <c r="L1610">
        <f t="shared" si="1335"/>
        <v>218</v>
      </c>
      <c r="M1610" s="3">
        <f t="shared" si="1309"/>
        <v>4</v>
      </c>
      <c r="N1610" s="187">
        <f t="shared" si="1271"/>
        <v>1</v>
      </c>
      <c r="AD1610" s="178">
        <f t="shared" si="1336"/>
        <v>490</v>
      </c>
      <c r="AE1610" s="178"/>
      <c r="AF1610" s="178"/>
      <c r="AL1610" s="2"/>
      <c r="AQ1610">
        <f t="shared" si="1317"/>
        <v>626</v>
      </c>
      <c r="AZ1610" s="158">
        <f t="shared" si="1326"/>
        <v>27</v>
      </c>
      <c r="BA1610" s="158">
        <f t="shared" si="1327"/>
        <v>27</v>
      </c>
      <c r="BB1610" s="158">
        <f t="shared" si="1322"/>
        <v>26</v>
      </c>
      <c r="BC1610" s="158">
        <f t="shared" si="1323"/>
        <v>26</v>
      </c>
      <c r="BD1610" s="186">
        <f t="shared" si="1337"/>
        <v>31</v>
      </c>
      <c r="BE1610" s="186">
        <f t="shared" si="1338"/>
        <v>30</v>
      </c>
      <c r="BF1610" s="186">
        <f t="shared" si="1333"/>
        <v>29</v>
      </c>
      <c r="BG1610" s="186">
        <f t="shared" si="1334"/>
        <v>29</v>
      </c>
      <c r="BH1610" s="186">
        <f t="shared" si="1331"/>
        <v>28</v>
      </c>
      <c r="BI1610" s="186">
        <f t="shared" si="1332"/>
        <v>28</v>
      </c>
      <c r="BJ1610" s="186">
        <f t="shared" si="1328"/>
        <v>27</v>
      </c>
      <c r="BK1610" s="186">
        <f t="shared" si="1329"/>
        <v>26</v>
      </c>
      <c r="BL1610" s="186">
        <f>BK1610+2</f>
        <v>28</v>
      </c>
      <c r="BM1610" s="186">
        <f t="shared" si="1320"/>
        <v>27</v>
      </c>
      <c r="BN1610" s="186">
        <f t="shared" si="1321"/>
        <v>27</v>
      </c>
      <c r="BO1610" s="32">
        <f t="shared" si="1324"/>
        <v>841</v>
      </c>
      <c r="BP1610" s="8">
        <f t="shared" si="1316"/>
        <v>425</v>
      </c>
    </row>
    <row r="1611" spans="1:68" ht="13.5" thickBot="1">
      <c r="A1611" s="390">
        <f t="shared" si="1308"/>
        <v>31</v>
      </c>
      <c r="B1611" s="391" t="str">
        <f>VLOOKUP(A1611,Sheet3!$A$2:$E$61,4,FALSE)</f>
        <v>jiǎwǔ (甲午)</v>
      </c>
      <c r="C1611" s="391" t="str">
        <f>VLOOKUP(A1611,Sheet3!$A$2:$E$61,5,FALSE)</f>
        <v>Wood Horse</v>
      </c>
      <c r="D1611" s="399">
        <f t="shared" si="1280"/>
        <v>2694</v>
      </c>
      <c r="E1611" s="399">
        <f t="shared" si="1281"/>
        <v>2633</v>
      </c>
      <c r="F1611" s="12">
        <f t="shared" si="1310"/>
        <v>13.571428571428571</v>
      </c>
      <c r="G1611" s="416">
        <f t="shared" si="1319"/>
        <v>4025</v>
      </c>
      <c r="H1611" s="5">
        <f t="shared" si="1311"/>
        <v>94</v>
      </c>
      <c r="I1611" s="1">
        <f t="shared" si="1312"/>
        <v>95</v>
      </c>
      <c r="J1611" s="4">
        <f t="shared" si="1313"/>
        <v>94</v>
      </c>
      <c r="K1611" s="1">
        <f t="shared" si="1314"/>
        <v>95</v>
      </c>
      <c r="L1611">
        <f t="shared" si="1335"/>
        <v>219</v>
      </c>
      <c r="M1611" s="3">
        <f t="shared" si="1309"/>
        <v>1</v>
      </c>
      <c r="N1611" s="187">
        <f t="shared" si="1271"/>
        <v>2</v>
      </c>
      <c r="AD1611" s="8">
        <f t="shared" si="1336"/>
        <v>491</v>
      </c>
      <c r="AE1611" s="8"/>
      <c r="AF1611" s="8"/>
      <c r="AL1611" s="2"/>
      <c r="AQ1611">
        <f t="shared" si="1317"/>
        <v>627</v>
      </c>
      <c r="AZ1611" s="158">
        <f t="shared" si="1326"/>
        <v>27</v>
      </c>
      <c r="BA1611" s="158">
        <f t="shared" si="1327"/>
        <v>27</v>
      </c>
      <c r="BB1611" s="158">
        <f t="shared" si="1322"/>
        <v>26</v>
      </c>
      <c r="BC1611" s="158">
        <f t="shared" si="1323"/>
        <v>26</v>
      </c>
      <c r="BD1611" s="186">
        <f t="shared" si="1337"/>
        <v>31</v>
      </c>
      <c r="BE1611" s="186">
        <f t="shared" si="1338"/>
        <v>30</v>
      </c>
      <c r="BF1611" s="186">
        <f t="shared" si="1333"/>
        <v>29</v>
      </c>
      <c r="BG1611" s="186">
        <f t="shared" si="1334"/>
        <v>29</v>
      </c>
      <c r="BH1611" s="186">
        <f t="shared" si="1331"/>
        <v>28</v>
      </c>
      <c r="BI1611" s="186">
        <f t="shared" si="1332"/>
        <v>28</v>
      </c>
      <c r="BJ1611" s="186">
        <f t="shared" si="1328"/>
        <v>27</v>
      </c>
      <c r="BK1611" s="186">
        <f t="shared" si="1329"/>
        <v>26</v>
      </c>
      <c r="BL1611" s="186">
        <f>BK1611+2</f>
        <v>28</v>
      </c>
      <c r="BM1611" s="186">
        <f t="shared" si="1320"/>
        <v>27</v>
      </c>
      <c r="BN1611" s="186">
        <f t="shared" si="1321"/>
        <v>27</v>
      </c>
      <c r="BO1611" s="32">
        <f t="shared" si="1324"/>
        <v>842</v>
      </c>
      <c r="BP1611" s="8">
        <f t="shared" si="1316"/>
        <v>426</v>
      </c>
    </row>
    <row r="1612" spans="1:68" ht="13.5" thickBot="1">
      <c r="A1612" s="390">
        <f t="shared" si="1308"/>
        <v>32</v>
      </c>
      <c r="B1612" s="391" t="str">
        <f>VLOOKUP(A1612,Sheet3!$A$2:$E$61,4,FALSE)</f>
        <v>yǐwèi (乙未)</v>
      </c>
      <c r="C1612" s="391" t="str">
        <f>VLOOKUP(A1612,Sheet3!$A$2:$E$61,5,FALSE)</f>
        <v>Wood Sheep</v>
      </c>
      <c r="D1612" s="399">
        <f t="shared" si="1280"/>
        <v>2695</v>
      </c>
      <c r="E1612" s="399">
        <f t="shared" si="1281"/>
        <v>2634</v>
      </c>
      <c r="F1612" s="12">
        <f t="shared" si="1310"/>
        <v>13.714285714285714</v>
      </c>
      <c r="G1612" s="416">
        <f t="shared" si="1319"/>
        <v>4026</v>
      </c>
      <c r="H1612" s="5">
        <f t="shared" si="1311"/>
        <v>95</v>
      </c>
      <c r="I1612" s="1">
        <f t="shared" si="1312"/>
        <v>96</v>
      </c>
      <c r="J1612" s="4">
        <f t="shared" si="1313"/>
        <v>95</v>
      </c>
      <c r="K1612" s="1">
        <f t="shared" si="1314"/>
        <v>96</v>
      </c>
      <c r="L1612">
        <f t="shared" si="1335"/>
        <v>219</v>
      </c>
      <c r="M1612" s="3">
        <f t="shared" si="1309"/>
        <v>2</v>
      </c>
      <c r="N1612" s="187">
        <f t="shared" si="1271"/>
        <v>3</v>
      </c>
      <c r="AD1612" s="8">
        <f t="shared" si="1336"/>
        <v>492</v>
      </c>
      <c r="AE1612" s="8"/>
      <c r="AF1612" s="8"/>
      <c r="AL1612" s="2"/>
      <c r="AQ1612">
        <f t="shared" si="1317"/>
        <v>628</v>
      </c>
      <c r="AZ1612" s="158">
        <f t="shared" si="1326"/>
        <v>27</v>
      </c>
      <c r="BA1612" s="158">
        <f t="shared" si="1327"/>
        <v>27</v>
      </c>
      <c r="BB1612" s="158">
        <f t="shared" si="1322"/>
        <v>26</v>
      </c>
      <c r="BC1612" s="158">
        <f t="shared" si="1323"/>
        <v>26</v>
      </c>
      <c r="BD1612" s="186">
        <f t="shared" si="1337"/>
        <v>31</v>
      </c>
      <c r="BE1612" s="186">
        <f t="shared" si="1338"/>
        <v>30</v>
      </c>
      <c r="BF1612" s="186">
        <f t="shared" si="1333"/>
        <v>29</v>
      </c>
      <c r="BG1612" s="186">
        <f t="shared" si="1334"/>
        <v>29</v>
      </c>
      <c r="BH1612" s="186">
        <f t="shared" si="1331"/>
        <v>28</v>
      </c>
      <c r="BI1612" s="186">
        <f t="shared" si="1332"/>
        <v>28</v>
      </c>
      <c r="BJ1612" s="186">
        <f t="shared" si="1328"/>
        <v>27</v>
      </c>
      <c r="BK1612" s="186">
        <f t="shared" si="1329"/>
        <v>26</v>
      </c>
      <c r="BL1612" s="186">
        <f>BK1612+1</f>
        <v>27</v>
      </c>
      <c r="BM1612" s="186">
        <f t="shared" si="1320"/>
        <v>26</v>
      </c>
      <c r="BN1612" s="186">
        <f t="shared" si="1321"/>
        <v>26</v>
      </c>
      <c r="BO1612" s="32">
        <f t="shared" si="1324"/>
        <v>843</v>
      </c>
      <c r="BP1612" s="8">
        <f t="shared" si="1316"/>
        <v>427</v>
      </c>
    </row>
    <row r="1613" spans="1:68" ht="13.5" thickBot="1">
      <c r="A1613" s="390">
        <f t="shared" si="1308"/>
        <v>33</v>
      </c>
      <c r="B1613" s="391" t="str">
        <f>VLOOKUP(A1613,Sheet3!$A$2:$E$61,4,FALSE)</f>
        <v>bǐngshēn (丙申)</v>
      </c>
      <c r="C1613" s="391" t="str">
        <f>VLOOKUP(A1613,Sheet3!$A$2:$E$61,5,FALSE)</f>
        <v>Fire Monkey</v>
      </c>
      <c r="D1613" s="399">
        <f t="shared" si="1280"/>
        <v>2696</v>
      </c>
      <c r="E1613" s="399">
        <f t="shared" si="1281"/>
        <v>2635</v>
      </c>
      <c r="F1613" s="12">
        <f t="shared" si="1310"/>
        <v>13.857142857142858</v>
      </c>
      <c r="G1613" s="416">
        <f t="shared" si="1319"/>
        <v>4027</v>
      </c>
      <c r="H1613" s="5">
        <f t="shared" si="1311"/>
        <v>96</v>
      </c>
      <c r="I1613" s="1">
        <f t="shared" si="1312"/>
        <v>97</v>
      </c>
      <c r="J1613" s="4">
        <f t="shared" si="1313"/>
        <v>96</v>
      </c>
      <c r="K1613" s="1">
        <f t="shared" si="1314"/>
        <v>97</v>
      </c>
      <c r="L1613">
        <f t="shared" si="1335"/>
        <v>219</v>
      </c>
      <c r="M1613" s="3">
        <f t="shared" si="1309"/>
        <v>3</v>
      </c>
      <c r="N1613" s="187">
        <f t="shared" si="1271"/>
        <v>4</v>
      </c>
      <c r="AD1613" s="8">
        <f t="shared" si="1336"/>
        <v>493</v>
      </c>
      <c r="AE1613" s="8"/>
      <c r="AF1613" s="8"/>
      <c r="AL1613" s="2"/>
      <c r="AQ1613">
        <f t="shared" si="1317"/>
        <v>629</v>
      </c>
      <c r="AZ1613" s="158">
        <f t="shared" si="1326"/>
        <v>26</v>
      </c>
      <c r="BA1613" s="158">
        <f t="shared" si="1327"/>
        <v>26</v>
      </c>
      <c r="BB1613" s="158">
        <f t="shared" si="1322"/>
        <v>25</v>
      </c>
      <c r="BC1613" s="158">
        <f t="shared" si="1323"/>
        <v>25</v>
      </c>
      <c r="BD1613" s="186">
        <f t="shared" si="1337"/>
        <v>30</v>
      </c>
      <c r="BE1613" s="186">
        <f t="shared" si="1338"/>
        <v>29</v>
      </c>
      <c r="BF1613" s="186">
        <f t="shared" si="1333"/>
        <v>28</v>
      </c>
      <c r="BG1613" s="186">
        <f t="shared" si="1334"/>
        <v>28</v>
      </c>
      <c r="BH1613" s="186">
        <f t="shared" si="1331"/>
        <v>27</v>
      </c>
      <c r="BI1613" s="186">
        <f t="shared" si="1332"/>
        <v>27</v>
      </c>
      <c r="BJ1613" s="186">
        <f t="shared" si="1328"/>
        <v>26</v>
      </c>
      <c r="BK1613" s="186">
        <f t="shared" si="1329"/>
        <v>25</v>
      </c>
      <c r="BL1613" s="186">
        <f>BK1613+2</f>
        <v>27</v>
      </c>
      <c r="BM1613" s="186">
        <f t="shared" si="1320"/>
        <v>26</v>
      </c>
      <c r="BN1613" s="186">
        <f t="shared" si="1321"/>
        <v>26</v>
      </c>
      <c r="BO1613" s="32">
        <f t="shared" si="1324"/>
        <v>844</v>
      </c>
      <c r="BP1613" s="8">
        <f t="shared" si="1316"/>
        <v>428</v>
      </c>
    </row>
    <row r="1614" spans="1:68" ht="13.5" thickBot="1">
      <c r="A1614" s="390"/>
      <c r="D1614" s="399">
        <f>D1619-($I1619-$I1614)</f>
        <v>2697</v>
      </c>
      <c r="E1614" s="399">
        <f>E1619-($I1619-$I1614)</f>
        <v>2636</v>
      </c>
      <c r="F1614" s="29" t="s">
        <v>129</v>
      </c>
      <c r="G1614" s="411"/>
      <c r="H1614" s="356"/>
      <c r="I1614" s="29"/>
      <c r="J1614" s="356"/>
      <c r="K1614" s="29"/>
      <c r="L1614" s="29"/>
      <c r="M1614" s="29"/>
      <c r="N1614" s="67"/>
      <c r="O1614" s="29"/>
      <c r="P1614" s="29"/>
      <c r="Q1614" s="29"/>
      <c r="R1614" s="29"/>
      <c r="S1614" s="29"/>
      <c r="T1614" s="29"/>
      <c r="U1614" s="29"/>
      <c r="V1614" s="29"/>
      <c r="W1614" s="29"/>
      <c r="X1614" s="29"/>
      <c r="Y1614" s="29"/>
      <c r="Z1614" s="29"/>
      <c r="AA1614" s="29"/>
      <c r="AB1614" s="29"/>
      <c r="AC1614" s="29"/>
      <c r="AD1614" s="195"/>
      <c r="AE1614" s="195"/>
      <c r="AF1614" s="195"/>
      <c r="AG1614" s="29"/>
      <c r="AH1614" s="29"/>
      <c r="AI1614" s="29"/>
      <c r="AJ1614" s="29"/>
      <c r="AK1614" s="29"/>
      <c r="AL1614" s="29"/>
      <c r="AZ1614" s="158">
        <f t="shared" si="1326"/>
        <v>26</v>
      </c>
      <c r="BA1614" s="158">
        <f t="shared" si="1327"/>
        <v>26</v>
      </c>
      <c r="BB1614" s="158">
        <f t="shared" si="1322"/>
        <v>25</v>
      </c>
      <c r="BC1614" s="158">
        <f t="shared" si="1323"/>
        <v>25</v>
      </c>
      <c r="BD1614" s="186">
        <f t="shared" si="1337"/>
        <v>30</v>
      </c>
      <c r="BE1614" s="186">
        <f t="shared" si="1338"/>
        <v>29</v>
      </c>
      <c r="BF1614" s="186">
        <f t="shared" si="1333"/>
        <v>28</v>
      </c>
      <c r="BG1614" s="186">
        <f t="shared" si="1334"/>
        <v>28</v>
      </c>
      <c r="BH1614" s="186">
        <f t="shared" si="1331"/>
        <v>27</v>
      </c>
      <c r="BI1614" s="186">
        <f t="shared" si="1332"/>
        <v>27</v>
      </c>
      <c r="BJ1614" s="186">
        <f t="shared" si="1328"/>
        <v>26</v>
      </c>
      <c r="BK1614" s="186">
        <f t="shared" si="1329"/>
        <v>25</v>
      </c>
      <c r="BL1614" s="186">
        <f>BK1614+2</f>
        <v>27</v>
      </c>
      <c r="BM1614" s="186">
        <f t="shared" si="1320"/>
        <v>26</v>
      </c>
      <c r="BN1614" s="186">
        <f t="shared" si="1321"/>
        <v>26</v>
      </c>
      <c r="BO1614" s="32">
        <f t="shared" si="1324"/>
        <v>845</v>
      </c>
      <c r="BP1614" s="8">
        <f t="shared" si="1316"/>
        <v>429</v>
      </c>
    </row>
    <row r="1615" spans="1:68" ht="13.5" thickBot="1">
      <c r="A1615" s="390"/>
      <c r="F1615" s="24"/>
      <c r="G1615" s="412"/>
      <c r="H1615" s="357"/>
      <c r="I1615" s="24"/>
      <c r="J1615" s="357"/>
      <c r="K1615" s="24"/>
      <c r="L1615" s="24"/>
      <c r="M1615" s="24"/>
      <c r="N1615" s="246"/>
      <c r="O1615" s="24"/>
      <c r="P1615" s="24"/>
      <c r="Q1615" s="24"/>
      <c r="R1615" s="8"/>
      <c r="S1615" s="8"/>
      <c r="T1615" s="24"/>
      <c r="U1615" s="24"/>
      <c r="V1615" s="24"/>
      <c r="W1615" s="24"/>
      <c r="X1615" s="24"/>
      <c r="Y1615" s="24"/>
      <c r="Z1615" s="24"/>
      <c r="AA1615" s="24"/>
      <c r="AB1615" s="24"/>
      <c r="AC1615" s="24"/>
      <c r="AD1615" s="24"/>
      <c r="AE1615" s="24"/>
      <c r="AF1615" s="24"/>
      <c r="AG1615" s="24"/>
      <c r="AH1615" s="24"/>
      <c r="AI1615" s="24"/>
      <c r="AJ1615" s="24"/>
      <c r="AK1615" s="24"/>
      <c r="AL1615" s="24"/>
      <c r="AZ1615" s="158">
        <f t="shared" si="1326"/>
        <v>26</v>
      </c>
      <c r="BA1615" s="158">
        <f t="shared" si="1327"/>
        <v>26</v>
      </c>
      <c r="BB1615" s="158">
        <f t="shared" si="1322"/>
        <v>25</v>
      </c>
      <c r="BC1615" s="158">
        <f t="shared" si="1323"/>
        <v>25</v>
      </c>
      <c r="BD1615" s="186">
        <f t="shared" si="1337"/>
        <v>30</v>
      </c>
      <c r="BE1615" s="186">
        <f t="shared" si="1338"/>
        <v>29</v>
      </c>
      <c r="BF1615" s="186">
        <f t="shared" si="1333"/>
        <v>28</v>
      </c>
      <c r="BG1615" s="186">
        <f t="shared" si="1334"/>
        <v>28</v>
      </c>
      <c r="BH1615" s="186">
        <f t="shared" si="1331"/>
        <v>27</v>
      </c>
      <c r="BI1615" s="186">
        <f t="shared" si="1332"/>
        <v>27</v>
      </c>
      <c r="BJ1615" s="186">
        <f t="shared" si="1328"/>
        <v>26</v>
      </c>
      <c r="BK1615" s="186">
        <f t="shared" si="1329"/>
        <v>25</v>
      </c>
      <c r="BL1615" s="186">
        <f>BK1615+2</f>
        <v>27</v>
      </c>
      <c r="BM1615" s="186">
        <f t="shared" si="1320"/>
        <v>26</v>
      </c>
      <c r="BN1615" s="186">
        <f t="shared" si="1321"/>
        <v>26</v>
      </c>
      <c r="BO1615" s="32">
        <f t="shared" si="1324"/>
        <v>846</v>
      </c>
      <c r="BP1615" s="8">
        <f t="shared" si="1316"/>
        <v>430</v>
      </c>
    </row>
    <row r="1616" spans="1:68" ht="13.5" thickBot="1">
      <c r="A1616" s="390"/>
      <c r="F1616" s="24"/>
      <c r="G1616" s="412"/>
      <c r="H1616" s="357"/>
      <c r="I1616" s="24"/>
      <c r="J1616" s="357"/>
      <c r="K1616" s="24"/>
      <c r="L1616" s="24"/>
      <c r="M1616" s="24"/>
      <c r="N1616" s="246"/>
      <c r="O1616" s="24"/>
      <c r="P1616" s="24"/>
      <c r="Q1616" s="24"/>
      <c r="R1616" s="37" t="s">
        <v>180</v>
      </c>
      <c r="S1616" s="37"/>
      <c r="T1616" s="24"/>
      <c r="U1616" s="24"/>
      <c r="V1616" s="24"/>
      <c r="W1616" s="24"/>
      <c r="X1616" s="24"/>
      <c r="Y1616" s="24"/>
      <c r="Z1616" s="24"/>
      <c r="AA1616" s="24"/>
      <c r="AB1616" s="24"/>
      <c r="AC1616" s="24"/>
      <c r="AD1616" s="24"/>
      <c r="AE1616" s="24"/>
      <c r="AF1616" s="24"/>
      <c r="AG1616" s="24"/>
      <c r="AH1616" s="24"/>
      <c r="AI1616" s="24"/>
      <c r="AJ1616" s="24"/>
      <c r="AK1616" s="24"/>
      <c r="AL1616" s="24"/>
      <c r="AZ1616" s="158">
        <f t="shared" si="1326"/>
        <v>26</v>
      </c>
      <c r="BA1616" s="158">
        <f t="shared" si="1327"/>
        <v>26</v>
      </c>
      <c r="BB1616" s="158">
        <f t="shared" si="1322"/>
        <v>25</v>
      </c>
      <c r="BC1616" s="158">
        <f t="shared" si="1323"/>
        <v>25</v>
      </c>
      <c r="BD1616" s="186">
        <f t="shared" si="1337"/>
        <v>30</v>
      </c>
      <c r="BE1616" s="186">
        <f t="shared" si="1338"/>
        <v>29</v>
      </c>
      <c r="BF1616" s="186">
        <f t="shared" si="1333"/>
        <v>28</v>
      </c>
      <c r="BG1616" s="186">
        <f t="shared" si="1334"/>
        <v>28</v>
      </c>
      <c r="BH1616" s="186">
        <f t="shared" si="1331"/>
        <v>27</v>
      </c>
      <c r="BI1616" s="186">
        <f t="shared" si="1332"/>
        <v>27</v>
      </c>
      <c r="BJ1616" s="186">
        <f t="shared" si="1328"/>
        <v>26</v>
      </c>
      <c r="BK1616" s="186">
        <f t="shared" si="1329"/>
        <v>25</v>
      </c>
      <c r="BL1616" s="186">
        <f>BK1616+1</f>
        <v>26</v>
      </c>
      <c r="BM1616" s="186">
        <f t="shared" si="1320"/>
        <v>25</v>
      </c>
      <c r="BN1616" s="186">
        <f t="shared" si="1321"/>
        <v>25</v>
      </c>
      <c r="BO1616" s="32">
        <f t="shared" si="1324"/>
        <v>847</v>
      </c>
      <c r="BP1616" s="8">
        <f t="shared" si="1316"/>
        <v>431</v>
      </c>
    </row>
    <row r="1617" spans="1:68" ht="18.75" thickBot="1">
      <c r="A1617" s="390"/>
      <c r="H1617" s="357" t="s">
        <v>192</v>
      </c>
      <c r="I1617" s="95"/>
      <c r="J1617" s="357"/>
      <c r="K1617" s="95"/>
      <c r="L1617" s="95"/>
      <c r="M1617" s="95"/>
      <c r="N1617" s="246"/>
      <c r="O1617" s="95"/>
      <c r="P1617" s="95"/>
      <c r="Q1617" s="95"/>
      <c r="R1617" s="186" t="s">
        <v>181</v>
      </c>
      <c r="S1617" s="186"/>
      <c r="AZ1617" s="158">
        <f t="shared" si="1326"/>
        <v>25</v>
      </c>
      <c r="BA1617" s="158">
        <f t="shared" si="1327"/>
        <v>25</v>
      </c>
      <c r="BB1617" s="158">
        <f t="shared" si="1322"/>
        <v>24</v>
      </c>
      <c r="BC1617" s="158">
        <f t="shared" si="1323"/>
        <v>24</v>
      </c>
      <c r="BD1617" s="186">
        <f t="shared" si="1337"/>
        <v>29</v>
      </c>
      <c r="BE1617" s="186">
        <f t="shared" si="1338"/>
        <v>28</v>
      </c>
      <c r="BF1617" s="186">
        <f t="shared" si="1333"/>
        <v>27</v>
      </c>
      <c r="BG1617" s="186">
        <f t="shared" si="1334"/>
        <v>27</v>
      </c>
      <c r="BH1617" s="186">
        <f t="shared" si="1331"/>
        <v>26</v>
      </c>
      <c r="BI1617" s="186">
        <f t="shared" si="1332"/>
        <v>26</v>
      </c>
      <c r="BJ1617" s="186">
        <f t="shared" si="1328"/>
        <v>25</v>
      </c>
      <c r="BK1617" s="186">
        <f t="shared" si="1329"/>
        <v>24</v>
      </c>
      <c r="BL1617" s="186">
        <f>BK1617+2</f>
        <v>26</v>
      </c>
      <c r="BM1617" s="186">
        <f t="shared" si="1320"/>
        <v>25</v>
      </c>
      <c r="BN1617" s="186">
        <f t="shared" si="1321"/>
        <v>25</v>
      </c>
      <c r="BO1617" s="32">
        <f t="shared" si="1324"/>
        <v>848</v>
      </c>
      <c r="BP1617" s="8">
        <f t="shared" si="1316"/>
        <v>432</v>
      </c>
    </row>
    <row r="1618" spans="1:68" ht="13.5" thickBot="1">
      <c r="A1618" s="390"/>
      <c r="L1618" s="3"/>
      <c r="R1618" s="37" t="s">
        <v>182</v>
      </c>
      <c r="S1618" s="37" t="s">
        <v>183</v>
      </c>
      <c r="AZ1618" s="158">
        <f t="shared" si="1326"/>
        <v>25</v>
      </c>
      <c r="BA1618" s="158">
        <f t="shared" si="1327"/>
        <v>25</v>
      </c>
      <c r="BB1618" s="158">
        <f t="shared" si="1322"/>
        <v>24</v>
      </c>
      <c r="BC1618" s="158">
        <f t="shared" si="1323"/>
        <v>24</v>
      </c>
      <c r="BD1618" s="186">
        <f t="shared" si="1337"/>
        <v>29</v>
      </c>
      <c r="BE1618" s="186">
        <f t="shared" si="1338"/>
        <v>28</v>
      </c>
      <c r="BF1618" s="186">
        <f t="shared" si="1333"/>
        <v>27</v>
      </c>
      <c r="BG1618" s="186">
        <f t="shared" si="1334"/>
        <v>27</v>
      </c>
      <c r="BH1618" s="186">
        <f t="shared" si="1331"/>
        <v>26</v>
      </c>
      <c r="BI1618" s="186">
        <f t="shared" si="1332"/>
        <v>26</v>
      </c>
      <c r="BJ1618" s="186">
        <f t="shared" si="1328"/>
        <v>25</v>
      </c>
      <c r="BK1618" s="186">
        <f t="shared" si="1329"/>
        <v>24</v>
      </c>
      <c r="BL1618" s="186">
        <f>BK1618+2</f>
        <v>26</v>
      </c>
      <c r="BM1618" s="186">
        <f t="shared" si="1320"/>
        <v>25</v>
      </c>
      <c r="BN1618" s="186">
        <f t="shared" si="1321"/>
        <v>25</v>
      </c>
      <c r="BO1618" s="32">
        <f t="shared" si="1324"/>
        <v>849</v>
      </c>
      <c r="BP1618" s="8">
        <f t="shared" si="1316"/>
        <v>433</v>
      </c>
    </row>
    <row r="1619" spans="1:68" ht="13.5" thickBot="1">
      <c r="A1619" s="390">
        <f t="shared" ref="A1619:A1668" si="1339">IF(A1618&gt;55,IF(A1618&lt;60,MOD(H1619,60)+57,MOD(H1619,60)-3),MOD(H1619,60)-3)</f>
        <v>7</v>
      </c>
      <c r="B1619" s="391" t="str">
        <f>VLOOKUP(A1619,Sheet3!$A$2:$E$61,4,FALSE)</f>
        <v>gēngwǔ (庚午)</v>
      </c>
      <c r="C1619" s="391" t="str">
        <f>VLOOKUP(A1619,Sheet3!$A$2:$E$61,5,FALSE)</f>
        <v>Metal Horse</v>
      </c>
      <c r="D1619" s="399">
        <f t="shared" ref="D1619:D1681" si="1340">D1620-1</f>
        <v>3788</v>
      </c>
      <c r="E1619" s="399">
        <f t="shared" ref="E1619:E1681" si="1341">E1620-1</f>
        <v>3727</v>
      </c>
      <c r="F1619" s="96">
        <f t="shared" ref="F1619:F1650" si="1342">(1+H1619)/7</f>
        <v>155.85714285714286</v>
      </c>
      <c r="G1619" s="413"/>
      <c r="H1619" s="5">
        <f>J1619</f>
        <v>1090</v>
      </c>
      <c r="I1619" s="1">
        <f>K1619</f>
        <v>1091</v>
      </c>
      <c r="J1619" s="362">
        <f>J1347+1260</f>
        <v>1090</v>
      </c>
      <c r="K1619" s="40">
        <f>K1347+1260</f>
        <v>1091</v>
      </c>
      <c r="M1619" s="32"/>
      <c r="O1619" s="97"/>
      <c r="P1619" s="98" t="s">
        <v>193</v>
      </c>
      <c r="Q1619" s="244"/>
      <c r="R1619">
        <f t="shared" ref="R1619:R1650" si="1343">R1620-1</f>
        <v>1107</v>
      </c>
      <c r="AQ1619">
        <f>AQ1613+(I1619-I1613)</f>
        <v>1623</v>
      </c>
      <c r="AZ1619" s="158">
        <f t="shared" si="1326"/>
        <v>25</v>
      </c>
      <c r="BA1619" s="158">
        <f t="shared" si="1327"/>
        <v>25</v>
      </c>
      <c r="BB1619" s="158">
        <f t="shared" si="1322"/>
        <v>24</v>
      </c>
      <c r="BC1619" s="158">
        <f t="shared" si="1323"/>
        <v>24</v>
      </c>
      <c r="BD1619" s="186">
        <f t="shared" si="1337"/>
        <v>29</v>
      </c>
      <c r="BE1619" s="186">
        <f t="shared" si="1338"/>
        <v>28</v>
      </c>
      <c r="BF1619" s="186">
        <f t="shared" si="1333"/>
        <v>27</v>
      </c>
      <c r="BG1619" s="186">
        <f t="shared" si="1334"/>
        <v>27</v>
      </c>
      <c r="BH1619" s="186">
        <f t="shared" si="1331"/>
        <v>26</v>
      </c>
      <c r="BI1619" s="186">
        <f t="shared" si="1332"/>
        <v>26</v>
      </c>
      <c r="BJ1619" s="186">
        <f t="shared" si="1328"/>
        <v>25</v>
      </c>
      <c r="BK1619" s="186">
        <f t="shared" si="1329"/>
        <v>24</v>
      </c>
      <c r="BL1619" s="186">
        <f>BK1619+2</f>
        <v>26</v>
      </c>
      <c r="BM1619" s="186">
        <f t="shared" si="1320"/>
        <v>25</v>
      </c>
      <c r="BN1619" s="186">
        <f t="shared" si="1321"/>
        <v>25</v>
      </c>
      <c r="BO1619" s="32">
        <f t="shared" si="1324"/>
        <v>850</v>
      </c>
      <c r="BP1619" s="8">
        <f t="shared" si="1316"/>
        <v>434</v>
      </c>
    </row>
    <row r="1620" spans="1:68" ht="13.5" thickBot="1">
      <c r="A1620" s="390">
        <f t="shared" si="1339"/>
        <v>8</v>
      </c>
      <c r="B1620" s="391" t="str">
        <f>VLOOKUP(A1620,Sheet3!$A$2:$E$61,4,FALSE)</f>
        <v>xīnwèi (辛未)</v>
      </c>
      <c r="C1620" s="391" t="str">
        <f>VLOOKUP(A1620,Sheet3!$A$2:$E$61,5,FALSE)</f>
        <v>Metal Sheep</v>
      </c>
      <c r="D1620" s="399">
        <f t="shared" si="1340"/>
        <v>3789</v>
      </c>
      <c r="E1620" s="399">
        <f t="shared" si="1341"/>
        <v>3728</v>
      </c>
      <c r="F1620" s="99">
        <f t="shared" si="1342"/>
        <v>156</v>
      </c>
      <c r="G1620" s="414"/>
      <c r="H1620" s="109">
        <f t="shared" ref="H1620:H1651" si="1344">H1619+1</f>
        <v>1091</v>
      </c>
      <c r="I1620" s="16">
        <f t="shared" ref="I1620:I1651" si="1345">I1619+1</f>
        <v>1092</v>
      </c>
      <c r="J1620" s="109">
        <f t="shared" ref="J1620:J1651" si="1346">J1619+1</f>
        <v>1091</v>
      </c>
      <c r="K1620" s="16">
        <f t="shared" ref="K1620:K1651" si="1347">K1619+1</f>
        <v>1092</v>
      </c>
      <c r="L1620" s="20"/>
      <c r="M1620" s="30"/>
      <c r="N1620" s="113"/>
      <c r="O1620" s="20"/>
      <c r="P1620" s="100">
        <f>J1619-$J$1347</f>
        <v>1260</v>
      </c>
      <c r="Q1620" s="31" t="s">
        <v>194</v>
      </c>
      <c r="R1620" s="20">
        <f t="shared" si="1343"/>
        <v>1108</v>
      </c>
      <c r="S1620" s="20"/>
      <c r="T1620" s="17"/>
      <c r="U1620" s="17"/>
      <c r="V1620" s="20"/>
      <c r="W1620" s="20"/>
      <c r="X1620" s="20"/>
      <c r="Y1620" s="20"/>
      <c r="Z1620" s="20"/>
      <c r="AA1620" s="20"/>
      <c r="AB1620" s="20"/>
      <c r="AC1620" s="20"/>
      <c r="AD1620" s="20"/>
      <c r="AE1620" s="20"/>
      <c r="AF1620" s="20"/>
      <c r="AG1620" s="20"/>
      <c r="AH1620" s="17"/>
      <c r="AQ1620">
        <f t="shared" si="1317"/>
        <v>1624</v>
      </c>
      <c r="AZ1620" s="158">
        <f t="shared" si="1326"/>
        <v>25</v>
      </c>
      <c r="BA1620" s="158">
        <f t="shared" si="1327"/>
        <v>25</v>
      </c>
      <c r="BB1620" s="158">
        <f t="shared" si="1322"/>
        <v>24</v>
      </c>
      <c r="BC1620" s="158">
        <f t="shared" si="1323"/>
        <v>24</v>
      </c>
      <c r="BD1620" s="186">
        <f t="shared" si="1337"/>
        <v>29</v>
      </c>
      <c r="BE1620" s="186">
        <f t="shared" si="1338"/>
        <v>28</v>
      </c>
      <c r="BF1620" s="186">
        <f t="shared" si="1333"/>
        <v>27</v>
      </c>
      <c r="BG1620" s="186">
        <f t="shared" si="1334"/>
        <v>27</v>
      </c>
      <c r="BH1620" s="186">
        <f t="shared" si="1331"/>
        <v>26</v>
      </c>
      <c r="BI1620" s="186">
        <f t="shared" si="1332"/>
        <v>26</v>
      </c>
      <c r="BJ1620" s="186">
        <f t="shared" si="1328"/>
        <v>25</v>
      </c>
      <c r="BK1620" s="186">
        <f t="shared" si="1329"/>
        <v>24</v>
      </c>
      <c r="BL1620" s="186">
        <f>BK1620+1</f>
        <v>25</v>
      </c>
      <c r="BM1620" s="186">
        <f t="shared" si="1320"/>
        <v>24</v>
      </c>
      <c r="BN1620" s="186">
        <f t="shared" si="1321"/>
        <v>24</v>
      </c>
      <c r="BO1620" s="32">
        <f t="shared" si="1324"/>
        <v>851</v>
      </c>
      <c r="BP1620" s="8">
        <f t="shared" si="1316"/>
        <v>435</v>
      </c>
    </row>
    <row r="1621" spans="1:68" ht="23.25" thickBot="1">
      <c r="A1621" s="390">
        <f t="shared" si="1339"/>
        <v>9</v>
      </c>
      <c r="B1621" s="391" t="str">
        <f>VLOOKUP(A1621,Sheet3!$A$2:$E$61,4,FALSE)</f>
        <v>rénshēn (壬申)</v>
      </c>
      <c r="C1621" s="391" t="str">
        <f>VLOOKUP(A1621,Sheet3!$A$2:$E$61,5,FALSE)</f>
        <v>Water Monkey</v>
      </c>
      <c r="D1621" s="399">
        <f t="shared" si="1340"/>
        <v>3790</v>
      </c>
      <c r="E1621" s="399">
        <f t="shared" si="1341"/>
        <v>3729</v>
      </c>
      <c r="F1621" s="96">
        <f t="shared" si="1342"/>
        <v>156.14285714285714</v>
      </c>
      <c r="G1621" s="413"/>
      <c r="H1621" s="108">
        <f t="shared" si="1344"/>
        <v>1092</v>
      </c>
      <c r="I1621" s="1">
        <f t="shared" si="1345"/>
        <v>1093</v>
      </c>
      <c r="J1621" s="108">
        <f t="shared" si="1346"/>
        <v>1092</v>
      </c>
      <c r="K1621" s="1">
        <f t="shared" si="1347"/>
        <v>1093</v>
      </c>
      <c r="M1621" s="32"/>
      <c r="R1621">
        <f t="shared" si="1343"/>
        <v>1109</v>
      </c>
      <c r="AQ1621">
        <f t="shared" si="1317"/>
        <v>1625</v>
      </c>
      <c r="AZ1621" s="158">
        <f t="shared" si="1326"/>
        <v>24</v>
      </c>
      <c r="BA1621" s="158">
        <f t="shared" si="1327"/>
        <v>24</v>
      </c>
      <c r="BB1621" s="158">
        <f t="shared" si="1322"/>
        <v>23</v>
      </c>
      <c r="BC1621" s="158">
        <f t="shared" si="1323"/>
        <v>23</v>
      </c>
      <c r="BD1621" s="186">
        <f t="shared" si="1337"/>
        <v>28</v>
      </c>
      <c r="BE1621" s="186">
        <f t="shared" si="1338"/>
        <v>27</v>
      </c>
      <c r="BF1621" s="186">
        <f t="shared" si="1333"/>
        <v>26</v>
      </c>
      <c r="BG1621" s="186">
        <f t="shared" si="1334"/>
        <v>26</v>
      </c>
      <c r="BH1621" s="186">
        <f t="shared" si="1331"/>
        <v>25</v>
      </c>
      <c r="BI1621" s="186">
        <f t="shared" si="1332"/>
        <v>25</v>
      </c>
      <c r="BJ1621" s="186">
        <f t="shared" si="1328"/>
        <v>24</v>
      </c>
      <c r="BK1621" s="186">
        <f t="shared" si="1329"/>
        <v>23</v>
      </c>
      <c r="BL1621" s="186">
        <f>BK1621+2</f>
        <v>25</v>
      </c>
      <c r="BM1621" s="186">
        <f t="shared" si="1320"/>
        <v>24</v>
      </c>
      <c r="BN1621" s="186">
        <f t="shared" si="1321"/>
        <v>24</v>
      </c>
      <c r="BO1621" s="32">
        <f t="shared" si="1324"/>
        <v>852</v>
      </c>
      <c r="BP1621" s="8">
        <f t="shared" si="1316"/>
        <v>436</v>
      </c>
    </row>
    <row r="1622" spans="1:68" ht="23.25" thickBot="1">
      <c r="A1622" s="390">
        <f t="shared" si="1339"/>
        <v>10</v>
      </c>
      <c r="B1622" s="391" t="str">
        <f>VLOOKUP(A1622,Sheet3!$A$2:$E$61,4,FALSE)</f>
        <v>guǐyǒu (癸酉)</v>
      </c>
      <c r="C1622" s="391" t="str">
        <f>VLOOKUP(A1622,Sheet3!$A$2:$E$61,5,FALSE)</f>
        <v>Water Rooster</v>
      </c>
      <c r="D1622" s="399">
        <f t="shared" si="1340"/>
        <v>3791</v>
      </c>
      <c r="E1622" s="399">
        <f t="shared" si="1341"/>
        <v>3730</v>
      </c>
      <c r="F1622" s="96">
        <f t="shared" si="1342"/>
        <v>156.28571428571428</v>
      </c>
      <c r="G1622" s="413"/>
      <c r="H1622" s="108">
        <f t="shared" si="1344"/>
        <v>1093</v>
      </c>
      <c r="I1622" s="1">
        <f t="shared" si="1345"/>
        <v>1094</v>
      </c>
      <c r="J1622" s="108">
        <f t="shared" si="1346"/>
        <v>1093</v>
      </c>
      <c r="K1622" s="1">
        <f t="shared" si="1347"/>
        <v>1094</v>
      </c>
      <c r="M1622" s="32"/>
      <c r="R1622">
        <f t="shared" si="1343"/>
        <v>1110</v>
      </c>
      <c r="AQ1622">
        <f t="shared" si="1317"/>
        <v>1626</v>
      </c>
      <c r="AZ1622" s="158">
        <f t="shared" si="1326"/>
        <v>24</v>
      </c>
      <c r="BA1622" s="158">
        <f t="shared" si="1327"/>
        <v>24</v>
      </c>
      <c r="BB1622" s="158">
        <f t="shared" si="1322"/>
        <v>23</v>
      </c>
      <c r="BC1622" s="158">
        <f t="shared" si="1323"/>
        <v>23</v>
      </c>
      <c r="BD1622" s="186">
        <f t="shared" si="1337"/>
        <v>28</v>
      </c>
      <c r="BE1622" s="186">
        <f t="shared" si="1338"/>
        <v>27</v>
      </c>
      <c r="BF1622" s="186">
        <f t="shared" si="1333"/>
        <v>26</v>
      </c>
      <c r="BG1622" s="186">
        <f t="shared" si="1334"/>
        <v>26</v>
      </c>
      <c r="BH1622" s="186">
        <f t="shared" si="1331"/>
        <v>25</v>
      </c>
      <c r="BI1622" s="186">
        <f t="shared" si="1332"/>
        <v>25</v>
      </c>
      <c r="BJ1622" s="186">
        <f t="shared" si="1328"/>
        <v>24</v>
      </c>
      <c r="BK1622" s="186">
        <f t="shared" si="1329"/>
        <v>23</v>
      </c>
      <c r="BL1622" s="186">
        <f>BK1622+2</f>
        <v>25</v>
      </c>
      <c r="BM1622" s="186">
        <f t="shared" si="1320"/>
        <v>24</v>
      </c>
      <c r="BN1622" s="186">
        <f t="shared" si="1321"/>
        <v>24</v>
      </c>
      <c r="BO1622" s="32">
        <f t="shared" si="1324"/>
        <v>853</v>
      </c>
      <c r="BP1622" s="8">
        <f t="shared" si="1316"/>
        <v>437</v>
      </c>
    </row>
    <row r="1623" spans="1:68" ht="13.5" thickBot="1">
      <c r="A1623" s="390">
        <f t="shared" si="1339"/>
        <v>11</v>
      </c>
      <c r="B1623" s="391" t="str">
        <f>VLOOKUP(A1623,Sheet3!$A$2:$E$61,4,FALSE)</f>
        <v>jiǎxū (甲戌)</v>
      </c>
      <c r="C1623" s="391" t="str">
        <f>VLOOKUP(A1623,Sheet3!$A$2:$E$61,5,FALSE)</f>
        <v>Wood Dog</v>
      </c>
      <c r="D1623" s="399">
        <f t="shared" si="1340"/>
        <v>3792</v>
      </c>
      <c r="E1623" s="399">
        <f t="shared" si="1341"/>
        <v>3731</v>
      </c>
      <c r="F1623" s="96">
        <f t="shared" si="1342"/>
        <v>156.42857142857142</v>
      </c>
      <c r="G1623" s="413"/>
      <c r="H1623" s="108">
        <f t="shared" si="1344"/>
        <v>1094</v>
      </c>
      <c r="I1623" s="1">
        <f t="shared" si="1345"/>
        <v>1095</v>
      </c>
      <c r="J1623" s="108">
        <f t="shared" si="1346"/>
        <v>1094</v>
      </c>
      <c r="K1623" s="1">
        <f t="shared" si="1347"/>
        <v>1095</v>
      </c>
      <c r="M1623" s="32"/>
      <c r="R1623">
        <f t="shared" si="1343"/>
        <v>1111</v>
      </c>
      <c r="AQ1623">
        <f t="shared" si="1317"/>
        <v>1627</v>
      </c>
      <c r="AZ1623" s="158">
        <f t="shared" si="1326"/>
        <v>24</v>
      </c>
      <c r="BA1623" s="158">
        <f t="shared" si="1327"/>
        <v>24</v>
      </c>
      <c r="BB1623" s="158">
        <f t="shared" si="1322"/>
        <v>23</v>
      </c>
      <c r="BC1623" s="158">
        <f t="shared" si="1323"/>
        <v>23</v>
      </c>
      <c r="BD1623" s="186">
        <f t="shared" si="1337"/>
        <v>28</v>
      </c>
      <c r="BE1623" s="186">
        <f t="shared" si="1338"/>
        <v>27</v>
      </c>
      <c r="BF1623" s="186">
        <f t="shared" si="1333"/>
        <v>26</v>
      </c>
      <c r="BG1623" s="186">
        <f t="shared" si="1334"/>
        <v>26</v>
      </c>
      <c r="BH1623" s="186">
        <f t="shared" si="1331"/>
        <v>25</v>
      </c>
      <c r="BI1623" s="186">
        <f t="shared" si="1332"/>
        <v>25</v>
      </c>
      <c r="BJ1623" s="186">
        <f t="shared" si="1328"/>
        <v>24</v>
      </c>
      <c r="BK1623" s="186">
        <f t="shared" si="1329"/>
        <v>23</v>
      </c>
      <c r="BL1623" s="186">
        <f>BK1623+2</f>
        <v>25</v>
      </c>
      <c r="BM1623" s="186">
        <f t="shared" si="1320"/>
        <v>24</v>
      </c>
      <c r="BN1623" s="186">
        <f t="shared" si="1321"/>
        <v>24</v>
      </c>
      <c r="BO1623" s="32">
        <f t="shared" si="1324"/>
        <v>854</v>
      </c>
      <c r="BP1623" s="8">
        <f t="shared" si="1316"/>
        <v>438</v>
      </c>
    </row>
    <row r="1624" spans="1:68" ht="13.5" thickBot="1">
      <c r="A1624" s="390">
        <f t="shared" si="1339"/>
        <v>12</v>
      </c>
      <c r="B1624" s="391" t="str">
        <f>VLOOKUP(A1624,Sheet3!$A$2:$E$61,4,FALSE)</f>
        <v>yǐhài (乙亥)</v>
      </c>
      <c r="C1624" s="391" t="str">
        <f>VLOOKUP(A1624,Sheet3!$A$2:$E$61,5,FALSE)</f>
        <v>Wood Pig</v>
      </c>
      <c r="D1624" s="399">
        <f t="shared" si="1340"/>
        <v>3793</v>
      </c>
      <c r="E1624" s="399">
        <f t="shared" si="1341"/>
        <v>3732</v>
      </c>
      <c r="F1624" s="96">
        <f t="shared" si="1342"/>
        <v>156.57142857142858</v>
      </c>
      <c r="G1624" s="413"/>
      <c r="H1624" s="108">
        <f t="shared" si="1344"/>
        <v>1095</v>
      </c>
      <c r="I1624" s="1">
        <f t="shared" si="1345"/>
        <v>1096</v>
      </c>
      <c r="J1624" s="108">
        <f t="shared" si="1346"/>
        <v>1095</v>
      </c>
      <c r="K1624" s="1">
        <f t="shared" si="1347"/>
        <v>1096</v>
      </c>
      <c r="M1624" s="32"/>
      <c r="R1624">
        <f t="shared" si="1343"/>
        <v>1112</v>
      </c>
      <c r="AQ1624">
        <f t="shared" si="1317"/>
        <v>1628</v>
      </c>
      <c r="AZ1624" s="158">
        <f t="shared" si="1326"/>
        <v>24</v>
      </c>
      <c r="BA1624" s="158">
        <f t="shared" si="1327"/>
        <v>24</v>
      </c>
      <c r="BB1624" s="158">
        <f t="shared" si="1322"/>
        <v>23</v>
      </c>
      <c r="BC1624" s="158">
        <f t="shared" si="1323"/>
        <v>23</v>
      </c>
      <c r="BD1624" s="186">
        <f t="shared" si="1337"/>
        <v>28</v>
      </c>
      <c r="BE1624" s="186">
        <f t="shared" si="1338"/>
        <v>27</v>
      </c>
      <c r="BF1624" s="186">
        <f t="shared" si="1333"/>
        <v>26</v>
      </c>
      <c r="BG1624" s="186">
        <f t="shared" si="1334"/>
        <v>26</v>
      </c>
      <c r="BH1624" s="186">
        <f t="shared" si="1331"/>
        <v>25</v>
      </c>
      <c r="BI1624" s="186">
        <f t="shared" si="1332"/>
        <v>25</v>
      </c>
      <c r="BJ1624" s="186">
        <f t="shared" si="1328"/>
        <v>24</v>
      </c>
      <c r="BK1624" s="186">
        <f t="shared" si="1329"/>
        <v>23</v>
      </c>
      <c r="BL1624" s="186">
        <f>BK1624+1</f>
        <v>24</v>
      </c>
      <c r="BM1624" s="186">
        <f t="shared" si="1320"/>
        <v>23</v>
      </c>
      <c r="BN1624" s="186">
        <f t="shared" si="1321"/>
        <v>23</v>
      </c>
      <c r="BO1624" s="32">
        <f t="shared" si="1324"/>
        <v>855</v>
      </c>
      <c r="BP1624" s="8">
        <f t="shared" si="1316"/>
        <v>439</v>
      </c>
    </row>
    <row r="1625" spans="1:68" ht="13.5" thickBot="1">
      <c r="A1625" s="390">
        <f t="shared" si="1339"/>
        <v>13</v>
      </c>
      <c r="B1625" s="391" t="str">
        <f>VLOOKUP(A1625,Sheet3!$A$2:$E$61,4,FALSE)</f>
        <v>bǐngzǐ (丙子)</v>
      </c>
      <c r="C1625" s="391" t="str">
        <f>VLOOKUP(A1625,Sheet3!$A$2:$E$61,5,FALSE)</f>
        <v>Fire Rat</v>
      </c>
      <c r="D1625" s="399">
        <f t="shared" si="1340"/>
        <v>3794</v>
      </c>
      <c r="E1625" s="399">
        <f t="shared" si="1341"/>
        <v>3733</v>
      </c>
      <c r="F1625" s="96">
        <f t="shared" si="1342"/>
        <v>156.71428571428572</v>
      </c>
      <c r="G1625" s="413"/>
      <c r="H1625" s="108">
        <f t="shared" si="1344"/>
        <v>1096</v>
      </c>
      <c r="I1625" s="1">
        <f t="shared" si="1345"/>
        <v>1097</v>
      </c>
      <c r="J1625" s="108">
        <f t="shared" si="1346"/>
        <v>1096</v>
      </c>
      <c r="K1625" s="1">
        <f t="shared" si="1347"/>
        <v>1097</v>
      </c>
      <c r="M1625" s="32"/>
      <c r="R1625">
        <f t="shared" si="1343"/>
        <v>1113</v>
      </c>
      <c r="AQ1625">
        <f t="shared" si="1317"/>
        <v>1629</v>
      </c>
      <c r="AZ1625" s="158">
        <f t="shared" si="1326"/>
        <v>23</v>
      </c>
      <c r="BA1625" s="158">
        <f t="shared" si="1327"/>
        <v>23</v>
      </c>
      <c r="BB1625" s="158">
        <f t="shared" ref="BB1625:BB1656" si="1348">BA1625-1</f>
        <v>22</v>
      </c>
      <c r="BC1625" s="158">
        <f t="shared" ref="BC1625:BC1656" si="1349">BB1625</f>
        <v>22</v>
      </c>
      <c r="BD1625" s="186">
        <f t="shared" si="1337"/>
        <v>27</v>
      </c>
      <c r="BE1625" s="186">
        <f t="shared" si="1338"/>
        <v>26</v>
      </c>
      <c r="BF1625" s="186">
        <f t="shared" si="1333"/>
        <v>25</v>
      </c>
      <c r="BG1625" s="186">
        <f t="shared" si="1334"/>
        <v>25</v>
      </c>
      <c r="BH1625" s="186">
        <f t="shared" si="1331"/>
        <v>24</v>
      </c>
      <c r="BI1625" s="186">
        <f t="shared" si="1332"/>
        <v>24</v>
      </c>
      <c r="BJ1625" s="186">
        <f t="shared" si="1328"/>
        <v>23</v>
      </c>
      <c r="BK1625" s="186">
        <f t="shared" si="1329"/>
        <v>22</v>
      </c>
      <c r="BL1625" s="186">
        <f>BK1625+2</f>
        <v>24</v>
      </c>
      <c r="BM1625" s="186">
        <f t="shared" si="1320"/>
        <v>23</v>
      </c>
      <c r="BN1625" s="186">
        <f t="shared" si="1321"/>
        <v>23</v>
      </c>
      <c r="BO1625" s="32">
        <f t="shared" si="1324"/>
        <v>856</v>
      </c>
      <c r="BP1625" s="8">
        <f t="shared" si="1316"/>
        <v>440</v>
      </c>
    </row>
    <row r="1626" spans="1:68" ht="13.5" thickBot="1">
      <c r="A1626" s="390">
        <f t="shared" si="1339"/>
        <v>14</v>
      </c>
      <c r="B1626" s="391" t="str">
        <f>VLOOKUP(A1626,Sheet3!$A$2:$E$61,4,FALSE)</f>
        <v>dīngchǒu (丁丑)</v>
      </c>
      <c r="C1626" s="391" t="str">
        <f>VLOOKUP(A1626,Sheet3!$A$2:$E$61,5,FALSE)</f>
        <v>Fire Ox</v>
      </c>
      <c r="D1626" s="399">
        <f t="shared" si="1340"/>
        <v>3795</v>
      </c>
      <c r="E1626" s="399">
        <f t="shared" si="1341"/>
        <v>3734</v>
      </c>
      <c r="F1626" s="96">
        <f t="shared" si="1342"/>
        <v>156.85714285714286</v>
      </c>
      <c r="G1626" s="413"/>
      <c r="H1626" s="108">
        <f t="shared" si="1344"/>
        <v>1097</v>
      </c>
      <c r="I1626" s="1">
        <f t="shared" si="1345"/>
        <v>1098</v>
      </c>
      <c r="J1626" s="108">
        <f t="shared" si="1346"/>
        <v>1097</v>
      </c>
      <c r="K1626" s="1">
        <f t="shared" si="1347"/>
        <v>1098</v>
      </c>
      <c r="M1626" s="32"/>
      <c r="R1626">
        <f t="shared" si="1343"/>
        <v>1114</v>
      </c>
      <c r="AQ1626">
        <f t="shared" si="1317"/>
        <v>1630</v>
      </c>
      <c r="AZ1626" s="158">
        <f t="shared" si="1326"/>
        <v>23</v>
      </c>
      <c r="BA1626" s="158">
        <f t="shared" si="1327"/>
        <v>23</v>
      </c>
      <c r="BB1626" s="158">
        <f t="shared" si="1348"/>
        <v>22</v>
      </c>
      <c r="BC1626" s="158">
        <f t="shared" si="1349"/>
        <v>22</v>
      </c>
      <c r="BD1626" s="186">
        <f t="shared" si="1337"/>
        <v>27</v>
      </c>
      <c r="BE1626" s="186">
        <f t="shared" si="1338"/>
        <v>26</v>
      </c>
      <c r="BF1626" s="186">
        <f t="shared" si="1333"/>
        <v>25</v>
      </c>
      <c r="BG1626" s="186">
        <f t="shared" si="1334"/>
        <v>25</v>
      </c>
      <c r="BH1626" s="186">
        <f t="shared" si="1331"/>
        <v>24</v>
      </c>
      <c r="BI1626" s="186">
        <f t="shared" si="1332"/>
        <v>24</v>
      </c>
      <c r="BJ1626" s="186">
        <f t="shared" si="1328"/>
        <v>23</v>
      </c>
      <c r="BK1626" s="186">
        <f t="shared" si="1329"/>
        <v>22</v>
      </c>
      <c r="BL1626" s="186">
        <f>BK1626+2</f>
        <v>24</v>
      </c>
      <c r="BM1626" s="186">
        <f t="shared" si="1320"/>
        <v>23</v>
      </c>
      <c r="BN1626" s="186">
        <f t="shared" si="1321"/>
        <v>23</v>
      </c>
      <c r="BO1626" s="32">
        <f t="shared" si="1324"/>
        <v>857</v>
      </c>
      <c r="BP1626" s="8">
        <f t="shared" si="1316"/>
        <v>441</v>
      </c>
    </row>
    <row r="1627" spans="1:68" ht="13.5" thickBot="1">
      <c r="A1627" s="390">
        <f t="shared" si="1339"/>
        <v>15</v>
      </c>
      <c r="B1627" s="391" t="str">
        <f>VLOOKUP(A1627,Sheet3!$A$2:$E$61,4,FALSE)</f>
        <v>wùyín (戊寅)</v>
      </c>
      <c r="C1627" s="391" t="str">
        <f>VLOOKUP(A1627,Sheet3!$A$2:$E$61,5,FALSE)</f>
        <v>Earth Tiger</v>
      </c>
      <c r="D1627" s="399">
        <f t="shared" si="1340"/>
        <v>3796</v>
      </c>
      <c r="E1627" s="399">
        <f t="shared" si="1341"/>
        <v>3735</v>
      </c>
      <c r="F1627" s="99">
        <f t="shared" si="1342"/>
        <v>157</v>
      </c>
      <c r="G1627" s="414"/>
      <c r="H1627" s="109">
        <f t="shared" si="1344"/>
        <v>1098</v>
      </c>
      <c r="I1627" s="16">
        <f t="shared" si="1345"/>
        <v>1099</v>
      </c>
      <c r="J1627" s="109">
        <f t="shared" si="1346"/>
        <v>1098</v>
      </c>
      <c r="K1627" s="16">
        <f t="shared" si="1347"/>
        <v>1099</v>
      </c>
      <c r="L1627" s="20"/>
      <c r="M1627" s="30"/>
      <c r="N1627" s="113"/>
      <c r="O1627" s="20"/>
      <c r="P1627" s="20"/>
      <c r="Q1627" s="30"/>
      <c r="R1627" s="20">
        <f t="shared" si="1343"/>
        <v>1115</v>
      </c>
      <c r="S1627" s="20"/>
      <c r="T1627" s="17"/>
      <c r="U1627" s="17"/>
      <c r="V1627" s="20"/>
      <c r="W1627" s="20"/>
      <c r="X1627" s="20"/>
      <c r="Y1627" s="20"/>
      <c r="Z1627" s="20"/>
      <c r="AA1627" s="20"/>
      <c r="AB1627" s="20"/>
      <c r="AC1627" s="20"/>
      <c r="AD1627" s="20"/>
      <c r="AE1627" s="20"/>
      <c r="AF1627" s="20"/>
      <c r="AG1627" s="20"/>
      <c r="AH1627" s="17"/>
      <c r="AQ1627">
        <f t="shared" si="1317"/>
        <v>1631</v>
      </c>
      <c r="AZ1627" s="158">
        <f t="shared" si="1326"/>
        <v>23</v>
      </c>
      <c r="BA1627" s="158">
        <f t="shared" si="1327"/>
        <v>23</v>
      </c>
      <c r="BB1627" s="158">
        <f t="shared" si="1348"/>
        <v>22</v>
      </c>
      <c r="BC1627" s="158">
        <f t="shared" si="1349"/>
        <v>22</v>
      </c>
      <c r="BD1627" s="186">
        <f t="shared" si="1337"/>
        <v>27</v>
      </c>
      <c r="BE1627" s="186">
        <f t="shared" si="1338"/>
        <v>26</v>
      </c>
      <c r="BF1627" s="186">
        <f t="shared" si="1333"/>
        <v>25</v>
      </c>
      <c r="BG1627" s="186">
        <f t="shared" si="1334"/>
        <v>25</v>
      </c>
      <c r="BH1627" s="186">
        <f t="shared" si="1331"/>
        <v>24</v>
      </c>
      <c r="BI1627" s="186">
        <f t="shared" si="1332"/>
        <v>24</v>
      </c>
      <c r="BJ1627" s="186">
        <f t="shared" si="1328"/>
        <v>23</v>
      </c>
      <c r="BK1627" s="186">
        <f t="shared" si="1329"/>
        <v>22</v>
      </c>
      <c r="BL1627" s="186">
        <f>BK1627+2</f>
        <v>24</v>
      </c>
      <c r="BM1627" s="186">
        <f t="shared" si="1320"/>
        <v>23</v>
      </c>
      <c r="BN1627" s="186">
        <f t="shared" si="1321"/>
        <v>23</v>
      </c>
      <c r="BO1627" s="32">
        <f t="shared" si="1324"/>
        <v>858</v>
      </c>
      <c r="BP1627" s="8">
        <f t="shared" si="1316"/>
        <v>442</v>
      </c>
    </row>
    <row r="1628" spans="1:68" ht="13.5" thickBot="1">
      <c r="A1628" s="390">
        <f t="shared" si="1339"/>
        <v>16</v>
      </c>
      <c r="B1628" s="391" t="str">
        <f>VLOOKUP(A1628,Sheet3!$A$2:$E$61,4,FALSE)</f>
        <v>jǐmǎo (己卯)</v>
      </c>
      <c r="C1628" s="391" t="str">
        <f>VLOOKUP(A1628,Sheet3!$A$2:$E$61,5,FALSE)</f>
        <v>Earth Hare</v>
      </c>
      <c r="D1628" s="399">
        <f t="shared" si="1340"/>
        <v>3797</v>
      </c>
      <c r="E1628" s="399">
        <f t="shared" si="1341"/>
        <v>3736</v>
      </c>
      <c r="F1628" s="96">
        <f t="shared" si="1342"/>
        <v>157.14285714285714</v>
      </c>
      <c r="G1628" s="413"/>
      <c r="H1628" s="108">
        <f t="shared" si="1344"/>
        <v>1099</v>
      </c>
      <c r="I1628" s="1">
        <f t="shared" si="1345"/>
        <v>1100</v>
      </c>
      <c r="J1628" s="108">
        <f t="shared" si="1346"/>
        <v>1099</v>
      </c>
      <c r="K1628" s="1">
        <f t="shared" si="1347"/>
        <v>1100</v>
      </c>
      <c r="M1628" s="32"/>
      <c r="R1628">
        <f t="shared" si="1343"/>
        <v>1116</v>
      </c>
      <c r="AQ1628">
        <f t="shared" si="1317"/>
        <v>1632</v>
      </c>
      <c r="AZ1628" s="158">
        <f t="shared" si="1326"/>
        <v>23</v>
      </c>
      <c r="BA1628" s="158">
        <f t="shared" si="1327"/>
        <v>23</v>
      </c>
      <c r="BB1628" s="158">
        <f t="shared" si="1348"/>
        <v>22</v>
      </c>
      <c r="BC1628" s="158">
        <f t="shared" si="1349"/>
        <v>22</v>
      </c>
      <c r="BD1628" s="186">
        <f t="shared" si="1337"/>
        <v>27</v>
      </c>
      <c r="BE1628" s="186">
        <f t="shared" si="1338"/>
        <v>26</v>
      </c>
      <c r="BF1628" s="186">
        <f t="shared" si="1333"/>
        <v>25</v>
      </c>
      <c r="BG1628" s="186">
        <f t="shared" si="1334"/>
        <v>25</v>
      </c>
      <c r="BH1628" s="186">
        <f t="shared" si="1331"/>
        <v>24</v>
      </c>
      <c r="BI1628" s="186">
        <f t="shared" si="1332"/>
        <v>24</v>
      </c>
      <c r="BJ1628" s="186">
        <f t="shared" si="1328"/>
        <v>23</v>
      </c>
      <c r="BK1628" s="186">
        <f t="shared" si="1329"/>
        <v>22</v>
      </c>
      <c r="BL1628" s="186">
        <f>BK1628+1</f>
        <v>23</v>
      </c>
      <c r="BM1628" s="186">
        <f t="shared" si="1320"/>
        <v>22</v>
      </c>
      <c r="BN1628" s="186">
        <f t="shared" si="1321"/>
        <v>22</v>
      </c>
      <c r="BO1628" s="32">
        <f t="shared" si="1324"/>
        <v>859</v>
      </c>
      <c r="BP1628" s="8">
        <f t="shared" si="1316"/>
        <v>443</v>
      </c>
    </row>
    <row r="1629" spans="1:68" ht="23.25" thickBot="1">
      <c r="A1629" s="390">
        <f t="shared" si="1339"/>
        <v>17</v>
      </c>
      <c r="B1629" s="391" t="str">
        <f>VLOOKUP(A1629,Sheet3!$A$2:$E$61,4,FALSE)</f>
        <v>gēngchén (庚辰)</v>
      </c>
      <c r="C1629" s="391" t="str">
        <f>VLOOKUP(A1629,Sheet3!$A$2:$E$61,5,FALSE)</f>
        <v>Metal Dragon</v>
      </c>
      <c r="D1629" s="399">
        <f t="shared" si="1340"/>
        <v>3798</v>
      </c>
      <c r="E1629" s="399">
        <f t="shared" si="1341"/>
        <v>3737</v>
      </c>
      <c r="F1629" s="96">
        <f t="shared" si="1342"/>
        <v>157.28571428571428</v>
      </c>
      <c r="G1629" s="413"/>
      <c r="H1629" s="108">
        <f t="shared" si="1344"/>
        <v>1100</v>
      </c>
      <c r="I1629" s="1">
        <f t="shared" si="1345"/>
        <v>1101</v>
      </c>
      <c r="J1629" s="108">
        <f t="shared" si="1346"/>
        <v>1100</v>
      </c>
      <c r="K1629" s="1">
        <f t="shared" si="1347"/>
        <v>1101</v>
      </c>
      <c r="M1629" s="32"/>
      <c r="R1629">
        <f t="shared" si="1343"/>
        <v>1117</v>
      </c>
      <c r="AQ1629">
        <f t="shared" si="1317"/>
        <v>1633</v>
      </c>
      <c r="AZ1629" s="158">
        <f t="shared" ref="AZ1629:AZ1660" si="1350">BL1628-1</f>
        <v>22</v>
      </c>
      <c r="BA1629" s="158">
        <f t="shared" ref="BA1629:BA1660" si="1351">AZ1629</f>
        <v>22</v>
      </c>
      <c r="BB1629" s="158">
        <f t="shared" si="1348"/>
        <v>21</v>
      </c>
      <c r="BC1629" s="158">
        <f t="shared" si="1349"/>
        <v>21</v>
      </c>
      <c r="BD1629" s="186">
        <f t="shared" si="1337"/>
        <v>26</v>
      </c>
      <c r="BE1629" s="186">
        <f t="shared" si="1338"/>
        <v>25</v>
      </c>
      <c r="BF1629" s="186">
        <f t="shared" si="1333"/>
        <v>24</v>
      </c>
      <c r="BG1629" s="186">
        <f t="shared" si="1334"/>
        <v>24</v>
      </c>
      <c r="BH1629" s="186">
        <f t="shared" si="1331"/>
        <v>23</v>
      </c>
      <c r="BI1629" s="186">
        <f t="shared" si="1332"/>
        <v>23</v>
      </c>
      <c r="BJ1629" s="186">
        <f t="shared" ref="BJ1629:BJ1660" si="1352">BI1629-1</f>
        <v>22</v>
      </c>
      <c r="BK1629" s="186">
        <f t="shared" si="1329"/>
        <v>21</v>
      </c>
      <c r="BL1629" s="186">
        <f>BK1629+2</f>
        <v>23</v>
      </c>
      <c r="BM1629" s="186">
        <f t="shared" si="1320"/>
        <v>22</v>
      </c>
      <c r="BN1629" s="186">
        <f t="shared" si="1321"/>
        <v>22</v>
      </c>
      <c r="BO1629" s="32">
        <f t="shared" si="1324"/>
        <v>860</v>
      </c>
      <c r="BP1629" s="8">
        <f t="shared" si="1316"/>
        <v>444</v>
      </c>
    </row>
    <row r="1630" spans="1:68" ht="13.5" thickBot="1">
      <c r="A1630" s="390">
        <f t="shared" si="1339"/>
        <v>18</v>
      </c>
      <c r="B1630" s="391" t="str">
        <f>VLOOKUP(A1630,Sheet3!$A$2:$E$61,4,FALSE)</f>
        <v>xīnsì (辛巳)</v>
      </c>
      <c r="C1630" s="391" t="str">
        <f>VLOOKUP(A1630,Sheet3!$A$2:$E$61,5,FALSE)</f>
        <v>Metal Snake</v>
      </c>
      <c r="D1630" s="399">
        <f t="shared" si="1340"/>
        <v>3799</v>
      </c>
      <c r="E1630" s="399">
        <f t="shared" si="1341"/>
        <v>3738</v>
      </c>
      <c r="F1630" s="96">
        <f t="shared" si="1342"/>
        <v>157.42857142857142</v>
      </c>
      <c r="G1630" s="413"/>
      <c r="H1630" s="108">
        <f t="shared" si="1344"/>
        <v>1101</v>
      </c>
      <c r="I1630" s="1">
        <f t="shared" si="1345"/>
        <v>1102</v>
      </c>
      <c r="J1630" s="108">
        <f t="shared" si="1346"/>
        <v>1101</v>
      </c>
      <c r="K1630" s="1">
        <f t="shared" si="1347"/>
        <v>1102</v>
      </c>
      <c r="M1630" s="32"/>
      <c r="R1630">
        <f t="shared" si="1343"/>
        <v>1118</v>
      </c>
      <c r="AQ1630">
        <f t="shared" si="1317"/>
        <v>1634</v>
      </c>
      <c r="AZ1630" s="158">
        <f t="shared" si="1350"/>
        <v>22</v>
      </c>
      <c r="BA1630" s="158">
        <f t="shared" si="1351"/>
        <v>22</v>
      </c>
      <c r="BB1630" s="158">
        <f t="shared" si="1348"/>
        <v>21</v>
      </c>
      <c r="BC1630" s="158">
        <f t="shared" si="1349"/>
        <v>21</v>
      </c>
      <c r="BD1630" s="186">
        <f t="shared" si="1337"/>
        <v>26</v>
      </c>
      <c r="BE1630" s="186">
        <f t="shared" si="1338"/>
        <v>25</v>
      </c>
      <c r="BF1630" s="186">
        <f t="shared" si="1333"/>
        <v>24</v>
      </c>
      <c r="BG1630" s="186">
        <f t="shared" si="1334"/>
        <v>24</v>
      </c>
      <c r="BH1630" s="186">
        <f t="shared" si="1331"/>
        <v>23</v>
      </c>
      <c r="BI1630" s="186">
        <f t="shared" si="1332"/>
        <v>23</v>
      </c>
      <c r="BJ1630" s="186">
        <f t="shared" si="1352"/>
        <v>22</v>
      </c>
      <c r="BK1630" s="186">
        <f t="shared" si="1329"/>
        <v>21</v>
      </c>
      <c r="BL1630" s="186">
        <f>BK1630+2</f>
        <v>23</v>
      </c>
      <c r="BM1630" s="186">
        <f t="shared" si="1320"/>
        <v>22</v>
      </c>
      <c r="BN1630" s="186">
        <f t="shared" si="1321"/>
        <v>22</v>
      </c>
      <c r="BO1630" s="32">
        <f t="shared" si="1324"/>
        <v>861</v>
      </c>
      <c r="BP1630" s="8">
        <f t="shared" si="1316"/>
        <v>445</v>
      </c>
    </row>
    <row r="1631" spans="1:68" ht="13.5" thickBot="1">
      <c r="A1631" s="390">
        <f t="shared" si="1339"/>
        <v>19</v>
      </c>
      <c r="B1631" s="391" t="str">
        <f>VLOOKUP(A1631,Sheet3!$A$2:$E$61,4,FALSE)</f>
        <v>rénwǔ (壬午)</v>
      </c>
      <c r="C1631" s="391" t="str">
        <f>VLOOKUP(A1631,Sheet3!$A$2:$E$61,5,FALSE)</f>
        <v>Water Horse</v>
      </c>
      <c r="D1631" s="399">
        <f t="shared" si="1340"/>
        <v>3800</v>
      </c>
      <c r="E1631" s="399">
        <f t="shared" si="1341"/>
        <v>3739</v>
      </c>
      <c r="F1631" s="96">
        <f t="shared" si="1342"/>
        <v>157.57142857142858</v>
      </c>
      <c r="G1631" s="413"/>
      <c r="H1631" s="108">
        <f t="shared" si="1344"/>
        <v>1102</v>
      </c>
      <c r="I1631" s="1">
        <f t="shared" si="1345"/>
        <v>1103</v>
      </c>
      <c r="J1631" s="108">
        <f t="shared" si="1346"/>
        <v>1102</v>
      </c>
      <c r="K1631" s="1">
        <f t="shared" si="1347"/>
        <v>1103</v>
      </c>
      <c r="M1631" s="32"/>
      <c r="R1631">
        <f t="shared" si="1343"/>
        <v>1119</v>
      </c>
      <c r="AQ1631">
        <f t="shared" si="1317"/>
        <v>1635</v>
      </c>
      <c r="AZ1631" s="158">
        <f t="shared" si="1350"/>
        <v>22</v>
      </c>
      <c r="BA1631" s="158">
        <f t="shared" si="1351"/>
        <v>22</v>
      </c>
      <c r="BB1631" s="158">
        <f t="shared" si="1348"/>
        <v>21</v>
      </c>
      <c r="BC1631" s="158">
        <f t="shared" si="1349"/>
        <v>21</v>
      </c>
      <c r="BD1631" s="186">
        <f t="shared" si="1337"/>
        <v>26</v>
      </c>
      <c r="BE1631" s="186">
        <f t="shared" si="1338"/>
        <v>25</v>
      </c>
      <c r="BF1631" s="186">
        <f t="shared" si="1333"/>
        <v>24</v>
      </c>
      <c r="BG1631" s="186">
        <f t="shared" si="1334"/>
        <v>24</v>
      </c>
      <c r="BH1631" s="186">
        <f t="shared" si="1331"/>
        <v>23</v>
      </c>
      <c r="BI1631" s="186">
        <f t="shared" si="1332"/>
        <v>23</v>
      </c>
      <c r="BJ1631" s="186">
        <f t="shared" si="1352"/>
        <v>22</v>
      </c>
      <c r="BK1631" s="186">
        <f t="shared" si="1329"/>
        <v>21</v>
      </c>
      <c r="BL1631" s="186">
        <f>BK1631+2</f>
        <v>23</v>
      </c>
      <c r="BM1631" s="186">
        <f t="shared" si="1320"/>
        <v>22</v>
      </c>
      <c r="BN1631" s="186">
        <f t="shared" si="1321"/>
        <v>22</v>
      </c>
      <c r="BO1631" s="32">
        <f t="shared" si="1324"/>
        <v>862</v>
      </c>
      <c r="BP1631" s="8">
        <f t="shared" si="1316"/>
        <v>446</v>
      </c>
    </row>
    <row r="1632" spans="1:68" ht="13.5" thickBot="1">
      <c r="A1632" s="390">
        <f t="shared" si="1339"/>
        <v>20</v>
      </c>
      <c r="B1632" s="391" t="str">
        <f>VLOOKUP(A1632,Sheet3!$A$2:$E$61,4,FALSE)</f>
        <v>guǐwèi (癸未)</v>
      </c>
      <c r="C1632" s="391" t="str">
        <f>VLOOKUP(A1632,Sheet3!$A$2:$E$61,5,FALSE)</f>
        <v>Water Sheep</v>
      </c>
      <c r="D1632" s="399">
        <f t="shared" si="1340"/>
        <v>3801</v>
      </c>
      <c r="E1632" s="399">
        <f t="shared" si="1341"/>
        <v>3740</v>
      </c>
      <c r="F1632" s="96">
        <f t="shared" si="1342"/>
        <v>157.71428571428572</v>
      </c>
      <c r="G1632" s="413"/>
      <c r="H1632" s="108">
        <f t="shared" si="1344"/>
        <v>1103</v>
      </c>
      <c r="I1632" s="1">
        <f t="shared" si="1345"/>
        <v>1104</v>
      </c>
      <c r="J1632" s="108">
        <f t="shared" si="1346"/>
        <v>1103</v>
      </c>
      <c r="K1632" s="1">
        <f t="shared" si="1347"/>
        <v>1104</v>
      </c>
      <c r="M1632" s="32"/>
      <c r="R1632">
        <f t="shared" si="1343"/>
        <v>1120</v>
      </c>
      <c r="AQ1632">
        <f t="shared" si="1317"/>
        <v>1636</v>
      </c>
      <c r="AZ1632" s="158">
        <f t="shared" si="1350"/>
        <v>22</v>
      </c>
      <c r="BA1632" s="158">
        <f t="shared" si="1351"/>
        <v>22</v>
      </c>
      <c r="BB1632" s="158">
        <f t="shared" si="1348"/>
        <v>21</v>
      </c>
      <c r="BC1632" s="158">
        <f t="shared" si="1349"/>
        <v>21</v>
      </c>
      <c r="BD1632" s="186">
        <f t="shared" si="1337"/>
        <v>26</v>
      </c>
      <c r="BE1632" s="186">
        <f t="shared" si="1338"/>
        <v>25</v>
      </c>
      <c r="BF1632" s="186">
        <f t="shared" si="1333"/>
        <v>24</v>
      </c>
      <c r="BG1632" s="186">
        <f t="shared" si="1334"/>
        <v>24</v>
      </c>
      <c r="BH1632" s="186">
        <f t="shared" si="1331"/>
        <v>23</v>
      </c>
      <c r="BI1632" s="186">
        <f t="shared" si="1332"/>
        <v>23</v>
      </c>
      <c r="BJ1632" s="186">
        <f t="shared" si="1352"/>
        <v>22</v>
      </c>
      <c r="BK1632" s="186">
        <f t="shared" ref="BK1632:BK1663" si="1353">BJ1632-1</f>
        <v>21</v>
      </c>
      <c r="BL1632" s="186">
        <f>BK1632+1</f>
        <v>22</v>
      </c>
      <c r="BM1632" s="186">
        <f t="shared" si="1320"/>
        <v>21</v>
      </c>
      <c r="BN1632" s="186">
        <f t="shared" si="1321"/>
        <v>21</v>
      </c>
      <c r="BO1632" s="32">
        <f t="shared" si="1324"/>
        <v>863</v>
      </c>
      <c r="BP1632" s="8">
        <f t="shared" si="1316"/>
        <v>447</v>
      </c>
    </row>
    <row r="1633" spans="1:68" ht="23.25" thickBot="1">
      <c r="A1633" s="390">
        <f t="shared" si="1339"/>
        <v>21</v>
      </c>
      <c r="B1633" s="391" t="str">
        <f>VLOOKUP(A1633,Sheet3!$A$2:$E$61,4,FALSE)</f>
        <v>jiǎshēn (甲申)</v>
      </c>
      <c r="C1633" s="391" t="str">
        <f>VLOOKUP(A1633,Sheet3!$A$2:$E$61,5,FALSE)</f>
        <v>Wood Monkey</v>
      </c>
      <c r="D1633" s="399">
        <f t="shared" si="1340"/>
        <v>3802</v>
      </c>
      <c r="E1633" s="399">
        <f t="shared" si="1341"/>
        <v>3741</v>
      </c>
      <c r="F1633" s="96">
        <f t="shared" si="1342"/>
        <v>157.85714285714286</v>
      </c>
      <c r="G1633" s="413"/>
      <c r="H1633" s="108">
        <f t="shared" si="1344"/>
        <v>1104</v>
      </c>
      <c r="I1633" s="1">
        <f t="shared" si="1345"/>
        <v>1105</v>
      </c>
      <c r="J1633" s="108">
        <f t="shared" si="1346"/>
        <v>1104</v>
      </c>
      <c r="K1633" s="1">
        <f t="shared" si="1347"/>
        <v>1105</v>
      </c>
      <c r="M1633" s="32"/>
      <c r="R1633">
        <f t="shared" si="1343"/>
        <v>1121</v>
      </c>
      <c r="AQ1633">
        <f t="shared" si="1317"/>
        <v>1637</v>
      </c>
      <c r="AZ1633" s="158">
        <f t="shared" si="1350"/>
        <v>21</v>
      </c>
      <c r="BA1633" s="158">
        <f t="shared" si="1351"/>
        <v>21</v>
      </c>
      <c r="BB1633" s="158">
        <f t="shared" si="1348"/>
        <v>20</v>
      </c>
      <c r="BC1633" s="158">
        <f t="shared" si="1349"/>
        <v>20</v>
      </c>
      <c r="BD1633" s="186">
        <f t="shared" si="1337"/>
        <v>25</v>
      </c>
      <c r="BE1633" s="186">
        <f t="shared" si="1338"/>
        <v>24</v>
      </c>
      <c r="BF1633" s="186">
        <f t="shared" si="1333"/>
        <v>23</v>
      </c>
      <c r="BG1633" s="186">
        <f t="shared" si="1334"/>
        <v>23</v>
      </c>
      <c r="BH1633" s="186">
        <f t="shared" ref="BH1633:BH1664" si="1354">BG1633-1</f>
        <v>22</v>
      </c>
      <c r="BI1633" s="186">
        <f t="shared" ref="BI1633:BI1664" si="1355">BH1633</f>
        <v>22</v>
      </c>
      <c r="BJ1633" s="186">
        <f t="shared" si="1352"/>
        <v>21</v>
      </c>
      <c r="BK1633" s="186">
        <f t="shared" si="1353"/>
        <v>20</v>
      </c>
      <c r="BL1633" s="186">
        <f>BK1633+2</f>
        <v>22</v>
      </c>
      <c r="BM1633" s="186">
        <f t="shared" si="1320"/>
        <v>21</v>
      </c>
      <c r="BN1633" s="186">
        <f t="shared" si="1321"/>
        <v>21</v>
      </c>
      <c r="BO1633" s="32">
        <f t="shared" si="1324"/>
        <v>864</v>
      </c>
      <c r="BP1633" s="8">
        <f t="shared" si="1316"/>
        <v>448</v>
      </c>
    </row>
    <row r="1634" spans="1:68" ht="23.25" thickBot="1">
      <c r="A1634" s="390">
        <f t="shared" si="1339"/>
        <v>22</v>
      </c>
      <c r="B1634" s="391" t="str">
        <f>VLOOKUP(A1634,Sheet3!$A$2:$E$61,4,FALSE)</f>
        <v>yǐyǒu (乙酉)</v>
      </c>
      <c r="C1634" s="391" t="str">
        <f>VLOOKUP(A1634,Sheet3!$A$2:$E$61,5,FALSE)</f>
        <v>Wood Rooster</v>
      </c>
      <c r="D1634" s="399">
        <f t="shared" si="1340"/>
        <v>3803</v>
      </c>
      <c r="E1634" s="399">
        <f t="shared" si="1341"/>
        <v>3742</v>
      </c>
      <c r="F1634" s="99">
        <f t="shared" si="1342"/>
        <v>158</v>
      </c>
      <c r="G1634" s="414"/>
      <c r="H1634" s="109">
        <f t="shared" si="1344"/>
        <v>1105</v>
      </c>
      <c r="I1634" s="16">
        <f t="shared" si="1345"/>
        <v>1106</v>
      </c>
      <c r="J1634" s="109">
        <f t="shared" si="1346"/>
        <v>1105</v>
      </c>
      <c r="K1634" s="16">
        <f t="shared" si="1347"/>
        <v>1106</v>
      </c>
      <c r="L1634" s="20"/>
      <c r="M1634" s="30"/>
      <c r="N1634" s="113"/>
      <c r="O1634" s="20"/>
      <c r="P1634" s="20"/>
      <c r="Q1634" s="30"/>
      <c r="R1634" s="20">
        <f t="shared" si="1343"/>
        <v>1122</v>
      </c>
      <c r="S1634" s="20"/>
      <c r="T1634" s="17"/>
      <c r="U1634" s="17"/>
      <c r="V1634" s="20"/>
      <c r="W1634" s="20"/>
      <c r="X1634" s="20"/>
      <c r="Y1634" s="20"/>
      <c r="Z1634" s="20"/>
      <c r="AA1634" s="20"/>
      <c r="AB1634" s="20"/>
      <c r="AC1634" s="20"/>
      <c r="AD1634" s="20"/>
      <c r="AE1634" s="20"/>
      <c r="AF1634" s="20"/>
      <c r="AG1634" s="20"/>
      <c r="AH1634" s="17"/>
      <c r="AQ1634">
        <f t="shared" si="1317"/>
        <v>1638</v>
      </c>
      <c r="AZ1634" s="158">
        <f t="shared" si="1350"/>
        <v>21</v>
      </c>
      <c r="BA1634" s="158">
        <f t="shared" si="1351"/>
        <v>21</v>
      </c>
      <c r="BB1634" s="158">
        <f t="shared" si="1348"/>
        <v>20</v>
      </c>
      <c r="BC1634" s="158">
        <f t="shared" si="1349"/>
        <v>20</v>
      </c>
      <c r="BD1634" s="186">
        <f t="shared" si="1337"/>
        <v>25</v>
      </c>
      <c r="BE1634" s="186">
        <f t="shared" si="1338"/>
        <v>24</v>
      </c>
      <c r="BF1634" s="186">
        <f t="shared" si="1333"/>
        <v>23</v>
      </c>
      <c r="BG1634" s="186">
        <f t="shared" si="1334"/>
        <v>23</v>
      </c>
      <c r="BH1634" s="186">
        <f t="shared" si="1354"/>
        <v>22</v>
      </c>
      <c r="BI1634" s="186">
        <f t="shared" si="1355"/>
        <v>22</v>
      </c>
      <c r="BJ1634" s="186">
        <f t="shared" si="1352"/>
        <v>21</v>
      </c>
      <c r="BK1634" s="186">
        <f t="shared" si="1353"/>
        <v>20</v>
      </c>
      <c r="BL1634" s="186">
        <f>BK1634+2</f>
        <v>22</v>
      </c>
      <c r="BM1634" s="186">
        <f t="shared" si="1320"/>
        <v>21</v>
      </c>
      <c r="BN1634" s="186">
        <f t="shared" si="1321"/>
        <v>21</v>
      </c>
      <c r="BO1634" s="32">
        <f t="shared" si="1324"/>
        <v>865</v>
      </c>
      <c r="BP1634" s="8">
        <f t="shared" si="1316"/>
        <v>449</v>
      </c>
    </row>
    <row r="1635" spans="1:68" ht="13.5" thickBot="1">
      <c r="A1635" s="390">
        <f t="shared" si="1339"/>
        <v>23</v>
      </c>
      <c r="B1635" s="391" t="str">
        <f>VLOOKUP(A1635,Sheet3!$A$2:$E$61,4,FALSE)</f>
        <v>bǐngxū (丙戌)</v>
      </c>
      <c r="C1635" s="391" t="str">
        <f>VLOOKUP(A1635,Sheet3!$A$2:$E$61,5,FALSE)</f>
        <v>Fire Dog</v>
      </c>
      <c r="D1635" s="399">
        <f t="shared" si="1340"/>
        <v>3804</v>
      </c>
      <c r="E1635" s="399">
        <f t="shared" si="1341"/>
        <v>3743</v>
      </c>
      <c r="F1635" s="96">
        <f t="shared" si="1342"/>
        <v>158.14285714285714</v>
      </c>
      <c r="G1635" s="413"/>
      <c r="H1635" s="108">
        <f t="shared" si="1344"/>
        <v>1106</v>
      </c>
      <c r="I1635" s="1">
        <f t="shared" si="1345"/>
        <v>1107</v>
      </c>
      <c r="J1635" s="108">
        <f t="shared" si="1346"/>
        <v>1106</v>
      </c>
      <c r="K1635" s="1">
        <f t="shared" si="1347"/>
        <v>1107</v>
      </c>
      <c r="M1635" s="32"/>
      <c r="R1635">
        <f t="shared" si="1343"/>
        <v>1123</v>
      </c>
      <c r="AQ1635">
        <f t="shared" si="1317"/>
        <v>1639</v>
      </c>
      <c r="AZ1635" s="158">
        <f t="shared" si="1350"/>
        <v>21</v>
      </c>
      <c r="BA1635" s="158">
        <f t="shared" si="1351"/>
        <v>21</v>
      </c>
      <c r="BB1635" s="158">
        <f t="shared" si="1348"/>
        <v>20</v>
      </c>
      <c r="BC1635" s="158">
        <f t="shared" si="1349"/>
        <v>20</v>
      </c>
      <c r="BD1635" s="186">
        <f t="shared" si="1337"/>
        <v>25</v>
      </c>
      <c r="BE1635" s="186">
        <f t="shared" si="1338"/>
        <v>24</v>
      </c>
      <c r="BF1635" s="186">
        <f t="shared" si="1333"/>
        <v>23</v>
      </c>
      <c r="BG1635" s="186">
        <f t="shared" si="1334"/>
        <v>23</v>
      </c>
      <c r="BH1635" s="186">
        <f t="shared" si="1354"/>
        <v>22</v>
      </c>
      <c r="BI1635" s="186">
        <f t="shared" si="1355"/>
        <v>22</v>
      </c>
      <c r="BJ1635" s="186">
        <f t="shared" si="1352"/>
        <v>21</v>
      </c>
      <c r="BK1635" s="186">
        <f t="shared" si="1353"/>
        <v>20</v>
      </c>
      <c r="BL1635" s="186">
        <f>BK1635+2</f>
        <v>22</v>
      </c>
      <c r="BM1635" s="186">
        <f t="shared" si="1320"/>
        <v>21</v>
      </c>
      <c r="BN1635" s="186">
        <f t="shared" si="1321"/>
        <v>21</v>
      </c>
      <c r="BO1635" s="32">
        <f t="shared" si="1324"/>
        <v>866</v>
      </c>
      <c r="BP1635" s="8">
        <f t="shared" si="1316"/>
        <v>450</v>
      </c>
    </row>
    <row r="1636" spans="1:68" ht="13.5" thickBot="1">
      <c r="A1636" s="390">
        <f t="shared" si="1339"/>
        <v>24</v>
      </c>
      <c r="B1636" s="391" t="str">
        <f>VLOOKUP(A1636,Sheet3!$A$2:$E$61,4,FALSE)</f>
        <v>dīnghài (丁亥)</v>
      </c>
      <c r="C1636" s="391" t="str">
        <f>VLOOKUP(A1636,Sheet3!$A$2:$E$61,5,FALSE)</f>
        <v>Fire Pig</v>
      </c>
      <c r="D1636" s="399">
        <f t="shared" si="1340"/>
        <v>3805</v>
      </c>
      <c r="E1636" s="399">
        <f t="shared" si="1341"/>
        <v>3744</v>
      </c>
      <c r="F1636" s="96">
        <f t="shared" si="1342"/>
        <v>158.28571428571428</v>
      </c>
      <c r="G1636" s="413"/>
      <c r="H1636" s="108">
        <f t="shared" si="1344"/>
        <v>1107</v>
      </c>
      <c r="I1636" s="1">
        <f t="shared" si="1345"/>
        <v>1108</v>
      </c>
      <c r="J1636" s="108">
        <f t="shared" si="1346"/>
        <v>1107</v>
      </c>
      <c r="K1636" s="1">
        <f t="shared" si="1347"/>
        <v>1108</v>
      </c>
      <c r="M1636" s="32"/>
      <c r="R1636">
        <f t="shared" si="1343"/>
        <v>1124</v>
      </c>
      <c r="AQ1636">
        <f t="shared" si="1317"/>
        <v>1640</v>
      </c>
      <c r="AZ1636" s="158">
        <f t="shared" si="1350"/>
        <v>21</v>
      </c>
      <c r="BA1636" s="158">
        <f t="shared" si="1351"/>
        <v>21</v>
      </c>
      <c r="BB1636" s="158">
        <f t="shared" si="1348"/>
        <v>20</v>
      </c>
      <c r="BC1636" s="158">
        <f t="shared" si="1349"/>
        <v>20</v>
      </c>
      <c r="BD1636" s="186">
        <f t="shared" si="1337"/>
        <v>25</v>
      </c>
      <c r="BE1636" s="186">
        <f t="shared" si="1338"/>
        <v>24</v>
      </c>
      <c r="BF1636" s="186">
        <f t="shared" si="1333"/>
        <v>23</v>
      </c>
      <c r="BG1636" s="186">
        <f t="shared" si="1334"/>
        <v>23</v>
      </c>
      <c r="BH1636" s="186">
        <f t="shared" si="1354"/>
        <v>22</v>
      </c>
      <c r="BI1636" s="186">
        <f t="shared" si="1355"/>
        <v>22</v>
      </c>
      <c r="BJ1636" s="186">
        <f t="shared" si="1352"/>
        <v>21</v>
      </c>
      <c r="BK1636" s="186">
        <f t="shared" si="1353"/>
        <v>20</v>
      </c>
      <c r="BL1636" s="186">
        <f>BK1636+1</f>
        <v>21</v>
      </c>
      <c r="BM1636" s="186">
        <f t="shared" si="1320"/>
        <v>20</v>
      </c>
      <c r="BN1636" s="186">
        <f t="shared" si="1321"/>
        <v>20</v>
      </c>
      <c r="BO1636" s="32">
        <f t="shared" si="1324"/>
        <v>867</v>
      </c>
      <c r="BP1636" s="8">
        <f t="shared" si="1316"/>
        <v>451</v>
      </c>
    </row>
    <row r="1637" spans="1:68" ht="13.5" thickBot="1">
      <c r="A1637" s="390">
        <f t="shared" si="1339"/>
        <v>25</v>
      </c>
      <c r="B1637" s="391" t="str">
        <f>VLOOKUP(A1637,Sheet3!$A$2:$E$61,4,FALSE)</f>
        <v>wùzǐ (戊子)</v>
      </c>
      <c r="C1637" s="391" t="str">
        <f>VLOOKUP(A1637,Sheet3!$A$2:$E$61,5,FALSE)</f>
        <v>Earth Rat</v>
      </c>
      <c r="D1637" s="399">
        <f t="shared" si="1340"/>
        <v>3806</v>
      </c>
      <c r="E1637" s="399">
        <f t="shared" si="1341"/>
        <v>3745</v>
      </c>
      <c r="F1637" s="96">
        <f t="shared" si="1342"/>
        <v>158.42857142857142</v>
      </c>
      <c r="G1637" s="413"/>
      <c r="H1637" s="108">
        <f t="shared" si="1344"/>
        <v>1108</v>
      </c>
      <c r="I1637" s="1">
        <f t="shared" si="1345"/>
        <v>1109</v>
      </c>
      <c r="J1637" s="108">
        <f t="shared" si="1346"/>
        <v>1108</v>
      </c>
      <c r="K1637" s="1">
        <f t="shared" si="1347"/>
        <v>1109</v>
      </c>
      <c r="M1637" s="32"/>
      <c r="R1637">
        <f t="shared" si="1343"/>
        <v>1125</v>
      </c>
      <c r="AQ1637">
        <f t="shared" si="1317"/>
        <v>1641</v>
      </c>
      <c r="AZ1637" s="158">
        <f t="shared" si="1350"/>
        <v>20</v>
      </c>
      <c r="BA1637" s="158">
        <f t="shared" si="1351"/>
        <v>20</v>
      </c>
      <c r="BB1637" s="158">
        <f t="shared" si="1348"/>
        <v>19</v>
      </c>
      <c r="BC1637" s="158">
        <f t="shared" si="1349"/>
        <v>19</v>
      </c>
      <c r="BD1637" s="186">
        <f t="shared" si="1337"/>
        <v>24</v>
      </c>
      <c r="BE1637" s="186">
        <f t="shared" si="1338"/>
        <v>23</v>
      </c>
      <c r="BF1637" s="186">
        <f t="shared" ref="BF1637:BF1668" si="1356">BE1637-1</f>
        <v>22</v>
      </c>
      <c r="BG1637" s="186">
        <f t="shared" ref="BG1637:BG1668" si="1357">BF1637</f>
        <v>22</v>
      </c>
      <c r="BH1637" s="186">
        <f t="shared" si="1354"/>
        <v>21</v>
      </c>
      <c r="BI1637" s="186">
        <f t="shared" si="1355"/>
        <v>21</v>
      </c>
      <c r="BJ1637" s="186">
        <f t="shared" si="1352"/>
        <v>20</v>
      </c>
      <c r="BK1637" s="186">
        <f t="shared" si="1353"/>
        <v>19</v>
      </c>
      <c r="BL1637" s="186">
        <f>BK1637+2</f>
        <v>21</v>
      </c>
      <c r="BM1637" s="186">
        <f t="shared" si="1320"/>
        <v>20</v>
      </c>
      <c r="BN1637" s="186">
        <f t="shared" si="1321"/>
        <v>20</v>
      </c>
      <c r="BO1637" s="32">
        <f t="shared" si="1324"/>
        <v>868</v>
      </c>
      <c r="BP1637" s="8">
        <f t="shared" si="1316"/>
        <v>452</v>
      </c>
    </row>
    <row r="1638" spans="1:68" ht="13.5" thickBot="1">
      <c r="A1638" s="390">
        <f t="shared" si="1339"/>
        <v>26</v>
      </c>
      <c r="B1638" s="391" t="str">
        <f>VLOOKUP(A1638,Sheet3!$A$2:$E$61,4,FALSE)</f>
        <v>jǐchǒu (己丑)</v>
      </c>
      <c r="C1638" s="391" t="str">
        <f>VLOOKUP(A1638,Sheet3!$A$2:$E$61,5,FALSE)</f>
        <v>Earth Ox</v>
      </c>
      <c r="D1638" s="399">
        <f t="shared" si="1340"/>
        <v>3807</v>
      </c>
      <c r="E1638" s="399">
        <f t="shared" si="1341"/>
        <v>3746</v>
      </c>
      <c r="F1638" s="96">
        <f t="shared" si="1342"/>
        <v>158.57142857142858</v>
      </c>
      <c r="G1638" s="413"/>
      <c r="H1638" s="108">
        <f t="shared" si="1344"/>
        <v>1109</v>
      </c>
      <c r="I1638" s="1">
        <f t="shared" si="1345"/>
        <v>1110</v>
      </c>
      <c r="J1638" s="108">
        <f t="shared" si="1346"/>
        <v>1109</v>
      </c>
      <c r="K1638" s="1">
        <f t="shared" si="1347"/>
        <v>1110</v>
      </c>
      <c r="M1638" s="32"/>
      <c r="R1638">
        <f t="shared" si="1343"/>
        <v>1126</v>
      </c>
      <c r="AQ1638">
        <f t="shared" si="1317"/>
        <v>1642</v>
      </c>
      <c r="AZ1638" s="158">
        <f t="shared" si="1350"/>
        <v>20</v>
      </c>
      <c r="BA1638" s="158">
        <f t="shared" si="1351"/>
        <v>20</v>
      </c>
      <c r="BB1638" s="158">
        <f t="shared" si="1348"/>
        <v>19</v>
      </c>
      <c r="BC1638" s="158">
        <f t="shared" si="1349"/>
        <v>19</v>
      </c>
      <c r="BD1638" s="186">
        <f t="shared" si="1337"/>
        <v>24</v>
      </c>
      <c r="BE1638" s="186">
        <f t="shared" si="1338"/>
        <v>23</v>
      </c>
      <c r="BF1638" s="186">
        <f t="shared" si="1356"/>
        <v>22</v>
      </c>
      <c r="BG1638" s="186">
        <f t="shared" si="1357"/>
        <v>22</v>
      </c>
      <c r="BH1638" s="186">
        <f t="shared" si="1354"/>
        <v>21</v>
      </c>
      <c r="BI1638" s="186">
        <f t="shared" si="1355"/>
        <v>21</v>
      </c>
      <c r="BJ1638" s="186">
        <f t="shared" si="1352"/>
        <v>20</v>
      </c>
      <c r="BK1638" s="186">
        <f t="shared" si="1353"/>
        <v>19</v>
      </c>
      <c r="BL1638" s="186">
        <f>BK1638+2</f>
        <v>21</v>
      </c>
      <c r="BM1638" s="186">
        <f t="shared" si="1320"/>
        <v>20</v>
      </c>
      <c r="BN1638" s="186">
        <f t="shared" si="1321"/>
        <v>20</v>
      </c>
      <c r="BO1638" s="32">
        <f t="shared" si="1324"/>
        <v>869</v>
      </c>
      <c r="BP1638" s="8">
        <f t="shared" si="1316"/>
        <v>453</v>
      </c>
    </row>
    <row r="1639" spans="1:68" ht="13.5" thickBot="1">
      <c r="A1639" s="390">
        <f t="shared" si="1339"/>
        <v>27</v>
      </c>
      <c r="B1639" s="391" t="str">
        <f>VLOOKUP(A1639,Sheet3!$A$2:$E$61,4,FALSE)</f>
        <v>gēngyín (庚寅)</v>
      </c>
      <c r="C1639" s="391" t="str">
        <f>VLOOKUP(A1639,Sheet3!$A$2:$E$61,5,FALSE)</f>
        <v>Metal Tiger</v>
      </c>
      <c r="D1639" s="399">
        <f t="shared" si="1340"/>
        <v>3808</v>
      </c>
      <c r="E1639" s="399">
        <f t="shared" si="1341"/>
        <v>3747</v>
      </c>
      <c r="F1639" s="96">
        <f t="shared" si="1342"/>
        <v>158.71428571428572</v>
      </c>
      <c r="G1639" s="413"/>
      <c r="H1639" s="108">
        <f t="shared" si="1344"/>
        <v>1110</v>
      </c>
      <c r="I1639" s="1">
        <f t="shared" si="1345"/>
        <v>1111</v>
      </c>
      <c r="J1639" s="108">
        <f t="shared" si="1346"/>
        <v>1110</v>
      </c>
      <c r="K1639" s="1">
        <f t="shared" si="1347"/>
        <v>1111</v>
      </c>
      <c r="M1639" s="32"/>
      <c r="R1639">
        <f t="shared" si="1343"/>
        <v>1127</v>
      </c>
      <c r="AQ1639">
        <f t="shared" si="1317"/>
        <v>1643</v>
      </c>
      <c r="AZ1639" s="158">
        <f t="shared" si="1350"/>
        <v>20</v>
      </c>
      <c r="BA1639" s="158">
        <f t="shared" si="1351"/>
        <v>20</v>
      </c>
      <c r="BB1639" s="158">
        <f t="shared" si="1348"/>
        <v>19</v>
      </c>
      <c r="BC1639" s="158">
        <f t="shared" si="1349"/>
        <v>19</v>
      </c>
      <c r="BD1639" s="186">
        <f t="shared" si="1337"/>
        <v>24</v>
      </c>
      <c r="BE1639" s="186">
        <f t="shared" si="1338"/>
        <v>23</v>
      </c>
      <c r="BF1639" s="186">
        <f t="shared" si="1356"/>
        <v>22</v>
      </c>
      <c r="BG1639" s="186">
        <f t="shared" si="1357"/>
        <v>22</v>
      </c>
      <c r="BH1639" s="186">
        <f t="shared" si="1354"/>
        <v>21</v>
      </c>
      <c r="BI1639" s="186">
        <f t="shared" si="1355"/>
        <v>21</v>
      </c>
      <c r="BJ1639" s="186">
        <f t="shared" si="1352"/>
        <v>20</v>
      </c>
      <c r="BK1639" s="186">
        <f t="shared" si="1353"/>
        <v>19</v>
      </c>
      <c r="BL1639" s="186">
        <f>BK1639+2</f>
        <v>21</v>
      </c>
      <c r="BM1639" s="186">
        <f t="shared" si="1320"/>
        <v>20</v>
      </c>
      <c r="BN1639" s="186">
        <f t="shared" si="1321"/>
        <v>20</v>
      </c>
      <c r="BO1639" s="32">
        <f t="shared" si="1324"/>
        <v>870</v>
      </c>
      <c r="BP1639" s="8">
        <f t="shared" si="1316"/>
        <v>454</v>
      </c>
    </row>
    <row r="1640" spans="1:68" ht="13.5" thickBot="1">
      <c r="A1640" s="390">
        <f t="shared" si="1339"/>
        <v>28</v>
      </c>
      <c r="B1640" s="391" t="str">
        <f>VLOOKUP(A1640,Sheet3!$A$2:$E$61,4,FALSE)</f>
        <v>xīnmǎo (辛卯)</v>
      </c>
      <c r="C1640" s="391" t="str">
        <f>VLOOKUP(A1640,Sheet3!$A$2:$E$61,5,FALSE)</f>
        <v>Metal Hare</v>
      </c>
      <c r="D1640" s="399">
        <f t="shared" si="1340"/>
        <v>3809</v>
      </c>
      <c r="E1640" s="399">
        <f t="shared" si="1341"/>
        <v>3748</v>
      </c>
      <c r="F1640" s="96">
        <f t="shared" si="1342"/>
        <v>158.85714285714286</v>
      </c>
      <c r="G1640" s="413"/>
      <c r="H1640" s="108">
        <f t="shared" si="1344"/>
        <v>1111</v>
      </c>
      <c r="I1640" s="1">
        <f t="shared" si="1345"/>
        <v>1112</v>
      </c>
      <c r="J1640" s="108">
        <f t="shared" si="1346"/>
        <v>1111</v>
      </c>
      <c r="K1640" s="1">
        <f t="shared" si="1347"/>
        <v>1112</v>
      </c>
      <c r="M1640" s="32"/>
      <c r="R1640">
        <f t="shared" si="1343"/>
        <v>1128</v>
      </c>
      <c r="AQ1640">
        <f t="shared" si="1317"/>
        <v>1644</v>
      </c>
      <c r="AZ1640" s="158">
        <f t="shared" si="1350"/>
        <v>20</v>
      </c>
      <c r="BA1640" s="158">
        <f t="shared" si="1351"/>
        <v>20</v>
      </c>
      <c r="BB1640" s="158">
        <f t="shared" si="1348"/>
        <v>19</v>
      </c>
      <c r="BC1640" s="158">
        <f t="shared" si="1349"/>
        <v>19</v>
      </c>
      <c r="BD1640" s="186">
        <f t="shared" si="1337"/>
        <v>24</v>
      </c>
      <c r="BE1640" s="186">
        <f t="shared" si="1338"/>
        <v>23</v>
      </c>
      <c r="BF1640" s="186">
        <f t="shared" si="1356"/>
        <v>22</v>
      </c>
      <c r="BG1640" s="186">
        <f t="shared" si="1357"/>
        <v>22</v>
      </c>
      <c r="BH1640" s="186">
        <f t="shared" si="1354"/>
        <v>21</v>
      </c>
      <c r="BI1640" s="186">
        <f t="shared" si="1355"/>
        <v>21</v>
      </c>
      <c r="BJ1640" s="186">
        <f t="shared" si="1352"/>
        <v>20</v>
      </c>
      <c r="BK1640" s="186">
        <f t="shared" si="1353"/>
        <v>19</v>
      </c>
      <c r="BL1640" s="186">
        <f>BK1640+1</f>
        <v>20</v>
      </c>
      <c r="BM1640" s="186">
        <f t="shared" si="1320"/>
        <v>19</v>
      </c>
      <c r="BN1640" s="186">
        <f t="shared" si="1321"/>
        <v>19</v>
      </c>
      <c r="BO1640" s="32">
        <f t="shared" si="1324"/>
        <v>871</v>
      </c>
      <c r="BP1640" s="8">
        <f t="shared" si="1316"/>
        <v>455</v>
      </c>
    </row>
    <row r="1641" spans="1:68" ht="13.5" thickBot="1">
      <c r="A1641" s="390">
        <f t="shared" si="1339"/>
        <v>29</v>
      </c>
      <c r="B1641" s="391" t="str">
        <f>VLOOKUP(A1641,Sheet3!$A$2:$E$61,4,FALSE)</f>
        <v>rénchén (壬辰)</v>
      </c>
      <c r="C1641" s="391" t="str">
        <f>VLOOKUP(A1641,Sheet3!$A$2:$E$61,5,FALSE)</f>
        <v>Water Dragon</v>
      </c>
      <c r="D1641" s="399">
        <f t="shared" si="1340"/>
        <v>3810</v>
      </c>
      <c r="E1641" s="399">
        <f t="shared" si="1341"/>
        <v>3749</v>
      </c>
      <c r="F1641" s="99">
        <f t="shared" si="1342"/>
        <v>159</v>
      </c>
      <c r="G1641" s="414"/>
      <c r="H1641" s="109">
        <f t="shared" si="1344"/>
        <v>1112</v>
      </c>
      <c r="I1641" s="16">
        <f t="shared" si="1345"/>
        <v>1113</v>
      </c>
      <c r="J1641" s="109">
        <f t="shared" si="1346"/>
        <v>1112</v>
      </c>
      <c r="K1641" s="16">
        <f t="shared" si="1347"/>
        <v>1113</v>
      </c>
      <c r="L1641" s="20"/>
      <c r="M1641" s="30"/>
      <c r="N1641" s="113"/>
      <c r="O1641" s="20"/>
      <c r="P1641" s="20"/>
      <c r="Q1641" s="30"/>
      <c r="R1641" s="20">
        <f t="shared" si="1343"/>
        <v>1129</v>
      </c>
      <c r="S1641" s="20"/>
      <c r="T1641" s="17"/>
      <c r="U1641" s="17"/>
      <c r="V1641" s="20"/>
      <c r="W1641" s="20"/>
      <c r="X1641" s="20"/>
      <c r="Y1641" s="20"/>
      <c r="Z1641" s="20"/>
      <c r="AA1641" s="20"/>
      <c r="AB1641" s="20"/>
      <c r="AC1641" s="20"/>
      <c r="AD1641" s="20"/>
      <c r="AE1641" s="20"/>
      <c r="AF1641" s="20"/>
      <c r="AG1641" s="20"/>
      <c r="AH1641" s="17"/>
      <c r="AQ1641">
        <f t="shared" si="1317"/>
        <v>1645</v>
      </c>
      <c r="AZ1641" s="158">
        <f t="shared" si="1350"/>
        <v>19</v>
      </c>
      <c r="BA1641" s="158">
        <f t="shared" si="1351"/>
        <v>19</v>
      </c>
      <c r="BB1641" s="158">
        <f t="shared" si="1348"/>
        <v>18</v>
      </c>
      <c r="BC1641" s="158">
        <f t="shared" si="1349"/>
        <v>18</v>
      </c>
      <c r="BD1641" s="186">
        <f t="shared" ref="BD1641:BD1672" si="1358">BC1641+5</f>
        <v>23</v>
      </c>
      <c r="BE1641" s="186">
        <f t="shared" ref="BE1641:BE1672" si="1359">BD1641-1</f>
        <v>22</v>
      </c>
      <c r="BF1641" s="186">
        <f t="shared" si="1356"/>
        <v>21</v>
      </c>
      <c r="BG1641" s="186">
        <f t="shared" si="1357"/>
        <v>21</v>
      </c>
      <c r="BH1641" s="186">
        <f t="shared" si="1354"/>
        <v>20</v>
      </c>
      <c r="BI1641" s="186">
        <f t="shared" si="1355"/>
        <v>20</v>
      </c>
      <c r="BJ1641" s="186">
        <f t="shared" si="1352"/>
        <v>19</v>
      </c>
      <c r="BK1641" s="186">
        <f t="shared" si="1353"/>
        <v>18</v>
      </c>
      <c r="BL1641" s="186">
        <f>BK1641+2</f>
        <v>20</v>
      </c>
      <c r="BM1641" s="186">
        <f t="shared" si="1320"/>
        <v>19</v>
      </c>
      <c r="BN1641" s="186">
        <f t="shared" si="1321"/>
        <v>19</v>
      </c>
      <c r="BO1641" s="32">
        <f t="shared" si="1324"/>
        <v>872</v>
      </c>
      <c r="BP1641" s="8">
        <f t="shared" si="1316"/>
        <v>456</v>
      </c>
    </row>
    <row r="1642" spans="1:68" ht="13.5" thickBot="1">
      <c r="A1642" s="390">
        <f t="shared" si="1339"/>
        <v>30</v>
      </c>
      <c r="B1642" s="391" t="str">
        <f>VLOOKUP(A1642,Sheet3!$A$2:$E$61,4,FALSE)</f>
        <v>guǐsì (癸巳)</v>
      </c>
      <c r="C1642" s="391" t="str">
        <f>VLOOKUP(A1642,Sheet3!$A$2:$E$61,5,FALSE)</f>
        <v>Water Snake</v>
      </c>
      <c r="D1642" s="399">
        <f t="shared" si="1340"/>
        <v>3811</v>
      </c>
      <c r="E1642" s="399">
        <f t="shared" si="1341"/>
        <v>3750</v>
      </c>
      <c r="F1642" s="96">
        <f t="shared" si="1342"/>
        <v>159.14285714285714</v>
      </c>
      <c r="G1642" s="413"/>
      <c r="H1642" s="108">
        <f t="shared" si="1344"/>
        <v>1113</v>
      </c>
      <c r="I1642" s="1">
        <f t="shared" si="1345"/>
        <v>1114</v>
      </c>
      <c r="J1642" s="108">
        <f t="shared" si="1346"/>
        <v>1113</v>
      </c>
      <c r="K1642" s="1">
        <f t="shared" si="1347"/>
        <v>1114</v>
      </c>
      <c r="M1642" s="32"/>
      <c r="R1642">
        <f t="shared" si="1343"/>
        <v>1130</v>
      </c>
      <c r="AQ1642">
        <f t="shared" si="1317"/>
        <v>1646</v>
      </c>
      <c r="AZ1642" s="158">
        <f t="shared" si="1350"/>
        <v>19</v>
      </c>
      <c r="BA1642" s="158">
        <f t="shared" si="1351"/>
        <v>19</v>
      </c>
      <c r="BB1642" s="158">
        <f t="shared" si="1348"/>
        <v>18</v>
      </c>
      <c r="BC1642" s="158">
        <f t="shared" si="1349"/>
        <v>18</v>
      </c>
      <c r="BD1642" s="186">
        <f t="shared" si="1358"/>
        <v>23</v>
      </c>
      <c r="BE1642" s="186">
        <f t="shared" si="1359"/>
        <v>22</v>
      </c>
      <c r="BF1642" s="186">
        <f t="shared" si="1356"/>
        <v>21</v>
      </c>
      <c r="BG1642" s="186">
        <f t="shared" si="1357"/>
        <v>21</v>
      </c>
      <c r="BH1642" s="186">
        <f t="shared" si="1354"/>
        <v>20</v>
      </c>
      <c r="BI1642" s="186">
        <f t="shared" si="1355"/>
        <v>20</v>
      </c>
      <c r="BJ1642" s="186">
        <f t="shared" si="1352"/>
        <v>19</v>
      </c>
      <c r="BK1642" s="186">
        <f t="shared" si="1353"/>
        <v>18</v>
      </c>
      <c r="BL1642" s="186">
        <f>BK1642+2</f>
        <v>20</v>
      </c>
      <c r="BM1642" s="186">
        <f t="shared" si="1320"/>
        <v>19</v>
      </c>
      <c r="BN1642" s="186">
        <f t="shared" si="1321"/>
        <v>19</v>
      </c>
      <c r="BO1642" s="32">
        <f t="shared" si="1324"/>
        <v>873</v>
      </c>
      <c r="BP1642" s="8">
        <f t="shared" si="1316"/>
        <v>457</v>
      </c>
    </row>
    <row r="1643" spans="1:68" ht="13.5" thickBot="1">
      <c r="A1643" s="390">
        <f t="shared" si="1339"/>
        <v>31</v>
      </c>
      <c r="B1643" s="391" t="str">
        <f>VLOOKUP(A1643,Sheet3!$A$2:$E$61,4,FALSE)</f>
        <v>jiǎwǔ (甲午)</v>
      </c>
      <c r="C1643" s="391" t="str">
        <f>VLOOKUP(A1643,Sheet3!$A$2:$E$61,5,FALSE)</f>
        <v>Wood Horse</v>
      </c>
      <c r="D1643" s="399">
        <f t="shared" si="1340"/>
        <v>3812</v>
      </c>
      <c r="E1643" s="399">
        <f t="shared" si="1341"/>
        <v>3751</v>
      </c>
      <c r="F1643" s="96">
        <f t="shared" si="1342"/>
        <v>159.28571428571428</v>
      </c>
      <c r="G1643" s="413"/>
      <c r="H1643" s="108">
        <f t="shared" si="1344"/>
        <v>1114</v>
      </c>
      <c r="I1643" s="1">
        <f t="shared" si="1345"/>
        <v>1115</v>
      </c>
      <c r="J1643" s="108">
        <f t="shared" si="1346"/>
        <v>1114</v>
      </c>
      <c r="K1643" s="1">
        <f t="shared" si="1347"/>
        <v>1115</v>
      </c>
      <c r="M1643" s="32"/>
      <c r="R1643">
        <f t="shared" si="1343"/>
        <v>1131</v>
      </c>
      <c r="AQ1643">
        <f t="shared" si="1317"/>
        <v>1647</v>
      </c>
      <c r="AZ1643" s="158">
        <f t="shared" si="1350"/>
        <v>19</v>
      </c>
      <c r="BA1643" s="158">
        <f t="shared" si="1351"/>
        <v>19</v>
      </c>
      <c r="BB1643" s="158">
        <f t="shared" si="1348"/>
        <v>18</v>
      </c>
      <c r="BC1643" s="158">
        <f t="shared" si="1349"/>
        <v>18</v>
      </c>
      <c r="BD1643" s="186">
        <f t="shared" si="1358"/>
        <v>23</v>
      </c>
      <c r="BE1643" s="186">
        <f t="shared" si="1359"/>
        <v>22</v>
      </c>
      <c r="BF1643" s="186">
        <f t="shared" si="1356"/>
        <v>21</v>
      </c>
      <c r="BG1643" s="186">
        <f t="shared" si="1357"/>
        <v>21</v>
      </c>
      <c r="BH1643" s="186">
        <f t="shared" si="1354"/>
        <v>20</v>
      </c>
      <c r="BI1643" s="186">
        <f t="shared" si="1355"/>
        <v>20</v>
      </c>
      <c r="BJ1643" s="186">
        <f t="shared" si="1352"/>
        <v>19</v>
      </c>
      <c r="BK1643" s="186">
        <f t="shared" si="1353"/>
        <v>18</v>
      </c>
      <c r="BL1643" s="186">
        <f>BK1643+2</f>
        <v>20</v>
      </c>
      <c r="BM1643" s="186">
        <f t="shared" si="1320"/>
        <v>19</v>
      </c>
      <c r="BN1643" s="186">
        <f t="shared" si="1321"/>
        <v>19</v>
      </c>
      <c r="BO1643" s="32">
        <f t="shared" si="1324"/>
        <v>874</v>
      </c>
      <c r="BP1643" s="8">
        <f t="shared" si="1316"/>
        <v>458</v>
      </c>
    </row>
    <row r="1644" spans="1:68" ht="13.5" thickBot="1">
      <c r="A1644" s="390">
        <f t="shared" si="1339"/>
        <v>32</v>
      </c>
      <c r="B1644" s="391" t="str">
        <f>VLOOKUP(A1644,Sheet3!$A$2:$E$61,4,FALSE)</f>
        <v>yǐwèi (乙未)</v>
      </c>
      <c r="C1644" s="391" t="str">
        <f>VLOOKUP(A1644,Sheet3!$A$2:$E$61,5,FALSE)</f>
        <v>Wood Sheep</v>
      </c>
      <c r="D1644" s="399">
        <f t="shared" si="1340"/>
        <v>3813</v>
      </c>
      <c r="E1644" s="399">
        <f t="shared" si="1341"/>
        <v>3752</v>
      </c>
      <c r="F1644" s="96">
        <f t="shared" si="1342"/>
        <v>159.42857142857142</v>
      </c>
      <c r="G1644" s="413"/>
      <c r="H1644" s="108">
        <f t="shared" si="1344"/>
        <v>1115</v>
      </c>
      <c r="I1644" s="1">
        <f t="shared" si="1345"/>
        <v>1116</v>
      </c>
      <c r="J1644" s="108">
        <f t="shared" si="1346"/>
        <v>1115</v>
      </c>
      <c r="K1644" s="1">
        <f t="shared" si="1347"/>
        <v>1116</v>
      </c>
      <c r="M1644" s="32"/>
      <c r="R1644">
        <f t="shared" si="1343"/>
        <v>1132</v>
      </c>
      <c r="AQ1644">
        <f t="shared" si="1317"/>
        <v>1648</v>
      </c>
      <c r="AZ1644" s="158">
        <f t="shared" si="1350"/>
        <v>19</v>
      </c>
      <c r="BA1644" s="158">
        <f t="shared" si="1351"/>
        <v>19</v>
      </c>
      <c r="BB1644" s="158">
        <f t="shared" si="1348"/>
        <v>18</v>
      </c>
      <c r="BC1644" s="158">
        <f t="shared" si="1349"/>
        <v>18</v>
      </c>
      <c r="BD1644" s="186">
        <f t="shared" si="1358"/>
        <v>23</v>
      </c>
      <c r="BE1644" s="186">
        <f t="shared" si="1359"/>
        <v>22</v>
      </c>
      <c r="BF1644" s="186">
        <f t="shared" si="1356"/>
        <v>21</v>
      </c>
      <c r="BG1644" s="186">
        <f t="shared" si="1357"/>
        <v>21</v>
      </c>
      <c r="BH1644" s="186">
        <f t="shared" si="1354"/>
        <v>20</v>
      </c>
      <c r="BI1644" s="186">
        <f t="shared" si="1355"/>
        <v>20</v>
      </c>
      <c r="BJ1644" s="186">
        <f t="shared" si="1352"/>
        <v>19</v>
      </c>
      <c r="BK1644" s="186">
        <f t="shared" si="1353"/>
        <v>18</v>
      </c>
      <c r="BL1644" s="186">
        <f>BK1644+1</f>
        <v>19</v>
      </c>
      <c r="BM1644" s="186">
        <f t="shared" si="1320"/>
        <v>18</v>
      </c>
      <c r="BN1644" s="186">
        <f t="shared" si="1321"/>
        <v>18</v>
      </c>
      <c r="BO1644" s="32">
        <f t="shared" si="1324"/>
        <v>875</v>
      </c>
      <c r="BP1644" s="8">
        <f t="shared" si="1316"/>
        <v>459</v>
      </c>
    </row>
    <row r="1645" spans="1:68" ht="13.5" thickBot="1">
      <c r="A1645" s="390">
        <f t="shared" si="1339"/>
        <v>33</v>
      </c>
      <c r="B1645" s="391" t="str">
        <f>VLOOKUP(A1645,Sheet3!$A$2:$E$61,4,FALSE)</f>
        <v>bǐngshēn (丙申)</v>
      </c>
      <c r="C1645" s="391" t="str">
        <f>VLOOKUP(A1645,Sheet3!$A$2:$E$61,5,FALSE)</f>
        <v>Fire Monkey</v>
      </c>
      <c r="D1645" s="399">
        <f t="shared" si="1340"/>
        <v>3814</v>
      </c>
      <c r="E1645" s="399">
        <f t="shared" si="1341"/>
        <v>3753</v>
      </c>
      <c r="F1645" s="96">
        <f t="shared" si="1342"/>
        <v>159.57142857142858</v>
      </c>
      <c r="G1645" s="413"/>
      <c r="H1645" s="108">
        <f t="shared" si="1344"/>
        <v>1116</v>
      </c>
      <c r="I1645" s="1">
        <f t="shared" si="1345"/>
        <v>1117</v>
      </c>
      <c r="J1645" s="108">
        <f t="shared" si="1346"/>
        <v>1116</v>
      </c>
      <c r="K1645" s="1">
        <f t="shared" si="1347"/>
        <v>1117</v>
      </c>
      <c r="M1645" s="32"/>
      <c r="R1645">
        <f t="shared" si="1343"/>
        <v>1133</v>
      </c>
      <c r="AQ1645">
        <f t="shared" si="1317"/>
        <v>1649</v>
      </c>
      <c r="AZ1645" s="158">
        <f t="shared" si="1350"/>
        <v>18</v>
      </c>
      <c r="BA1645" s="158">
        <f t="shared" si="1351"/>
        <v>18</v>
      </c>
      <c r="BB1645" s="158">
        <f t="shared" si="1348"/>
        <v>17</v>
      </c>
      <c r="BC1645" s="158">
        <f t="shared" si="1349"/>
        <v>17</v>
      </c>
      <c r="BD1645" s="186">
        <f t="shared" si="1358"/>
        <v>22</v>
      </c>
      <c r="BE1645" s="186">
        <f t="shared" si="1359"/>
        <v>21</v>
      </c>
      <c r="BF1645" s="186">
        <f t="shared" si="1356"/>
        <v>20</v>
      </c>
      <c r="BG1645" s="186">
        <f t="shared" si="1357"/>
        <v>20</v>
      </c>
      <c r="BH1645" s="186">
        <f t="shared" si="1354"/>
        <v>19</v>
      </c>
      <c r="BI1645" s="186">
        <f t="shared" si="1355"/>
        <v>19</v>
      </c>
      <c r="BJ1645" s="186">
        <f t="shared" si="1352"/>
        <v>18</v>
      </c>
      <c r="BK1645" s="186">
        <f t="shared" si="1353"/>
        <v>17</v>
      </c>
      <c r="BL1645" s="186">
        <f>BK1645+2</f>
        <v>19</v>
      </c>
      <c r="BM1645" s="186">
        <f t="shared" si="1320"/>
        <v>18</v>
      </c>
      <c r="BN1645" s="186">
        <f t="shared" si="1321"/>
        <v>18</v>
      </c>
      <c r="BO1645" s="32">
        <f t="shared" si="1324"/>
        <v>876</v>
      </c>
      <c r="BP1645" s="8">
        <f t="shared" si="1316"/>
        <v>460</v>
      </c>
    </row>
    <row r="1646" spans="1:68" ht="13.5" thickBot="1">
      <c r="A1646" s="390">
        <f t="shared" si="1339"/>
        <v>34</v>
      </c>
      <c r="B1646" s="391" t="str">
        <f>VLOOKUP(A1646,Sheet3!$A$2:$E$61,4,FALSE)</f>
        <v>dīngyǒu (丁酉)</v>
      </c>
      <c r="C1646" s="391" t="str">
        <f>VLOOKUP(A1646,Sheet3!$A$2:$E$61,5,FALSE)</f>
        <v>Fire Rooster</v>
      </c>
      <c r="D1646" s="399">
        <f t="shared" si="1340"/>
        <v>3815</v>
      </c>
      <c r="E1646" s="399">
        <f t="shared" si="1341"/>
        <v>3754</v>
      </c>
      <c r="F1646" s="96">
        <f t="shared" si="1342"/>
        <v>159.71428571428572</v>
      </c>
      <c r="G1646" s="413"/>
      <c r="H1646" s="108">
        <f t="shared" si="1344"/>
        <v>1117</v>
      </c>
      <c r="I1646" s="1">
        <f t="shared" si="1345"/>
        <v>1118</v>
      </c>
      <c r="J1646" s="108">
        <f t="shared" si="1346"/>
        <v>1117</v>
      </c>
      <c r="K1646" s="1">
        <f t="shared" si="1347"/>
        <v>1118</v>
      </c>
      <c r="M1646" s="32"/>
      <c r="R1646">
        <f t="shared" si="1343"/>
        <v>1134</v>
      </c>
      <c r="AQ1646">
        <f t="shared" si="1317"/>
        <v>1650</v>
      </c>
      <c r="AZ1646" s="158">
        <f t="shared" si="1350"/>
        <v>18</v>
      </c>
      <c r="BA1646" s="158">
        <f t="shared" si="1351"/>
        <v>18</v>
      </c>
      <c r="BB1646" s="158">
        <f t="shared" si="1348"/>
        <v>17</v>
      </c>
      <c r="BC1646" s="158">
        <f t="shared" si="1349"/>
        <v>17</v>
      </c>
      <c r="BD1646" s="186">
        <f t="shared" si="1358"/>
        <v>22</v>
      </c>
      <c r="BE1646" s="186">
        <f t="shared" si="1359"/>
        <v>21</v>
      </c>
      <c r="BF1646" s="186">
        <f t="shared" si="1356"/>
        <v>20</v>
      </c>
      <c r="BG1646" s="186">
        <f t="shared" si="1357"/>
        <v>20</v>
      </c>
      <c r="BH1646" s="186">
        <f t="shared" si="1354"/>
        <v>19</v>
      </c>
      <c r="BI1646" s="186">
        <f t="shared" si="1355"/>
        <v>19</v>
      </c>
      <c r="BJ1646" s="186">
        <f t="shared" si="1352"/>
        <v>18</v>
      </c>
      <c r="BK1646" s="186">
        <f t="shared" si="1353"/>
        <v>17</v>
      </c>
      <c r="BL1646" s="186">
        <f>BK1646+2</f>
        <v>19</v>
      </c>
      <c r="BM1646" s="186">
        <f t="shared" si="1320"/>
        <v>18</v>
      </c>
      <c r="BN1646" s="186">
        <f t="shared" si="1321"/>
        <v>18</v>
      </c>
      <c r="BO1646" s="32">
        <f t="shared" si="1324"/>
        <v>877</v>
      </c>
      <c r="BP1646" s="8">
        <f t="shared" si="1316"/>
        <v>461</v>
      </c>
    </row>
    <row r="1647" spans="1:68" ht="13.5" thickBot="1">
      <c r="A1647" s="390">
        <f t="shared" si="1339"/>
        <v>35</v>
      </c>
      <c r="B1647" s="391" t="str">
        <f>VLOOKUP(A1647,Sheet3!$A$2:$E$61,4,FALSE)</f>
        <v>wùxū (戊戌)</v>
      </c>
      <c r="C1647" s="391" t="str">
        <f>VLOOKUP(A1647,Sheet3!$A$2:$E$61,5,FALSE)</f>
        <v>Earth Dog</v>
      </c>
      <c r="D1647" s="399">
        <f t="shared" si="1340"/>
        <v>3816</v>
      </c>
      <c r="E1647" s="399">
        <f t="shared" si="1341"/>
        <v>3755</v>
      </c>
      <c r="F1647" s="96">
        <f t="shared" si="1342"/>
        <v>159.85714285714286</v>
      </c>
      <c r="G1647" s="413"/>
      <c r="H1647" s="108">
        <f t="shared" si="1344"/>
        <v>1118</v>
      </c>
      <c r="I1647" s="1">
        <f t="shared" si="1345"/>
        <v>1119</v>
      </c>
      <c r="J1647" s="108">
        <f t="shared" si="1346"/>
        <v>1118</v>
      </c>
      <c r="K1647" s="1">
        <f t="shared" si="1347"/>
        <v>1119</v>
      </c>
      <c r="M1647" s="32"/>
      <c r="R1647">
        <f t="shared" si="1343"/>
        <v>1135</v>
      </c>
      <c r="AQ1647">
        <f t="shared" si="1317"/>
        <v>1651</v>
      </c>
      <c r="AZ1647" s="158">
        <f t="shared" si="1350"/>
        <v>18</v>
      </c>
      <c r="BA1647" s="158">
        <f t="shared" si="1351"/>
        <v>18</v>
      </c>
      <c r="BB1647" s="158">
        <f t="shared" si="1348"/>
        <v>17</v>
      </c>
      <c r="BC1647" s="158">
        <f t="shared" si="1349"/>
        <v>17</v>
      </c>
      <c r="BD1647" s="186">
        <f t="shared" si="1358"/>
        <v>22</v>
      </c>
      <c r="BE1647" s="186">
        <f t="shared" si="1359"/>
        <v>21</v>
      </c>
      <c r="BF1647" s="186">
        <f t="shared" si="1356"/>
        <v>20</v>
      </c>
      <c r="BG1647" s="186">
        <f t="shared" si="1357"/>
        <v>20</v>
      </c>
      <c r="BH1647" s="186">
        <f t="shared" si="1354"/>
        <v>19</v>
      </c>
      <c r="BI1647" s="186">
        <f t="shared" si="1355"/>
        <v>19</v>
      </c>
      <c r="BJ1647" s="186">
        <f t="shared" si="1352"/>
        <v>18</v>
      </c>
      <c r="BK1647" s="186">
        <f t="shared" si="1353"/>
        <v>17</v>
      </c>
      <c r="BL1647" s="186">
        <f>BK1647+2</f>
        <v>19</v>
      </c>
      <c r="BM1647" s="186">
        <f t="shared" si="1320"/>
        <v>18</v>
      </c>
      <c r="BN1647" s="186">
        <f t="shared" si="1321"/>
        <v>18</v>
      </c>
      <c r="BO1647" s="32">
        <f t="shared" si="1324"/>
        <v>878</v>
      </c>
      <c r="BP1647" s="8">
        <f t="shared" si="1316"/>
        <v>462</v>
      </c>
    </row>
    <row r="1648" spans="1:68" ht="13.5" thickBot="1">
      <c r="A1648" s="390">
        <f t="shared" si="1339"/>
        <v>36</v>
      </c>
      <c r="B1648" s="391" t="str">
        <f>VLOOKUP(A1648,Sheet3!$A$2:$E$61,4,FALSE)</f>
        <v>jǐhài (己亥)</v>
      </c>
      <c r="C1648" s="391" t="str">
        <f>VLOOKUP(A1648,Sheet3!$A$2:$E$61,5,FALSE)</f>
        <v>Earth Pig</v>
      </c>
      <c r="D1648" s="399">
        <f t="shared" si="1340"/>
        <v>3817</v>
      </c>
      <c r="E1648" s="399">
        <f t="shared" si="1341"/>
        <v>3756</v>
      </c>
      <c r="F1648" s="99">
        <f t="shared" si="1342"/>
        <v>160</v>
      </c>
      <c r="G1648" s="414"/>
      <c r="H1648" s="109">
        <f t="shared" si="1344"/>
        <v>1119</v>
      </c>
      <c r="I1648" s="16">
        <f t="shared" si="1345"/>
        <v>1120</v>
      </c>
      <c r="J1648" s="109">
        <f t="shared" si="1346"/>
        <v>1119</v>
      </c>
      <c r="K1648" s="16">
        <f t="shared" si="1347"/>
        <v>1120</v>
      </c>
      <c r="L1648" s="20"/>
      <c r="M1648" s="30"/>
      <c r="N1648" s="113"/>
      <c r="O1648" s="20"/>
      <c r="P1648" s="20"/>
      <c r="Q1648" s="30"/>
      <c r="R1648" s="20">
        <f t="shared" si="1343"/>
        <v>1136</v>
      </c>
      <c r="S1648" s="20"/>
      <c r="T1648" s="17"/>
      <c r="U1648" s="17"/>
      <c r="V1648" s="20"/>
      <c r="W1648" s="20"/>
      <c r="X1648" s="20"/>
      <c r="Y1648" s="20"/>
      <c r="Z1648" s="20"/>
      <c r="AA1648" s="20"/>
      <c r="AB1648" s="20"/>
      <c r="AC1648" s="20"/>
      <c r="AD1648" s="20"/>
      <c r="AE1648" s="20"/>
      <c r="AF1648" s="20"/>
      <c r="AG1648" s="20"/>
      <c r="AH1648" s="17"/>
      <c r="AQ1648">
        <f t="shared" si="1317"/>
        <v>1652</v>
      </c>
      <c r="AZ1648" s="158">
        <f t="shared" si="1350"/>
        <v>18</v>
      </c>
      <c r="BA1648" s="158">
        <f t="shared" si="1351"/>
        <v>18</v>
      </c>
      <c r="BB1648" s="158">
        <f t="shared" si="1348"/>
        <v>17</v>
      </c>
      <c r="BC1648" s="158">
        <f t="shared" si="1349"/>
        <v>17</v>
      </c>
      <c r="BD1648" s="186">
        <f t="shared" si="1358"/>
        <v>22</v>
      </c>
      <c r="BE1648" s="186">
        <f t="shared" si="1359"/>
        <v>21</v>
      </c>
      <c r="BF1648" s="186">
        <f t="shared" si="1356"/>
        <v>20</v>
      </c>
      <c r="BG1648" s="186">
        <f t="shared" si="1357"/>
        <v>20</v>
      </c>
      <c r="BH1648" s="186">
        <f t="shared" si="1354"/>
        <v>19</v>
      </c>
      <c r="BI1648" s="186">
        <f t="shared" si="1355"/>
        <v>19</v>
      </c>
      <c r="BJ1648" s="186">
        <f t="shared" si="1352"/>
        <v>18</v>
      </c>
      <c r="BK1648" s="186">
        <f t="shared" si="1353"/>
        <v>17</v>
      </c>
      <c r="BL1648" s="186">
        <f>BK1648+1</f>
        <v>18</v>
      </c>
      <c r="BM1648" s="186">
        <f t="shared" si="1320"/>
        <v>17</v>
      </c>
      <c r="BN1648" s="186">
        <f t="shared" si="1321"/>
        <v>17</v>
      </c>
      <c r="BO1648" s="32">
        <f t="shared" si="1324"/>
        <v>879</v>
      </c>
      <c r="BP1648" s="8">
        <f t="shared" si="1316"/>
        <v>463</v>
      </c>
    </row>
    <row r="1649" spans="1:68" ht="13.5" thickBot="1">
      <c r="A1649" s="390">
        <f t="shared" si="1339"/>
        <v>37</v>
      </c>
      <c r="B1649" s="391" t="str">
        <f>VLOOKUP(A1649,Sheet3!$A$2:$E$61,4,FALSE)</f>
        <v>gēngzǐ (庚子)</v>
      </c>
      <c r="C1649" s="391" t="str">
        <f>VLOOKUP(A1649,Sheet3!$A$2:$E$61,5,FALSE)</f>
        <v>Metal Rat</v>
      </c>
      <c r="D1649" s="399">
        <f t="shared" si="1340"/>
        <v>3818</v>
      </c>
      <c r="E1649" s="399">
        <f t="shared" si="1341"/>
        <v>3757</v>
      </c>
      <c r="F1649" s="96">
        <f t="shared" si="1342"/>
        <v>160.14285714285714</v>
      </c>
      <c r="G1649" s="413"/>
      <c r="H1649" s="108">
        <f t="shared" si="1344"/>
        <v>1120</v>
      </c>
      <c r="I1649" s="1">
        <f t="shared" si="1345"/>
        <v>1121</v>
      </c>
      <c r="J1649" s="108">
        <f t="shared" si="1346"/>
        <v>1120</v>
      </c>
      <c r="K1649" s="1">
        <f t="shared" si="1347"/>
        <v>1121</v>
      </c>
      <c r="M1649" s="32"/>
      <c r="R1649">
        <f t="shared" si="1343"/>
        <v>1137</v>
      </c>
      <c r="AQ1649">
        <f t="shared" si="1317"/>
        <v>1653</v>
      </c>
      <c r="AZ1649" s="158">
        <f t="shared" si="1350"/>
        <v>17</v>
      </c>
      <c r="BA1649" s="158">
        <f t="shared" si="1351"/>
        <v>17</v>
      </c>
      <c r="BB1649" s="158">
        <f t="shared" si="1348"/>
        <v>16</v>
      </c>
      <c r="BC1649" s="158">
        <f t="shared" si="1349"/>
        <v>16</v>
      </c>
      <c r="BD1649" s="186">
        <f t="shared" si="1358"/>
        <v>21</v>
      </c>
      <c r="BE1649" s="186">
        <f t="shared" si="1359"/>
        <v>20</v>
      </c>
      <c r="BF1649" s="186">
        <f t="shared" si="1356"/>
        <v>19</v>
      </c>
      <c r="BG1649" s="186">
        <f t="shared" si="1357"/>
        <v>19</v>
      </c>
      <c r="BH1649" s="186">
        <f t="shared" si="1354"/>
        <v>18</v>
      </c>
      <c r="BI1649" s="186">
        <f t="shared" si="1355"/>
        <v>18</v>
      </c>
      <c r="BJ1649" s="186">
        <f t="shared" si="1352"/>
        <v>17</v>
      </c>
      <c r="BK1649" s="186">
        <f t="shared" si="1353"/>
        <v>16</v>
      </c>
      <c r="BL1649" s="186">
        <f>BK1649+2</f>
        <v>18</v>
      </c>
      <c r="BM1649" s="186">
        <f t="shared" si="1320"/>
        <v>17</v>
      </c>
      <c r="BN1649" s="186">
        <f t="shared" si="1321"/>
        <v>17</v>
      </c>
      <c r="BO1649" s="32">
        <f t="shared" si="1324"/>
        <v>880</v>
      </c>
      <c r="BP1649" s="8">
        <f t="shared" si="1316"/>
        <v>464</v>
      </c>
    </row>
    <row r="1650" spans="1:68" ht="13.5" thickBot="1">
      <c r="A1650" s="390">
        <f t="shared" si="1339"/>
        <v>38</v>
      </c>
      <c r="B1650" s="391" t="str">
        <f>VLOOKUP(A1650,Sheet3!$A$2:$E$61,4,FALSE)</f>
        <v>xīnchǒu (辛丑)</v>
      </c>
      <c r="C1650" s="391" t="str">
        <f>VLOOKUP(A1650,Sheet3!$A$2:$E$61,5,FALSE)</f>
        <v>Metal Ox</v>
      </c>
      <c r="D1650" s="399">
        <f t="shared" si="1340"/>
        <v>3819</v>
      </c>
      <c r="E1650" s="399">
        <f t="shared" si="1341"/>
        <v>3758</v>
      </c>
      <c r="F1650" s="96">
        <f t="shared" si="1342"/>
        <v>160.28571428571428</v>
      </c>
      <c r="G1650" s="413"/>
      <c r="H1650" s="108">
        <f t="shared" si="1344"/>
        <v>1121</v>
      </c>
      <c r="I1650" s="1">
        <f t="shared" si="1345"/>
        <v>1122</v>
      </c>
      <c r="J1650" s="108">
        <f t="shared" si="1346"/>
        <v>1121</v>
      </c>
      <c r="K1650" s="1">
        <f t="shared" si="1347"/>
        <v>1122</v>
      </c>
      <c r="M1650" s="32"/>
      <c r="P1650" s="100">
        <f>J1649-$J$1347</f>
        <v>1290</v>
      </c>
      <c r="Q1650" s="21" t="s">
        <v>194</v>
      </c>
      <c r="R1650">
        <f t="shared" si="1343"/>
        <v>1138</v>
      </c>
      <c r="AQ1650">
        <f t="shared" si="1317"/>
        <v>1654</v>
      </c>
      <c r="AZ1650" s="158">
        <f t="shared" si="1350"/>
        <v>17</v>
      </c>
      <c r="BA1650" s="158">
        <f t="shared" si="1351"/>
        <v>17</v>
      </c>
      <c r="BB1650" s="158">
        <f t="shared" si="1348"/>
        <v>16</v>
      </c>
      <c r="BC1650" s="158">
        <f t="shared" si="1349"/>
        <v>16</v>
      </c>
      <c r="BD1650" s="186">
        <f t="shared" si="1358"/>
        <v>21</v>
      </c>
      <c r="BE1650" s="186">
        <f t="shared" si="1359"/>
        <v>20</v>
      </c>
      <c r="BF1650" s="186">
        <f t="shared" si="1356"/>
        <v>19</v>
      </c>
      <c r="BG1650" s="186">
        <f t="shared" si="1357"/>
        <v>19</v>
      </c>
      <c r="BH1650" s="186">
        <f t="shared" si="1354"/>
        <v>18</v>
      </c>
      <c r="BI1650" s="186">
        <f t="shared" si="1355"/>
        <v>18</v>
      </c>
      <c r="BJ1650" s="186">
        <f t="shared" si="1352"/>
        <v>17</v>
      </c>
      <c r="BK1650" s="186">
        <f t="shared" si="1353"/>
        <v>16</v>
      </c>
      <c r="BL1650" s="186">
        <f>BK1650+2</f>
        <v>18</v>
      </c>
      <c r="BM1650" s="186">
        <f t="shared" si="1320"/>
        <v>17</v>
      </c>
      <c r="BN1650" s="186">
        <f t="shared" si="1321"/>
        <v>17</v>
      </c>
      <c r="BO1650" s="32">
        <f t="shared" si="1324"/>
        <v>881</v>
      </c>
      <c r="BP1650" s="8">
        <f t="shared" si="1316"/>
        <v>465</v>
      </c>
    </row>
    <row r="1651" spans="1:68" ht="13.5" thickBot="1">
      <c r="A1651" s="390">
        <f t="shared" si="1339"/>
        <v>39</v>
      </c>
      <c r="B1651" s="391" t="str">
        <f>VLOOKUP(A1651,Sheet3!$A$2:$E$61,4,FALSE)</f>
        <v>rényín (壬寅)</v>
      </c>
      <c r="C1651" s="391" t="str">
        <f>VLOOKUP(A1651,Sheet3!$A$2:$E$61,5,FALSE)</f>
        <v>Water Tiger</v>
      </c>
      <c r="D1651" s="399">
        <f t="shared" si="1340"/>
        <v>3820</v>
      </c>
      <c r="E1651" s="399">
        <f t="shared" si="1341"/>
        <v>3759</v>
      </c>
      <c r="F1651" s="96">
        <f t="shared" ref="F1651:F1682" si="1360">(1+H1651)/7</f>
        <v>160.42857142857142</v>
      </c>
      <c r="G1651" s="413"/>
      <c r="H1651" s="108">
        <f t="shared" si="1344"/>
        <v>1122</v>
      </c>
      <c r="I1651" s="1">
        <f t="shared" si="1345"/>
        <v>1123</v>
      </c>
      <c r="J1651" s="108">
        <f t="shared" si="1346"/>
        <v>1122</v>
      </c>
      <c r="K1651" s="1">
        <f t="shared" si="1347"/>
        <v>1123</v>
      </c>
      <c r="M1651" s="32"/>
      <c r="R1651">
        <f t="shared" ref="R1651:R1682" si="1361">R1652-1</f>
        <v>1139</v>
      </c>
      <c r="AQ1651">
        <f t="shared" si="1317"/>
        <v>1655</v>
      </c>
      <c r="AZ1651" s="158">
        <f t="shared" si="1350"/>
        <v>17</v>
      </c>
      <c r="BA1651" s="158">
        <f t="shared" si="1351"/>
        <v>17</v>
      </c>
      <c r="BB1651" s="158">
        <f t="shared" si="1348"/>
        <v>16</v>
      </c>
      <c r="BC1651" s="158">
        <f t="shared" si="1349"/>
        <v>16</v>
      </c>
      <c r="BD1651" s="186">
        <f t="shared" si="1358"/>
        <v>21</v>
      </c>
      <c r="BE1651" s="186">
        <f t="shared" si="1359"/>
        <v>20</v>
      </c>
      <c r="BF1651" s="186">
        <f t="shared" si="1356"/>
        <v>19</v>
      </c>
      <c r="BG1651" s="186">
        <f t="shared" si="1357"/>
        <v>19</v>
      </c>
      <c r="BH1651" s="186">
        <f t="shared" si="1354"/>
        <v>18</v>
      </c>
      <c r="BI1651" s="186">
        <f t="shared" si="1355"/>
        <v>18</v>
      </c>
      <c r="BJ1651" s="186">
        <f t="shared" si="1352"/>
        <v>17</v>
      </c>
      <c r="BK1651" s="186">
        <f t="shared" si="1353"/>
        <v>16</v>
      </c>
      <c r="BL1651" s="186">
        <f>BK1651+2</f>
        <v>18</v>
      </c>
      <c r="BM1651" s="186">
        <f t="shared" si="1320"/>
        <v>17</v>
      </c>
      <c r="BN1651" s="186">
        <f t="shared" si="1321"/>
        <v>17</v>
      </c>
      <c r="BO1651" s="32">
        <f t="shared" si="1324"/>
        <v>882</v>
      </c>
      <c r="BP1651" s="8">
        <f t="shared" ref="BP1651:BP1713" si="1362">BP1650+1</f>
        <v>466</v>
      </c>
    </row>
    <row r="1652" spans="1:68" ht="13.5" thickBot="1">
      <c r="A1652" s="390">
        <f t="shared" si="1339"/>
        <v>40</v>
      </c>
      <c r="B1652" s="391" t="str">
        <f>VLOOKUP(A1652,Sheet3!$A$2:$E$61,4,FALSE)</f>
        <v>guǐmǎo (癸卯)</v>
      </c>
      <c r="C1652" s="391" t="str">
        <f>VLOOKUP(A1652,Sheet3!$A$2:$E$61,5,FALSE)</f>
        <v>Water Hare</v>
      </c>
      <c r="D1652" s="399">
        <f t="shared" si="1340"/>
        <v>3821</v>
      </c>
      <c r="E1652" s="399">
        <f t="shared" si="1341"/>
        <v>3760</v>
      </c>
      <c r="F1652" s="96">
        <f t="shared" si="1360"/>
        <v>160.57142857142858</v>
      </c>
      <c r="G1652" s="413"/>
      <c r="H1652" s="108">
        <f t="shared" ref="H1652:H1683" si="1363">H1651+1</f>
        <v>1123</v>
      </c>
      <c r="I1652" s="1">
        <f t="shared" ref="I1652:I1683" si="1364">I1651+1</f>
        <v>1124</v>
      </c>
      <c r="J1652" s="108">
        <f t="shared" ref="J1652:J1683" si="1365">J1651+1</f>
        <v>1123</v>
      </c>
      <c r="K1652" s="1">
        <f t="shared" ref="K1652:K1683" si="1366">K1651+1</f>
        <v>1124</v>
      </c>
      <c r="M1652" s="32"/>
      <c r="R1652">
        <f t="shared" si="1361"/>
        <v>1140</v>
      </c>
      <c r="AQ1652">
        <f t="shared" ref="AQ1652:AQ1697" si="1367">AQ1651+1</f>
        <v>1656</v>
      </c>
      <c r="AZ1652" s="158">
        <f t="shared" si="1350"/>
        <v>17</v>
      </c>
      <c r="BA1652" s="158">
        <f t="shared" si="1351"/>
        <v>17</v>
      </c>
      <c r="BB1652" s="158">
        <f t="shared" si="1348"/>
        <v>16</v>
      </c>
      <c r="BC1652" s="158">
        <f t="shared" si="1349"/>
        <v>16</v>
      </c>
      <c r="BD1652" s="186">
        <f t="shared" si="1358"/>
        <v>21</v>
      </c>
      <c r="BE1652" s="186">
        <f t="shared" si="1359"/>
        <v>20</v>
      </c>
      <c r="BF1652" s="186">
        <f t="shared" si="1356"/>
        <v>19</v>
      </c>
      <c r="BG1652" s="186">
        <f t="shared" si="1357"/>
        <v>19</v>
      </c>
      <c r="BH1652" s="186">
        <f t="shared" si="1354"/>
        <v>18</v>
      </c>
      <c r="BI1652" s="186">
        <f t="shared" si="1355"/>
        <v>18</v>
      </c>
      <c r="BJ1652" s="186">
        <f t="shared" si="1352"/>
        <v>17</v>
      </c>
      <c r="BK1652" s="186">
        <f t="shared" si="1353"/>
        <v>16</v>
      </c>
      <c r="BL1652" s="186">
        <f>BK1652+1</f>
        <v>17</v>
      </c>
      <c r="BM1652" s="186">
        <f t="shared" si="1320"/>
        <v>16</v>
      </c>
      <c r="BN1652" s="186">
        <f t="shared" si="1321"/>
        <v>16</v>
      </c>
      <c r="BO1652" s="32">
        <f t="shared" si="1324"/>
        <v>883</v>
      </c>
      <c r="BP1652" s="8">
        <f t="shared" si="1362"/>
        <v>467</v>
      </c>
    </row>
    <row r="1653" spans="1:68" ht="13.5" thickBot="1">
      <c r="A1653" s="390">
        <f t="shared" si="1339"/>
        <v>41</v>
      </c>
      <c r="B1653" s="391" t="str">
        <f>VLOOKUP(A1653,Sheet3!$A$2:$E$61,4,FALSE)</f>
        <v>jiǎchén (甲辰)</v>
      </c>
      <c r="C1653" s="391" t="str">
        <f>VLOOKUP(A1653,Sheet3!$A$2:$E$61,5,FALSE)</f>
        <v>Wood Dragon</v>
      </c>
      <c r="D1653" s="399">
        <f t="shared" si="1340"/>
        <v>3822</v>
      </c>
      <c r="E1653" s="399">
        <f t="shared" si="1341"/>
        <v>3761</v>
      </c>
      <c r="F1653" s="96">
        <f t="shared" si="1360"/>
        <v>160.71428571428572</v>
      </c>
      <c r="G1653" s="413"/>
      <c r="H1653" s="108">
        <f t="shared" si="1363"/>
        <v>1124</v>
      </c>
      <c r="I1653" s="1">
        <f t="shared" si="1364"/>
        <v>1125</v>
      </c>
      <c r="J1653" s="108">
        <f t="shared" si="1365"/>
        <v>1124</v>
      </c>
      <c r="K1653" s="1">
        <f t="shared" si="1366"/>
        <v>1125</v>
      </c>
      <c r="M1653" s="32"/>
      <c r="R1653">
        <f t="shared" si="1361"/>
        <v>1141</v>
      </c>
      <c r="AQ1653">
        <f t="shared" si="1367"/>
        <v>1657</v>
      </c>
      <c r="AZ1653" s="158">
        <f t="shared" si="1350"/>
        <v>16</v>
      </c>
      <c r="BA1653" s="158">
        <f t="shared" si="1351"/>
        <v>16</v>
      </c>
      <c r="BB1653" s="158">
        <f t="shared" si="1348"/>
        <v>15</v>
      </c>
      <c r="BC1653" s="158">
        <f t="shared" si="1349"/>
        <v>15</v>
      </c>
      <c r="BD1653" s="186">
        <f t="shared" si="1358"/>
        <v>20</v>
      </c>
      <c r="BE1653" s="186">
        <f t="shared" si="1359"/>
        <v>19</v>
      </c>
      <c r="BF1653" s="186">
        <f t="shared" si="1356"/>
        <v>18</v>
      </c>
      <c r="BG1653" s="186">
        <f t="shared" si="1357"/>
        <v>18</v>
      </c>
      <c r="BH1653" s="186">
        <f t="shared" si="1354"/>
        <v>17</v>
      </c>
      <c r="BI1653" s="186">
        <f t="shared" si="1355"/>
        <v>17</v>
      </c>
      <c r="BJ1653" s="186">
        <f t="shared" si="1352"/>
        <v>16</v>
      </c>
      <c r="BK1653" s="186">
        <f t="shared" si="1353"/>
        <v>15</v>
      </c>
      <c r="BL1653" s="186">
        <f>BK1653+2</f>
        <v>17</v>
      </c>
      <c r="BM1653" s="186">
        <f t="shared" si="1320"/>
        <v>16</v>
      </c>
      <c r="BN1653" s="186">
        <f t="shared" si="1321"/>
        <v>16</v>
      </c>
      <c r="BO1653" s="32">
        <f t="shared" si="1324"/>
        <v>884</v>
      </c>
      <c r="BP1653" s="8">
        <f t="shared" si="1362"/>
        <v>468</v>
      </c>
    </row>
    <row r="1654" spans="1:68" ht="13.5" thickBot="1">
      <c r="A1654" s="390">
        <f t="shared" si="1339"/>
        <v>42</v>
      </c>
      <c r="B1654" s="391" t="str">
        <f>VLOOKUP(A1654,Sheet3!$A$2:$E$61,4,FALSE)</f>
        <v>yǐsì (乙巳)</v>
      </c>
      <c r="C1654" s="391" t="str">
        <f>VLOOKUP(A1654,Sheet3!$A$2:$E$61,5,FALSE)</f>
        <v>Wood Snake</v>
      </c>
      <c r="D1654" s="399">
        <f t="shared" si="1340"/>
        <v>3823</v>
      </c>
      <c r="E1654" s="399">
        <f t="shared" si="1341"/>
        <v>3762</v>
      </c>
      <c r="F1654" s="96">
        <f t="shared" si="1360"/>
        <v>160.85714285714286</v>
      </c>
      <c r="G1654" s="413"/>
      <c r="H1654" s="108">
        <f t="shared" si="1363"/>
        <v>1125</v>
      </c>
      <c r="I1654" s="1">
        <f t="shared" si="1364"/>
        <v>1126</v>
      </c>
      <c r="J1654" s="108">
        <f t="shared" si="1365"/>
        <v>1125</v>
      </c>
      <c r="K1654" s="1">
        <f t="shared" si="1366"/>
        <v>1126</v>
      </c>
      <c r="M1654" s="32"/>
      <c r="R1654">
        <f t="shared" si="1361"/>
        <v>1142</v>
      </c>
      <c r="AQ1654">
        <f t="shared" si="1367"/>
        <v>1658</v>
      </c>
      <c r="AZ1654" s="158">
        <f t="shared" si="1350"/>
        <v>16</v>
      </c>
      <c r="BA1654" s="158">
        <f t="shared" si="1351"/>
        <v>16</v>
      </c>
      <c r="BB1654" s="158">
        <f t="shared" si="1348"/>
        <v>15</v>
      </c>
      <c r="BC1654" s="158">
        <f t="shared" si="1349"/>
        <v>15</v>
      </c>
      <c r="BD1654" s="186">
        <f t="shared" si="1358"/>
        <v>20</v>
      </c>
      <c r="BE1654" s="186">
        <f t="shared" si="1359"/>
        <v>19</v>
      </c>
      <c r="BF1654" s="186">
        <f t="shared" si="1356"/>
        <v>18</v>
      </c>
      <c r="BG1654" s="186">
        <f t="shared" si="1357"/>
        <v>18</v>
      </c>
      <c r="BH1654" s="186">
        <f t="shared" si="1354"/>
        <v>17</v>
      </c>
      <c r="BI1654" s="186">
        <f t="shared" si="1355"/>
        <v>17</v>
      </c>
      <c r="BJ1654" s="186">
        <f t="shared" si="1352"/>
        <v>16</v>
      </c>
      <c r="BK1654" s="186">
        <f t="shared" si="1353"/>
        <v>15</v>
      </c>
      <c r="BL1654" s="186">
        <f>BK1654+2</f>
        <v>17</v>
      </c>
      <c r="BM1654" s="186">
        <f t="shared" si="1320"/>
        <v>16</v>
      </c>
      <c r="BN1654" s="186">
        <f t="shared" si="1321"/>
        <v>16</v>
      </c>
      <c r="BO1654" s="32">
        <f t="shared" si="1324"/>
        <v>885</v>
      </c>
      <c r="BP1654" s="8">
        <f t="shared" si="1362"/>
        <v>469</v>
      </c>
    </row>
    <row r="1655" spans="1:68" ht="13.5" thickBot="1">
      <c r="A1655" s="390">
        <f t="shared" si="1339"/>
        <v>43</v>
      </c>
      <c r="B1655" s="391" t="str">
        <f>VLOOKUP(A1655,Sheet3!$A$2:$E$61,4,FALSE)</f>
        <v>bǐngwǔ (丙午)</v>
      </c>
      <c r="C1655" s="391" t="str">
        <f>VLOOKUP(A1655,Sheet3!$A$2:$E$61,5,FALSE)</f>
        <v>Fire Horse</v>
      </c>
      <c r="D1655" s="399">
        <f t="shared" si="1340"/>
        <v>3824</v>
      </c>
      <c r="E1655" s="399">
        <f t="shared" si="1341"/>
        <v>3763</v>
      </c>
      <c r="F1655" s="99">
        <f t="shared" si="1360"/>
        <v>161</v>
      </c>
      <c r="G1655" s="414"/>
      <c r="H1655" s="109">
        <f t="shared" si="1363"/>
        <v>1126</v>
      </c>
      <c r="I1655" s="16">
        <f t="shared" si="1364"/>
        <v>1127</v>
      </c>
      <c r="J1655" s="109">
        <f t="shared" si="1365"/>
        <v>1126</v>
      </c>
      <c r="K1655" s="16">
        <f t="shared" si="1366"/>
        <v>1127</v>
      </c>
      <c r="L1655" s="20"/>
      <c r="M1655" s="30"/>
      <c r="N1655" s="113"/>
      <c r="O1655" s="20"/>
      <c r="P1655" s="20"/>
      <c r="Q1655" s="30"/>
      <c r="R1655" s="20">
        <f t="shared" si="1361"/>
        <v>1143</v>
      </c>
      <c r="S1655" s="20"/>
      <c r="T1655" s="17"/>
      <c r="U1655" s="17"/>
      <c r="V1655" s="20"/>
      <c r="W1655" s="20"/>
      <c r="X1655" s="20"/>
      <c r="Y1655" s="20"/>
      <c r="Z1655" s="20"/>
      <c r="AA1655" s="20"/>
      <c r="AB1655" s="20"/>
      <c r="AC1655" s="20"/>
      <c r="AD1655" s="20"/>
      <c r="AE1655" s="20"/>
      <c r="AF1655" s="20"/>
      <c r="AG1655" s="20"/>
      <c r="AH1655" s="17"/>
      <c r="AQ1655">
        <f t="shared" si="1367"/>
        <v>1659</v>
      </c>
      <c r="AZ1655" s="158">
        <f t="shared" si="1350"/>
        <v>16</v>
      </c>
      <c r="BA1655" s="158">
        <f t="shared" si="1351"/>
        <v>16</v>
      </c>
      <c r="BB1655" s="158">
        <f t="shared" si="1348"/>
        <v>15</v>
      </c>
      <c r="BC1655" s="158">
        <f t="shared" si="1349"/>
        <v>15</v>
      </c>
      <c r="BD1655" s="186">
        <f t="shared" si="1358"/>
        <v>20</v>
      </c>
      <c r="BE1655" s="186">
        <f t="shared" si="1359"/>
        <v>19</v>
      </c>
      <c r="BF1655" s="186">
        <f t="shared" si="1356"/>
        <v>18</v>
      </c>
      <c r="BG1655" s="186">
        <f t="shared" si="1357"/>
        <v>18</v>
      </c>
      <c r="BH1655" s="186">
        <f t="shared" si="1354"/>
        <v>17</v>
      </c>
      <c r="BI1655" s="186">
        <f t="shared" si="1355"/>
        <v>17</v>
      </c>
      <c r="BJ1655" s="186">
        <f t="shared" si="1352"/>
        <v>16</v>
      </c>
      <c r="BK1655" s="186">
        <f t="shared" si="1353"/>
        <v>15</v>
      </c>
      <c r="BL1655" s="186">
        <f>BK1655+2</f>
        <v>17</v>
      </c>
      <c r="BM1655" s="186">
        <f t="shared" si="1320"/>
        <v>16</v>
      </c>
      <c r="BN1655" s="186">
        <f t="shared" si="1321"/>
        <v>16</v>
      </c>
      <c r="BO1655" s="32">
        <f t="shared" si="1324"/>
        <v>886</v>
      </c>
      <c r="BP1655" s="8">
        <f t="shared" si="1362"/>
        <v>470</v>
      </c>
    </row>
    <row r="1656" spans="1:68" ht="13.5" thickBot="1">
      <c r="A1656" s="390">
        <f t="shared" si="1339"/>
        <v>44</v>
      </c>
      <c r="B1656" s="391" t="str">
        <f>VLOOKUP(A1656,Sheet3!$A$2:$E$61,4,FALSE)</f>
        <v>dīngwèi (丁未)</v>
      </c>
      <c r="C1656" s="391" t="str">
        <f>VLOOKUP(A1656,Sheet3!$A$2:$E$61,5,FALSE)</f>
        <v>Fire Sheep</v>
      </c>
      <c r="D1656" s="399">
        <f t="shared" si="1340"/>
        <v>3825</v>
      </c>
      <c r="E1656" s="399">
        <f t="shared" si="1341"/>
        <v>3764</v>
      </c>
      <c r="F1656" s="96">
        <f t="shared" si="1360"/>
        <v>161.14285714285714</v>
      </c>
      <c r="G1656" s="413"/>
      <c r="H1656" s="108">
        <f t="shared" si="1363"/>
        <v>1127</v>
      </c>
      <c r="I1656" s="1">
        <f t="shared" si="1364"/>
        <v>1128</v>
      </c>
      <c r="J1656" s="108">
        <f t="shared" si="1365"/>
        <v>1127</v>
      </c>
      <c r="K1656" s="1">
        <f t="shared" si="1366"/>
        <v>1128</v>
      </c>
      <c r="M1656" s="32"/>
      <c r="R1656">
        <f t="shared" si="1361"/>
        <v>1144</v>
      </c>
      <c r="AQ1656">
        <f t="shared" si="1367"/>
        <v>1660</v>
      </c>
      <c r="AZ1656" s="158">
        <f t="shared" si="1350"/>
        <v>16</v>
      </c>
      <c r="BA1656" s="158">
        <f t="shared" si="1351"/>
        <v>16</v>
      </c>
      <c r="BB1656" s="158">
        <f t="shared" si="1348"/>
        <v>15</v>
      </c>
      <c r="BC1656" s="158">
        <f t="shared" si="1349"/>
        <v>15</v>
      </c>
      <c r="BD1656" s="186">
        <f t="shared" si="1358"/>
        <v>20</v>
      </c>
      <c r="BE1656" s="186">
        <f t="shared" si="1359"/>
        <v>19</v>
      </c>
      <c r="BF1656" s="186">
        <f t="shared" si="1356"/>
        <v>18</v>
      </c>
      <c r="BG1656" s="186">
        <f t="shared" si="1357"/>
        <v>18</v>
      </c>
      <c r="BH1656" s="186">
        <f t="shared" si="1354"/>
        <v>17</v>
      </c>
      <c r="BI1656" s="186">
        <f t="shared" si="1355"/>
        <v>17</v>
      </c>
      <c r="BJ1656" s="186">
        <f t="shared" si="1352"/>
        <v>16</v>
      </c>
      <c r="BK1656" s="186">
        <f t="shared" si="1353"/>
        <v>15</v>
      </c>
      <c r="BL1656" s="186">
        <f>BK1656+1</f>
        <v>16</v>
      </c>
      <c r="BM1656" s="186">
        <f t="shared" ref="BM1656:BM1713" si="1368">AZ1657</f>
        <v>15</v>
      </c>
      <c r="BN1656" s="186">
        <f t="shared" ref="BN1656:BN1713" si="1369">BA1657</f>
        <v>15</v>
      </c>
      <c r="BO1656" s="32">
        <f t="shared" si="1324"/>
        <v>887</v>
      </c>
      <c r="BP1656" s="8">
        <f t="shared" si="1362"/>
        <v>471</v>
      </c>
    </row>
    <row r="1657" spans="1:68" ht="13.5" thickBot="1">
      <c r="A1657" s="390">
        <f t="shared" si="1339"/>
        <v>45</v>
      </c>
      <c r="B1657" s="391" t="str">
        <f>VLOOKUP(A1657,Sheet3!$A$2:$E$61,4,FALSE)</f>
        <v>wùshēn (戊申)</v>
      </c>
      <c r="C1657" s="391" t="str">
        <f>VLOOKUP(A1657,Sheet3!$A$2:$E$61,5,FALSE)</f>
        <v>Earth Monkey</v>
      </c>
      <c r="D1657" s="399">
        <f t="shared" si="1340"/>
        <v>3826</v>
      </c>
      <c r="E1657" s="399">
        <f t="shared" si="1341"/>
        <v>3765</v>
      </c>
      <c r="F1657" s="96">
        <f t="shared" si="1360"/>
        <v>161.28571428571428</v>
      </c>
      <c r="G1657" s="413"/>
      <c r="H1657" s="108">
        <f t="shared" si="1363"/>
        <v>1128</v>
      </c>
      <c r="I1657" s="1">
        <f t="shared" si="1364"/>
        <v>1129</v>
      </c>
      <c r="J1657" s="108">
        <f t="shared" si="1365"/>
        <v>1128</v>
      </c>
      <c r="K1657" s="1">
        <f t="shared" si="1366"/>
        <v>1129</v>
      </c>
      <c r="M1657" s="32"/>
      <c r="R1657">
        <f t="shared" si="1361"/>
        <v>1145</v>
      </c>
      <c r="AQ1657">
        <f t="shared" si="1367"/>
        <v>1661</v>
      </c>
      <c r="AZ1657" s="158">
        <f t="shared" si="1350"/>
        <v>15</v>
      </c>
      <c r="BA1657" s="158">
        <f t="shared" si="1351"/>
        <v>15</v>
      </c>
      <c r="BB1657" s="158">
        <f t="shared" ref="BB1657:BB1688" si="1370">BA1657-1</f>
        <v>14</v>
      </c>
      <c r="BC1657" s="158">
        <f t="shared" ref="BC1657:BC1688" si="1371">BB1657</f>
        <v>14</v>
      </c>
      <c r="BD1657" s="186">
        <f t="shared" si="1358"/>
        <v>19</v>
      </c>
      <c r="BE1657" s="186">
        <f t="shared" si="1359"/>
        <v>18</v>
      </c>
      <c r="BF1657" s="186">
        <f t="shared" si="1356"/>
        <v>17</v>
      </c>
      <c r="BG1657" s="186">
        <f t="shared" si="1357"/>
        <v>17</v>
      </c>
      <c r="BH1657" s="186">
        <f t="shared" si="1354"/>
        <v>16</v>
      </c>
      <c r="BI1657" s="186">
        <f t="shared" si="1355"/>
        <v>16</v>
      </c>
      <c r="BJ1657" s="186">
        <f t="shared" si="1352"/>
        <v>15</v>
      </c>
      <c r="BK1657" s="186">
        <f t="shared" si="1353"/>
        <v>14</v>
      </c>
      <c r="BL1657" s="186">
        <f>BK1657+2</f>
        <v>16</v>
      </c>
      <c r="BM1657" s="186">
        <f t="shared" si="1368"/>
        <v>15</v>
      </c>
      <c r="BN1657" s="186">
        <f t="shared" si="1369"/>
        <v>15</v>
      </c>
      <c r="BO1657" s="32">
        <f t="shared" ref="BO1657:BO1713" si="1372">BO1656+1</f>
        <v>888</v>
      </c>
      <c r="BP1657" s="8">
        <f t="shared" si="1362"/>
        <v>472</v>
      </c>
    </row>
    <row r="1658" spans="1:68" ht="13.5" thickBot="1">
      <c r="A1658" s="390">
        <f t="shared" si="1339"/>
        <v>46</v>
      </c>
      <c r="B1658" s="391" t="str">
        <f>VLOOKUP(A1658,Sheet3!$A$2:$E$61,4,FALSE)</f>
        <v>jǐyǒu (己酉)</v>
      </c>
      <c r="C1658" s="391" t="str">
        <f>VLOOKUP(A1658,Sheet3!$A$2:$E$61,5,FALSE)</f>
        <v>Earth Rooster</v>
      </c>
      <c r="D1658" s="399">
        <f t="shared" si="1340"/>
        <v>3827</v>
      </c>
      <c r="E1658" s="399">
        <f t="shared" si="1341"/>
        <v>3766</v>
      </c>
      <c r="F1658" s="96">
        <f t="shared" si="1360"/>
        <v>161.42857142857142</v>
      </c>
      <c r="G1658" s="413"/>
      <c r="H1658" s="108">
        <f t="shared" si="1363"/>
        <v>1129</v>
      </c>
      <c r="I1658" s="1">
        <f t="shared" si="1364"/>
        <v>1130</v>
      </c>
      <c r="J1658" s="108">
        <f t="shared" si="1365"/>
        <v>1129</v>
      </c>
      <c r="K1658" s="1">
        <f t="shared" si="1366"/>
        <v>1130</v>
      </c>
      <c r="M1658" s="32"/>
      <c r="R1658">
        <f t="shared" si="1361"/>
        <v>1146</v>
      </c>
      <c r="AQ1658">
        <f t="shared" si="1367"/>
        <v>1662</v>
      </c>
      <c r="AZ1658" s="158">
        <f t="shared" si="1350"/>
        <v>15</v>
      </c>
      <c r="BA1658" s="158">
        <f t="shared" si="1351"/>
        <v>15</v>
      </c>
      <c r="BB1658" s="158">
        <f t="shared" si="1370"/>
        <v>14</v>
      </c>
      <c r="BC1658" s="158">
        <f t="shared" si="1371"/>
        <v>14</v>
      </c>
      <c r="BD1658" s="186">
        <f t="shared" si="1358"/>
        <v>19</v>
      </c>
      <c r="BE1658" s="186">
        <f t="shared" si="1359"/>
        <v>18</v>
      </c>
      <c r="BF1658" s="186">
        <f t="shared" si="1356"/>
        <v>17</v>
      </c>
      <c r="BG1658" s="186">
        <f t="shared" si="1357"/>
        <v>17</v>
      </c>
      <c r="BH1658" s="186">
        <f t="shared" si="1354"/>
        <v>16</v>
      </c>
      <c r="BI1658" s="186">
        <f t="shared" si="1355"/>
        <v>16</v>
      </c>
      <c r="BJ1658" s="186">
        <f t="shared" si="1352"/>
        <v>15</v>
      </c>
      <c r="BK1658" s="186">
        <f t="shared" si="1353"/>
        <v>14</v>
      </c>
      <c r="BL1658" s="186">
        <f>BK1658+2</f>
        <v>16</v>
      </c>
      <c r="BM1658" s="186">
        <f t="shared" si="1368"/>
        <v>15</v>
      </c>
      <c r="BN1658" s="186">
        <f t="shared" si="1369"/>
        <v>15</v>
      </c>
      <c r="BO1658" s="32">
        <f t="shared" si="1372"/>
        <v>889</v>
      </c>
      <c r="BP1658" s="8">
        <f t="shared" si="1362"/>
        <v>473</v>
      </c>
    </row>
    <row r="1659" spans="1:68" ht="13.5" thickBot="1">
      <c r="A1659" s="390">
        <f t="shared" si="1339"/>
        <v>47</v>
      </c>
      <c r="B1659" s="391" t="str">
        <f>VLOOKUP(A1659,Sheet3!$A$2:$E$61,4,FALSE)</f>
        <v>gēngxū (庚戌)</v>
      </c>
      <c r="C1659" s="391" t="str">
        <f>VLOOKUP(A1659,Sheet3!$A$2:$E$61,5,FALSE)</f>
        <v>Metal Dog</v>
      </c>
      <c r="D1659" s="399">
        <f t="shared" si="1340"/>
        <v>3828</v>
      </c>
      <c r="E1659" s="399">
        <f t="shared" si="1341"/>
        <v>3767</v>
      </c>
      <c r="F1659" s="96">
        <f t="shared" si="1360"/>
        <v>161.57142857142858</v>
      </c>
      <c r="G1659" s="413"/>
      <c r="H1659" s="108">
        <f t="shared" si="1363"/>
        <v>1130</v>
      </c>
      <c r="I1659" s="1">
        <f t="shared" si="1364"/>
        <v>1131</v>
      </c>
      <c r="J1659" s="108">
        <f t="shared" si="1365"/>
        <v>1130</v>
      </c>
      <c r="K1659" s="1">
        <f t="shared" si="1366"/>
        <v>1131</v>
      </c>
      <c r="M1659" s="32"/>
      <c r="R1659">
        <f t="shared" si="1361"/>
        <v>1147</v>
      </c>
      <c r="AQ1659">
        <f t="shared" si="1367"/>
        <v>1663</v>
      </c>
      <c r="AZ1659" s="158">
        <f t="shared" si="1350"/>
        <v>15</v>
      </c>
      <c r="BA1659" s="158">
        <f t="shared" si="1351"/>
        <v>15</v>
      </c>
      <c r="BB1659" s="158">
        <f t="shared" si="1370"/>
        <v>14</v>
      </c>
      <c r="BC1659" s="158">
        <f t="shared" si="1371"/>
        <v>14</v>
      </c>
      <c r="BD1659" s="186">
        <f t="shared" si="1358"/>
        <v>19</v>
      </c>
      <c r="BE1659" s="186">
        <f t="shared" si="1359"/>
        <v>18</v>
      </c>
      <c r="BF1659" s="186">
        <f t="shared" si="1356"/>
        <v>17</v>
      </c>
      <c r="BG1659" s="186">
        <f t="shared" si="1357"/>
        <v>17</v>
      </c>
      <c r="BH1659" s="186">
        <f t="shared" si="1354"/>
        <v>16</v>
      </c>
      <c r="BI1659" s="186">
        <f t="shared" si="1355"/>
        <v>16</v>
      </c>
      <c r="BJ1659" s="186">
        <f t="shared" si="1352"/>
        <v>15</v>
      </c>
      <c r="BK1659" s="186">
        <f t="shared" si="1353"/>
        <v>14</v>
      </c>
      <c r="BL1659" s="186">
        <f>BK1659+2</f>
        <v>16</v>
      </c>
      <c r="BM1659" s="186">
        <f t="shared" si="1368"/>
        <v>15</v>
      </c>
      <c r="BN1659" s="186">
        <f t="shared" si="1369"/>
        <v>15</v>
      </c>
      <c r="BO1659" s="32">
        <f t="shared" si="1372"/>
        <v>890</v>
      </c>
      <c r="BP1659" s="8">
        <f t="shared" si="1362"/>
        <v>474</v>
      </c>
    </row>
    <row r="1660" spans="1:68" ht="13.5" thickBot="1">
      <c r="A1660" s="390">
        <f t="shared" si="1339"/>
        <v>48</v>
      </c>
      <c r="B1660" s="391" t="str">
        <f>VLOOKUP(A1660,Sheet3!$A$2:$E$61,4,FALSE)</f>
        <v>xīnhài (辛亥)</v>
      </c>
      <c r="C1660" s="391" t="str">
        <f>VLOOKUP(A1660,Sheet3!$A$2:$E$61,5,FALSE)</f>
        <v>Metal Pig</v>
      </c>
      <c r="D1660" s="399">
        <f t="shared" si="1340"/>
        <v>3829</v>
      </c>
      <c r="E1660" s="399">
        <f t="shared" si="1341"/>
        <v>3768</v>
      </c>
      <c r="F1660" s="96">
        <f t="shared" si="1360"/>
        <v>161.71428571428572</v>
      </c>
      <c r="G1660" s="413"/>
      <c r="H1660" s="108">
        <f t="shared" si="1363"/>
        <v>1131</v>
      </c>
      <c r="I1660" s="1">
        <f t="shared" si="1364"/>
        <v>1132</v>
      </c>
      <c r="J1660" s="108">
        <f t="shared" si="1365"/>
        <v>1131</v>
      </c>
      <c r="K1660" s="1">
        <f t="shared" si="1366"/>
        <v>1132</v>
      </c>
      <c r="M1660" s="32"/>
      <c r="R1660">
        <f t="shared" si="1361"/>
        <v>1148</v>
      </c>
      <c r="AQ1660">
        <f t="shared" si="1367"/>
        <v>1664</v>
      </c>
      <c r="AZ1660" s="158">
        <f t="shared" si="1350"/>
        <v>15</v>
      </c>
      <c r="BA1660" s="158">
        <f t="shared" si="1351"/>
        <v>15</v>
      </c>
      <c r="BB1660" s="158">
        <f t="shared" si="1370"/>
        <v>14</v>
      </c>
      <c r="BC1660" s="158">
        <f t="shared" si="1371"/>
        <v>14</v>
      </c>
      <c r="BD1660" s="186">
        <f t="shared" si="1358"/>
        <v>19</v>
      </c>
      <c r="BE1660" s="186">
        <f t="shared" si="1359"/>
        <v>18</v>
      </c>
      <c r="BF1660" s="186">
        <f t="shared" si="1356"/>
        <v>17</v>
      </c>
      <c r="BG1660" s="186">
        <f t="shared" si="1357"/>
        <v>17</v>
      </c>
      <c r="BH1660" s="186">
        <f t="shared" si="1354"/>
        <v>16</v>
      </c>
      <c r="BI1660" s="186">
        <f t="shared" si="1355"/>
        <v>16</v>
      </c>
      <c r="BJ1660" s="186">
        <f t="shared" si="1352"/>
        <v>15</v>
      </c>
      <c r="BK1660" s="186">
        <f t="shared" si="1353"/>
        <v>14</v>
      </c>
      <c r="BL1660" s="186">
        <f>BK1660+1</f>
        <v>15</v>
      </c>
      <c r="BM1660" s="186">
        <f t="shared" si="1368"/>
        <v>14</v>
      </c>
      <c r="BN1660" s="186">
        <f t="shared" si="1369"/>
        <v>14</v>
      </c>
      <c r="BO1660" s="32">
        <f t="shared" si="1372"/>
        <v>891</v>
      </c>
      <c r="BP1660" s="8">
        <f t="shared" si="1362"/>
        <v>475</v>
      </c>
    </row>
    <row r="1661" spans="1:68" ht="13.5" thickBot="1">
      <c r="A1661" s="390">
        <f t="shared" si="1339"/>
        <v>49</v>
      </c>
      <c r="B1661" s="391" t="str">
        <f>VLOOKUP(A1661,Sheet3!$A$2:$E$61,4,FALSE)</f>
        <v>rénzǐ (壬子)</v>
      </c>
      <c r="C1661" s="391" t="str">
        <f>VLOOKUP(A1661,Sheet3!$A$2:$E$61,5,FALSE)</f>
        <v>Water Rat</v>
      </c>
      <c r="D1661" s="399">
        <f t="shared" si="1340"/>
        <v>3830</v>
      </c>
      <c r="E1661" s="399">
        <f t="shared" si="1341"/>
        <v>3769</v>
      </c>
      <c r="F1661" s="96">
        <f t="shared" si="1360"/>
        <v>161.85714285714286</v>
      </c>
      <c r="G1661" s="413"/>
      <c r="H1661" s="108">
        <f t="shared" si="1363"/>
        <v>1132</v>
      </c>
      <c r="I1661" s="1">
        <f t="shared" si="1364"/>
        <v>1133</v>
      </c>
      <c r="J1661" s="108">
        <f t="shared" si="1365"/>
        <v>1132</v>
      </c>
      <c r="K1661" s="1">
        <f t="shared" si="1366"/>
        <v>1133</v>
      </c>
      <c r="M1661" s="32"/>
      <c r="R1661">
        <f t="shared" si="1361"/>
        <v>1149</v>
      </c>
      <c r="AQ1661">
        <f t="shared" si="1367"/>
        <v>1665</v>
      </c>
      <c r="AZ1661" s="158">
        <f t="shared" ref="AZ1661:AZ1692" si="1373">BL1660-1</f>
        <v>14</v>
      </c>
      <c r="BA1661" s="158">
        <f t="shared" ref="BA1661:BA1692" si="1374">AZ1661</f>
        <v>14</v>
      </c>
      <c r="BB1661" s="158">
        <f t="shared" si="1370"/>
        <v>13</v>
      </c>
      <c r="BC1661" s="158">
        <f t="shared" si="1371"/>
        <v>13</v>
      </c>
      <c r="BD1661" s="186">
        <f t="shared" si="1358"/>
        <v>18</v>
      </c>
      <c r="BE1661" s="186">
        <f t="shared" si="1359"/>
        <v>17</v>
      </c>
      <c r="BF1661" s="186">
        <f t="shared" si="1356"/>
        <v>16</v>
      </c>
      <c r="BG1661" s="186">
        <f t="shared" si="1357"/>
        <v>16</v>
      </c>
      <c r="BH1661" s="186">
        <f t="shared" si="1354"/>
        <v>15</v>
      </c>
      <c r="BI1661" s="186">
        <f t="shared" si="1355"/>
        <v>15</v>
      </c>
      <c r="BJ1661" s="186">
        <f t="shared" ref="BJ1661:BJ1692" si="1375">BI1661-1</f>
        <v>14</v>
      </c>
      <c r="BK1661" s="186">
        <f t="shared" si="1353"/>
        <v>13</v>
      </c>
      <c r="BL1661" s="186">
        <f>BK1661+2</f>
        <v>15</v>
      </c>
      <c r="BM1661" s="186">
        <f t="shared" si="1368"/>
        <v>14</v>
      </c>
      <c r="BN1661" s="186">
        <f t="shared" si="1369"/>
        <v>14</v>
      </c>
      <c r="BO1661" s="32">
        <f t="shared" si="1372"/>
        <v>892</v>
      </c>
      <c r="BP1661" s="8">
        <f t="shared" si="1362"/>
        <v>476</v>
      </c>
    </row>
    <row r="1662" spans="1:68" ht="13.5" thickBot="1">
      <c r="A1662" s="390">
        <f t="shared" si="1339"/>
        <v>50</v>
      </c>
      <c r="B1662" s="391" t="str">
        <f>VLOOKUP(A1662,Sheet3!$A$2:$E$61,4,FALSE)</f>
        <v>guǐchǒu (癸丑)</v>
      </c>
      <c r="C1662" s="391" t="str">
        <f>VLOOKUP(A1662,Sheet3!$A$2:$E$61,5,FALSE)</f>
        <v>Water Ox</v>
      </c>
      <c r="D1662" s="399">
        <f t="shared" si="1340"/>
        <v>3831</v>
      </c>
      <c r="E1662" s="399">
        <f t="shared" si="1341"/>
        <v>3770</v>
      </c>
      <c r="F1662" s="99">
        <f t="shared" si="1360"/>
        <v>162</v>
      </c>
      <c r="G1662" s="414"/>
      <c r="H1662" s="109">
        <f t="shared" si="1363"/>
        <v>1133</v>
      </c>
      <c r="I1662" s="16">
        <f t="shared" si="1364"/>
        <v>1134</v>
      </c>
      <c r="J1662" s="109">
        <f t="shared" si="1365"/>
        <v>1133</v>
      </c>
      <c r="K1662" s="16">
        <f t="shared" si="1366"/>
        <v>1134</v>
      </c>
      <c r="L1662" s="20"/>
      <c r="M1662" s="30"/>
      <c r="N1662" s="113"/>
      <c r="O1662" s="20"/>
      <c r="P1662" s="20"/>
      <c r="Q1662" s="30"/>
      <c r="R1662" s="20">
        <f t="shared" si="1361"/>
        <v>1150</v>
      </c>
      <c r="S1662" s="20"/>
      <c r="T1662" s="17"/>
      <c r="U1662" s="17"/>
      <c r="V1662" s="20"/>
      <c r="W1662" s="20"/>
      <c r="X1662" s="20"/>
      <c r="Y1662" s="20"/>
      <c r="Z1662" s="20"/>
      <c r="AA1662" s="20"/>
      <c r="AB1662" s="20"/>
      <c r="AC1662" s="20"/>
      <c r="AD1662" s="20"/>
      <c r="AE1662" s="20"/>
      <c r="AF1662" s="20"/>
      <c r="AG1662" s="20"/>
      <c r="AH1662" s="17"/>
      <c r="AQ1662">
        <f t="shared" si="1367"/>
        <v>1666</v>
      </c>
      <c r="AZ1662" s="158">
        <f t="shared" si="1373"/>
        <v>14</v>
      </c>
      <c r="BA1662" s="158">
        <f t="shared" si="1374"/>
        <v>14</v>
      </c>
      <c r="BB1662" s="158">
        <f t="shared" si="1370"/>
        <v>13</v>
      </c>
      <c r="BC1662" s="158">
        <f t="shared" si="1371"/>
        <v>13</v>
      </c>
      <c r="BD1662" s="186">
        <f t="shared" si="1358"/>
        <v>18</v>
      </c>
      <c r="BE1662" s="186">
        <f t="shared" si="1359"/>
        <v>17</v>
      </c>
      <c r="BF1662" s="186">
        <f t="shared" si="1356"/>
        <v>16</v>
      </c>
      <c r="BG1662" s="186">
        <f t="shared" si="1357"/>
        <v>16</v>
      </c>
      <c r="BH1662" s="186">
        <f t="shared" si="1354"/>
        <v>15</v>
      </c>
      <c r="BI1662" s="186">
        <f t="shared" si="1355"/>
        <v>15</v>
      </c>
      <c r="BJ1662" s="186">
        <f t="shared" si="1375"/>
        <v>14</v>
      </c>
      <c r="BK1662" s="186">
        <f t="shared" si="1353"/>
        <v>13</v>
      </c>
      <c r="BL1662" s="186">
        <f>BK1662+2</f>
        <v>15</v>
      </c>
      <c r="BM1662" s="186">
        <f t="shared" si="1368"/>
        <v>14</v>
      </c>
      <c r="BN1662" s="186">
        <f t="shared" si="1369"/>
        <v>14</v>
      </c>
      <c r="BO1662" s="32">
        <f t="shared" si="1372"/>
        <v>893</v>
      </c>
      <c r="BP1662" s="8">
        <f t="shared" si="1362"/>
        <v>477</v>
      </c>
    </row>
    <row r="1663" spans="1:68" ht="13.5" thickBot="1">
      <c r="A1663" s="390">
        <f t="shared" si="1339"/>
        <v>51</v>
      </c>
      <c r="B1663" s="391" t="str">
        <f>VLOOKUP(A1663,Sheet3!$A$2:$E$61,4,FALSE)</f>
        <v>jiǎyín (甲寅)</v>
      </c>
      <c r="C1663" s="391" t="str">
        <f>VLOOKUP(A1663,Sheet3!$A$2:$E$61,5,FALSE)</f>
        <v>Wood Tiger</v>
      </c>
      <c r="D1663" s="399">
        <f t="shared" si="1340"/>
        <v>3832</v>
      </c>
      <c r="E1663" s="399">
        <f t="shared" si="1341"/>
        <v>3771</v>
      </c>
      <c r="F1663" s="96">
        <f t="shared" si="1360"/>
        <v>162.14285714285714</v>
      </c>
      <c r="G1663" s="413"/>
      <c r="H1663" s="108">
        <f t="shared" si="1363"/>
        <v>1134</v>
      </c>
      <c r="I1663" s="1">
        <f t="shared" si="1364"/>
        <v>1135</v>
      </c>
      <c r="J1663" s="108">
        <f t="shared" si="1365"/>
        <v>1134</v>
      </c>
      <c r="K1663" s="1">
        <f t="shared" si="1366"/>
        <v>1135</v>
      </c>
      <c r="M1663" s="32"/>
      <c r="R1663">
        <f t="shared" si="1361"/>
        <v>1151</v>
      </c>
      <c r="AQ1663">
        <f t="shared" si="1367"/>
        <v>1667</v>
      </c>
      <c r="AZ1663" s="158">
        <f t="shared" si="1373"/>
        <v>14</v>
      </c>
      <c r="BA1663" s="158">
        <f t="shared" si="1374"/>
        <v>14</v>
      </c>
      <c r="BB1663" s="158">
        <f t="shared" si="1370"/>
        <v>13</v>
      </c>
      <c r="BC1663" s="158">
        <f t="shared" si="1371"/>
        <v>13</v>
      </c>
      <c r="BD1663" s="186">
        <f t="shared" si="1358"/>
        <v>18</v>
      </c>
      <c r="BE1663" s="186">
        <f t="shared" si="1359"/>
        <v>17</v>
      </c>
      <c r="BF1663" s="186">
        <f t="shared" si="1356"/>
        <v>16</v>
      </c>
      <c r="BG1663" s="186">
        <f t="shared" si="1357"/>
        <v>16</v>
      </c>
      <c r="BH1663" s="186">
        <f t="shared" si="1354"/>
        <v>15</v>
      </c>
      <c r="BI1663" s="186">
        <f t="shared" si="1355"/>
        <v>15</v>
      </c>
      <c r="BJ1663" s="186">
        <f t="shared" si="1375"/>
        <v>14</v>
      </c>
      <c r="BK1663" s="186">
        <f t="shared" si="1353"/>
        <v>13</v>
      </c>
      <c r="BL1663" s="186">
        <f>BK1663+2</f>
        <v>15</v>
      </c>
      <c r="BM1663" s="186">
        <f t="shared" si="1368"/>
        <v>14</v>
      </c>
      <c r="BN1663" s="186">
        <f t="shared" si="1369"/>
        <v>14</v>
      </c>
      <c r="BO1663" s="32">
        <f t="shared" si="1372"/>
        <v>894</v>
      </c>
      <c r="BP1663" s="8">
        <f t="shared" si="1362"/>
        <v>478</v>
      </c>
    </row>
    <row r="1664" spans="1:68" ht="13.5" thickBot="1">
      <c r="A1664" s="390">
        <f t="shared" si="1339"/>
        <v>52</v>
      </c>
      <c r="B1664" s="391" t="str">
        <f>VLOOKUP(A1664,Sheet3!$A$2:$E$61,4,FALSE)</f>
        <v>yǐmǎo (乙卯)</v>
      </c>
      <c r="C1664" s="391" t="str">
        <f>VLOOKUP(A1664,Sheet3!$A$2:$E$61,5,FALSE)</f>
        <v>Wood Hare</v>
      </c>
      <c r="D1664" s="399">
        <f t="shared" si="1340"/>
        <v>3833</v>
      </c>
      <c r="E1664" s="399">
        <f t="shared" si="1341"/>
        <v>3772</v>
      </c>
      <c r="F1664" s="96">
        <f t="shared" si="1360"/>
        <v>162.28571428571428</v>
      </c>
      <c r="G1664" s="413"/>
      <c r="H1664" s="108">
        <f t="shared" si="1363"/>
        <v>1135</v>
      </c>
      <c r="I1664" s="1">
        <f t="shared" si="1364"/>
        <v>1136</v>
      </c>
      <c r="J1664" s="108">
        <f t="shared" si="1365"/>
        <v>1135</v>
      </c>
      <c r="K1664" s="1">
        <f t="shared" si="1366"/>
        <v>1136</v>
      </c>
      <c r="M1664" s="32"/>
      <c r="R1664">
        <f t="shared" si="1361"/>
        <v>1152</v>
      </c>
      <c r="AQ1664">
        <f t="shared" si="1367"/>
        <v>1668</v>
      </c>
      <c r="AZ1664" s="158">
        <f t="shared" si="1373"/>
        <v>14</v>
      </c>
      <c r="BA1664" s="158">
        <f t="shared" si="1374"/>
        <v>14</v>
      </c>
      <c r="BB1664" s="158">
        <f t="shared" si="1370"/>
        <v>13</v>
      </c>
      <c r="BC1664" s="158">
        <f t="shared" si="1371"/>
        <v>13</v>
      </c>
      <c r="BD1664" s="186">
        <f t="shared" si="1358"/>
        <v>18</v>
      </c>
      <c r="BE1664" s="186">
        <f t="shared" si="1359"/>
        <v>17</v>
      </c>
      <c r="BF1664" s="186">
        <f t="shared" si="1356"/>
        <v>16</v>
      </c>
      <c r="BG1664" s="186">
        <f t="shared" si="1357"/>
        <v>16</v>
      </c>
      <c r="BH1664" s="186">
        <f t="shared" si="1354"/>
        <v>15</v>
      </c>
      <c r="BI1664" s="186">
        <f t="shared" si="1355"/>
        <v>15</v>
      </c>
      <c r="BJ1664" s="186">
        <f t="shared" si="1375"/>
        <v>14</v>
      </c>
      <c r="BK1664" s="186">
        <f t="shared" ref="BK1664:BK1695" si="1376">BJ1664-1</f>
        <v>13</v>
      </c>
      <c r="BL1664" s="186">
        <f>BK1664+1</f>
        <v>14</v>
      </c>
      <c r="BM1664" s="186">
        <f t="shared" si="1368"/>
        <v>13</v>
      </c>
      <c r="BN1664" s="186">
        <f t="shared" si="1369"/>
        <v>13</v>
      </c>
      <c r="BO1664" s="32">
        <f t="shared" si="1372"/>
        <v>895</v>
      </c>
      <c r="BP1664" s="8">
        <f t="shared" si="1362"/>
        <v>479</v>
      </c>
    </row>
    <row r="1665" spans="1:68" ht="13.5" thickBot="1">
      <c r="A1665" s="390">
        <f t="shared" si="1339"/>
        <v>53</v>
      </c>
      <c r="B1665" s="391" t="str">
        <f>VLOOKUP(A1665,Sheet3!$A$2:$E$61,4,FALSE)</f>
        <v>bǐngchén (丙辰)</v>
      </c>
      <c r="C1665" s="391" t="str">
        <f>VLOOKUP(A1665,Sheet3!$A$2:$E$61,5,FALSE)</f>
        <v>Fire Dragon</v>
      </c>
      <c r="D1665" s="399">
        <f t="shared" si="1340"/>
        <v>3834</v>
      </c>
      <c r="E1665" s="399">
        <f t="shared" si="1341"/>
        <v>3773</v>
      </c>
      <c r="F1665" s="96">
        <f t="shared" si="1360"/>
        <v>162.42857142857142</v>
      </c>
      <c r="G1665" s="413"/>
      <c r="H1665" s="108">
        <f t="shared" si="1363"/>
        <v>1136</v>
      </c>
      <c r="I1665" s="1">
        <f t="shared" si="1364"/>
        <v>1137</v>
      </c>
      <c r="J1665" s="108">
        <f t="shared" si="1365"/>
        <v>1136</v>
      </c>
      <c r="K1665" s="1">
        <f t="shared" si="1366"/>
        <v>1137</v>
      </c>
      <c r="M1665" s="32"/>
      <c r="R1665">
        <f t="shared" si="1361"/>
        <v>1153</v>
      </c>
      <c r="AQ1665">
        <f t="shared" si="1367"/>
        <v>1669</v>
      </c>
      <c r="AZ1665" s="158">
        <f t="shared" si="1373"/>
        <v>13</v>
      </c>
      <c r="BA1665" s="158">
        <f t="shared" si="1374"/>
        <v>13</v>
      </c>
      <c r="BB1665" s="158">
        <f t="shared" si="1370"/>
        <v>12</v>
      </c>
      <c r="BC1665" s="158">
        <f t="shared" si="1371"/>
        <v>12</v>
      </c>
      <c r="BD1665" s="186">
        <f t="shared" si="1358"/>
        <v>17</v>
      </c>
      <c r="BE1665" s="186">
        <f t="shared" si="1359"/>
        <v>16</v>
      </c>
      <c r="BF1665" s="186">
        <f t="shared" si="1356"/>
        <v>15</v>
      </c>
      <c r="BG1665" s="186">
        <f t="shared" si="1357"/>
        <v>15</v>
      </c>
      <c r="BH1665" s="186">
        <f t="shared" ref="BH1665:BH1696" si="1377">BG1665-1</f>
        <v>14</v>
      </c>
      <c r="BI1665" s="186">
        <f t="shared" ref="BI1665:BI1696" si="1378">BH1665</f>
        <v>14</v>
      </c>
      <c r="BJ1665" s="186">
        <f t="shared" si="1375"/>
        <v>13</v>
      </c>
      <c r="BK1665" s="186">
        <f t="shared" si="1376"/>
        <v>12</v>
      </c>
      <c r="BL1665" s="186">
        <f>BK1665+2</f>
        <v>14</v>
      </c>
      <c r="BM1665" s="186">
        <f t="shared" si="1368"/>
        <v>13</v>
      </c>
      <c r="BN1665" s="186">
        <f t="shared" si="1369"/>
        <v>13</v>
      </c>
      <c r="BO1665" s="32">
        <f t="shared" si="1372"/>
        <v>896</v>
      </c>
      <c r="BP1665" s="8">
        <f t="shared" si="1362"/>
        <v>480</v>
      </c>
    </row>
    <row r="1666" spans="1:68" ht="13.5" thickBot="1">
      <c r="A1666" s="390">
        <f t="shared" si="1339"/>
        <v>54</v>
      </c>
      <c r="B1666" s="391" t="str">
        <f>VLOOKUP(A1666,Sheet3!$A$2:$E$61,4,FALSE)</f>
        <v>dīngsì (丁巳)</v>
      </c>
      <c r="C1666" s="391" t="str">
        <f>VLOOKUP(A1666,Sheet3!$A$2:$E$61,5,FALSE)</f>
        <v>Fire Snake</v>
      </c>
      <c r="D1666" s="399">
        <f t="shared" si="1340"/>
        <v>3835</v>
      </c>
      <c r="E1666" s="399">
        <f t="shared" si="1341"/>
        <v>3774</v>
      </c>
      <c r="F1666" s="96">
        <f t="shared" si="1360"/>
        <v>162.57142857142858</v>
      </c>
      <c r="G1666" s="413"/>
      <c r="H1666" s="108">
        <f t="shared" si="1363"/>
        <v>1137</v>
      </c>
      <c r="I1666" s="1">
        <f t="shared" si="1364"/>
        <v>1138</v>
      </c>
      <c r="J1666" s="108">
        <f t="shared" si="1365"/>
        <v>1137</v>
      </c>
      <c r="K1666" s="1">
        <f t="shared" si="1366"/>
        <v>1138</v>
      </c>
      <c r="M1666" s="32"/>
      <c r="R1666">
        <f t="shared" si="1361"/>
        <v>1154</v>
      </c>
      <c r="AQ1666">
        <f t="shared" si="1367"/>
        <v>1670</v>
      </c>
      <c r="AZ1666" s="158">
        <f t="shared" si="1373"/>
        <v>13</v>
      </c>
      <c r="BA1666" s="158">
        <f t="shared" si="1374"/>
        <v>13</v>
      </c>
      <c r="BB1666" s="158">
        <f t="shared" si="1370"/>
        <v>12</v>
      </c>
      <c r="BC1666" s="158">
        <f t="shared" si="1371"/>
        <v>12</v>
      </c>
      <c r="BD1666" s="186">
        <f t="shared" si="1358"/>
        <v>17</v>
      </c>
      <c r="BE1666" s="186">
        <f t="shared" si="1359"/>
        <v>16</v>
      </c>
      <c r="BF1666" s="186">
        <f t="shared" si="1356"/>
        <v>15</v>
      </c>
      <c r="BG1666" s="186">
        <f t="shared" si="1357"/>
        <v>15</v>
      </c>
      <c r="BH1666" s="186">
        <f t="shared" si="1377"/>
        <v>14</v>
      </c>
      <c r="BI1666" s="186">
        <f t="shared" si="1378"/>
        <v>14</v>
      </c>
      <c r="BJ1666" s="186">
        <f t="shared" si="1375"/>
        <v>13</v>
      </c>
      <c r="BK1666" s="186">
        <f t="shared" si="1376"/>
        <v>12</v>
      </c>
      <c r="BL1666" s="186">
        <f>BK1666+2</f>
        <v>14</v>
      </c>
      <c r="BM1666" s="186">
        <f t="shared" si="1368"/>
        <v>13</v>
      </c>
      <c r="BN1666" s="186">
        <f t="shared" si="1369"/>
        <v>13</v>
      </c>
      <c r="BO1666" s="32">
        <f t="shared" si="1372"/>
        <v>897</v>
      </c>
      <c r="BP1666" s="8">
        <f t="shared" si="1362"/>
        <v>481</v>
      </c>
    </row>
    <row r="1667" spans="1:68" ht="13.5" thickBot="1">
      <c r="A1667" s="390">
        <f t="shared" si="1339"/>
        <v>55</v>
      </c>
      <c r="B1667" s="391" t="str">
        <f>VLOOKUP(A1667,Sheet3!$A$2:$E$61,4,FALSE)</f>
        <v>wùwǔ (戊午)</v>
      </c>
      <c r="C1667" s="391" t="str">
        <f>VLOOKUP(A1667,Sheet3!$A$2:$E$61,5,FALSE)</f>
        <v>Earth Horse</v>
      </c>
      <c r="D1667" s="399">
        <f t="shared" si="1340"/>
        <v>3836</v>
      </c>
      <c r="E1667" s="399">
        <f t="shared" si="1341"/>
        <v>3775</v>
      </c>
      <c r="F1667" s="96">
        <f t="shared" si="1360"/>
        <v>162.71428571428572</v>
      </c>
      <c r="G1667" s="413"/>
      <c r="H1667" s="108">
        <f t="shared" si="1363"/>
        <v>1138</v>
      </c>
      <c r="I1667" s="1">
        <f t="shared" si="1364"/>
        <v>1139</v>
      </c>
      <c r="J1667" s="108">
        <f t="shared" si="1365"/>
        <v>1138</v>
      </c>
      <c r="K1667" s="1">
        <f t="shared" si="1366"/>
        <v>1139</v>
      </c>
      <c r="M1667" s="32"/>
      <c r="R1667">
        <f t="shared" si="1361"/>
        <v>1155</v>
      </c>
      <c r="AQ1667">
        <f t="shared" si="1367"/>
        <v>1671</v>
      </c>
      <c r="AZ1667" s="158">
        <f t="shared" si="1373"/>
        <v>13</v>
      </c>
      <c r="BA1667" s="158">
        <f t="shared" si="1374"/>
        <v>13</v>
      </c>
      <c r="BB1667" s="158">
        <f t="shared" si="1370"/>
        <v>12</v>
      </c>
      <c r="BC1667" s="158">
        <f t="shared" si="1371"/>
        <v>12</v>
      </c>
      <c r="BD1667" s="186">
        <f t="shared" si="1358"/>
        <v>17</v>
      </c>
      <c r="BE1667" s="186">
        <f t="shared" si="1359"/>
        <v>16</v>
      </c>
      <c r="BF1667" s="186">
        <f t="shared" si="1356"/>
        <v>15</v>
      </c>
      <c r="BG1667" s="186">
        <f t="shared" si="1357"/>
        <v>15</v>
      </c>
      <c r="BH1667" s="186">
        <f t="shared" si="1377"/>
        <v>14</v>
      </c>
      <c r="BI1667" s="186">
        <f t="shared" si="1378"/>
        <v>14</v>
      </c>
      <c r="BJ1667" s="186">
        <f t="shared" si="1375"/>
        <v>13</v>
      </c>
      <c r="BK1667" s="186">
        <f t="shared" si="1376"/>
        <v>12</v>
      </c>
      <c r="BL1667" s="186">
        <f>BK1667+2</f>
        <v>14</v>
      </c>
      <c r="BM1667" s="186">
        <f t="shared" si="1368"/>
        <v>13</v>
      </c>
      <c r="BN1667" s="186">
        <f t="shared" si="1369"/>
        <v>13</v>
      </c>
      <c r="BO1667" s="32">
        <f t="shared" si="1372"/>
        <v>898</v>
      </c>
      <c r="BP1667" s="8">
        <f t="shared" si="1362"/>
        <v>482</v>
      </c>
    </row>
    <row r="1668" spans="1:68" ht="13.5" thickBot="1">
      <c r="A1668" s="390">
        <f t="shared" si="1339"/>
        <v>56</v>
      </c>
      <c r="B1668" s="391" t="str">
        <f>VLOOKUP(A1668,Sheet3!$A$2:$E$61,4,FALSE)</f>
        <v>jǐwèi (己未)</v>
      </c>
      <c r="C1668" s="391" t="str">
        <f>VLOOKUP(A1668,Sheet3!$A$2:$E$61,5,FALSE)</f>
        <v>Earth Sheep</v>
      </c>
      <c r="D1668" s="399">
        <f t="shared" si="1340"/>
        <v>3837</v>
      </c>
      <c r="E1668" s="399">
        <f t="shared" si="1341"/>
        <v>3776</v>
      </c>
      <c r="F1668" s="96">
        <f t="shared" si="1360"/>
        <v>162.85714285714286</v>
      </c>
      <c r="G1668" s="413"/>
      <c r="H1668" s="108">
        <f t="shared" si="1363"/>
        <v>1139</v>
      </c>
      <c r="I1668" s="1">
        <f t="shared" si="1364"/>
        <v>1140</v>
      </c>
      <c r="J1668" s="108">
        <f t="shared" si="1365"/>
        <v>1139</v>
      </c>
      <c r="K1668" s="1">
        <f t="shared" si="1366"/>
        <v>1140</v>
      </c>
      <c r="M1668" s="32"/>
      <c r="R1668">
        <f t="shared" si="1361"/>
        <v>1156</v>
      </c>
      <c r="AQ1668">
        <f t="shared" si="1367"/>
        <v>1672</v>
      </c>
      <c r="AZ1668" s="158">
        <f t="shared" si="1373"/>
        <v>13</v>
      </c>
      <c r="BA1668" s="158">
        <f t="shared" si="1374"/>
        <v>13</v>
      </c>
      <c r="BB1668" s="158">
        <f t="shared" si="1370"/>
        <v>12</v>
      </c>
      <c r="BC1668" s="158">
        <f t="shared" si="1371"/>
        <v>12</v>
      </c>
      <c r="BD1668" s="186">
        <f t="shared" si="1358"/>
        <v>17</v>
      </c>
      <c r="BE1668" s="186">
        <f t="shared" si="1359"/>
        <v>16</v>
      </c>
      <c r="BF1668" s="186">
        <f t="shared" si="1356"/>
        <v>15</v>
      </c>
      <c r="BG1668" s="186">
        <f t="shared" si="1357"/>
        <v>15</v>
      </c>
      <c r="BH1668" s="186">
        <f t="shared" si="1377"/>
        <v>14</v>
      </c>
      <c r="BI1668" s="186">
        <f t="shared" si="1378"/>
        <v>14</v>
      </c>
      <c r="BJ1668" s="186">
        <f t="shared" si="1375"/>
        <v>13</v>
      </c>
      <c r="BK1668" s="186">
        <f t="shared" si="1376"/>
        <v>12</v>
      </c>
      <c r="BL1668" s="186">
        <f>BK1668+1</f>
        <v>13</v>
      </c>
      <c r="BM1668" s="186">
        <f t="shared" si="1368"/>
        <v>12</v>
      </c>
      <c r="BN1668" s="186">
        <f t="shared" si="1369"/>
        <v>12</v>
      </c>
      <c r="BO1668" s="32">
        <f t="shared" si="1372"/>
        <v>899</v>
      </c>
      <c r="BP1668" s="8">
        <f t="shared" si="1362"/>
        <v>483</v>
      </c>
    </row>
    <row r="1669" spans="1:68" ht="23.25" thickBot="1">
      <c r="A1669" s="390">
        <f>IF(A1668&gt;55,IF(A1668&lt;60,MOD(H1669,60)+57,MOD(H1669,60)-3),MOD(H1669,60)-3)</f>
        <v>57</v>
      </c>
      <c r="B1669" s="391" t="str">
        <f>VLOOKUP(A1669,Sheet3!$A$2:$E$61,4,FALSE)</f>
        <v>gēngshēn (庚申)</v>
      </c>
      <c r="C1669" s="391" t="str">
        <f>VLOOKUP(A1669,Sheet3!$A$2:$E$61,5,FALSE)</f>
        <v>Metal Monkey</v>
      </c>
      <c r="D1669" s="399">
        <f t="shared" si="1340"/>
        <v>3838</v>
      </c>
      <c r="E1669" s="399">
        <f t="shared" si="1341"/>
        <v>3777</v>
      </c>
      <c r="F1669" s="99">
        <f t="shared" si="1360"/>
        <v>163</v>
      </c>
      <c r="G1669" s="414"/>
      <c r="H1669" s="109">
        <f t="shared" si="1363"/>
        <v>1140</v>
      </c>
      <c r="I1669" s="16">
        <f t="shared" si="1364"/>
        <v>1141</v>
      </c>
      <c r="J1669" s="109">
        <f t="shared" si="1365"/>
        <v>1140</v>
      </c>
      <c r="K1669" s="16">
        <f t="shared" si="1366"/>
        <v>1141</v>
      </c>
      <c r="L1669" s="20"/>
      <c r="M1669" s="30"/>
      <c r="N1669" s="113"/>
      <c r="O1669" s="20"/>
      <c r="P1669" s="20"/>
      <c r="Q1669" s="30"/>
      <c r="R1669" s="20">
        <f t="shared" si="1361"/>
        <v>1157</v>
      </c>
      <c r="S1669" s="20"/>
      <c r="T1669" s="17"/>
      <c r="U1669" s="17"/>
      <c r="V1669" s="20"/>
      <c r="W1669" s="20"/>
      <c r="X1669" s="20"/>
      <c r="Y1669" s="20"/>
      <c r="Z1669" s="20"/>
      <c r="AA1669" s="20"/>
      <c r="AB1669" s="20"/>
      <c r="AC1669" s="20"/>
      <c r="AD1669" s="20"/>
      <c r="AE1669" s="20"/>
      <c r="AF1669" s="20"/>
      <c r="AG1669" s="20"/>
      <c r="AH1669" s="17"/>
      <c r="AQ1669">
        <f t="shared" si="1367"/>
        <v>1673</v>
      </c>
      <c r="AZ1669" s="158">
        <f t="shared" si="1373"/>
        <v>12</v>
      </c>
      <c r="BA1669" s="158">
        <f t="shared" si="1374"/>
        <v>12</v>
      </c>
      <c r="BB1669" s="158">
        <f t="shared" si="1370"/>
        <v>11</v>
      </c>
      <c r="BC1669" s="158">
        <f t="shared" si="1371"/>
        <v>11</v>
      </c>
      <c r="BD1669" s="186">
        <f t="shared" si="1358"/>
        <v>16</v>
      </c>
      <c r="BE1669" s="186">
        <f t="shared" si="1359"/>
        <v>15</v>
      </c>
      <c r="BF1669" s="186">
        <f t="shared" ref="BF1669:BF1700" si="1379">BE1669-1</f>
        <v>14</v>
      </c>
      <c r="BG1669" s="186">
        <f t="shared" ref="BG1669:BG1700" si="1380">BF1669</f>
        <v>14</v>
      </c>
      <c r="BH1669" s="186">
        <f t="shared" si="1377"/>
        <v>13</v>
      </c>
      <c r="BI1669" s="186">
        <f t="shared" si="1378"/>
        <v>13</v>
      </c>
      <c r="BJ1669" s="186">
        <f t="shared" si="1375"/>
        <v>12</v>
      </c>
      <c r="BK1669" s="186">
        <f t="shared" si="1376"/>
        <v>11</v>
      </c>
      <c r="BL1669" s="186">
        <f>BK1669+2</f>
        <v>13</v>
      </c>
      <c r="BM1669" s="186">
        <f t="shared" si="1368"/>
        <v>12</v>
      </c>
      <c r="BN1669" s="186">
        <f t="shared" si="1369"/>
        <v>12</v>
      </c>
      <c r="BO1669" s="32">
        <f t="shared" si="1372"/>
        <v>900</v>
      </c>
      <c r="BP1669" s="8">
        <f t="shared" si="1362"/>
        <v>484</v>
      </c>
    </row>
    <row r="1670" spans="1:68" ht="13.5" thickBot="1">
      <c r="A1670" s="390">
        <f t="shared" ref="A1670:A1697" si="1381">IF(A1669&gt;55,IF(A1669&lt;60,MOD(H1670,60)+57,MOD(H1670,60)-3),MOD(H1670,60)-3)</f>
        <v>58</v>
      </c>
      <c r="B1670" s="391" t="str">
        <f>VLOOKUP(A1670,Sheet3!$A$2:$E$61,4,FALSE)</f>
        <v>xīnyǒu (辛酉)</v>
      </c>
      <c r="C1670" s="391" t="str">
        <f>VLOOKUP(A1670,Sheet3!$A$2:$E$61,5,FALSE)</f>
        <v>Metal Rooster</v>
      </c>
      <c r="D1670" s="399">
        <f t="shared" si="1340"/>
        <v>3839</v>
      </c>
      <c r="E1670" s="399">
        <f t="shared" si="1341"/>
        <v>3778</v>
      </c>
      <c r="F1670" s="96">
        <f t="shared" si="1360"/>
        <v>163.14285714285714</v>
      </c>
      <c r="G1670" s="413"/>
      <c r="H1670" s="108">
        <f t="shared" si="1363"/>
        <v>1141</v>
      </c>
      <c r="I1670" s="1">
        <f t="shared" si="1364"/>
        <v>1142</v>
      </c>
      <c r="J1670" s="108">
        <f t="shared" si="1365"/>
        <v>1141</v>
      </c>
      <c r="K1670" s="1">
        <f t="shared" si="1366"/>
        <v>1142</v>
      </c>
      <c r="M1670" s="32"/>
      <c r="R1670">
        <f t="shared" si="1361"/>
        <v>1158</v>
      </c>
      <c r="AQ1670">
        <f t="shared" si="1367"/>
        <v>1674</v>
      </c>
      <c r="AZ1670" s="158">
        <f t="shared" si="1373"/>
        <v>12</v>
      </c>
      <c r="BA1670" s="158">
        <f t="shared" si="1374"/>
        <v>12</v>
      </c>
      <c r="BB1670" s="158">
        <f t="shared" si="1370"/>
        <v>11</v>
      </c>
      <c r="BC1670" s="158">
        <f t="shared" si="1371"/>
        <v>11</v>
      </c>
      <c r="BD1670" s="186">
        <f t="shared" si="1358"/>
        <v>16</v>
      </c>
      <c r="BE1670" s="186">
        <f t="shared" si="1359"/>
        <v>15</v>
      </c>
      <c r="BF1670" s="186">
        <f t="shared" si="1379"/>
        <v>14</v>
      </c>
      <c r="BG1670" s="186">
        <f t="shared" si="1380"/>
        <v>14</v>
      </c>
      <c r="BH1670" s="186">
        <f t="shared" si="1377"/>
        <v>13</v>
      </c>
      <c r="BI1670" s="186">
        <f t="shared" si="1378"/>
        <v>13</v>
      </c>
      <c r="BJ1670" s="186">
        <f t="shared" si="1375"/>
        <v>12</v>
      </c>
      <c r="BK1670" s="186">
        <f t="shared" si="1376"/>
        <v>11</v>
      </c>
      <c r="BL1670" s="186">
        <f>BK1670+2</f>
        <v>13</v>
      </c>
      <c r="BM1670" s="186">
        <f t="shared" si="1368"/>
        <v>12</v>
      </c>
      <c r="BN1670" s="186">
        <f t="shared" si="1369"/>
        <v>12</v>
      </c>
      <c r="BO1670" s="32">
        <f t="shared" si="1372"/>
        <v>901</v>
      </c>
      <c r="BP1670" s="8">
        <f t="shared" si="1362"/>
        <v>485</v>
      </c>
    </row>
    <row r="1671" spans="1:68" ht="13.5" thickBot="1">
      <c r="A1671" s="390">
        <f t="shared" si="1381"/>
        <v>59</v>
      </c>
      <c r="B1671" s="391" t="str">
        <f>VLOOKUP(A1671,Sheet3!$A$2:$E$61,4,FALSE)</f>
        <v>rénxū (壬戌)</v>
      </c>
      <c r="C1671" s="391" t="str">
        <f>VLOOKUP(A1671,Sheet3!$A$2:$E$61,5,FALSE)</f>
        <v>Water Dog</v>
      </c>
      <c r="D1671" s="399">
        <f t="shared" si="1340"/>
        <v>3840</v>
      </c>
      <c r="E1671" s="399">
        <f t="shared" si="1341"/>
        <v>3779</v>
      </c>
      <c r="F1671" s="96">
        <f t="shared" si="1360"/>
        <v>163.28571428571428</v>
      </c>
      <c r="G1671" s="413"/>
      <c r="H1671" s="108">
        <f t="shared" si="1363"/>
        <v>1142</v>
      </c>
      <c r="I1671" s="1">
        <f t="shared" si="1364"/>
        <v>1143</v>
      </c>
      <c r="J1671" s="108">
        <f t="shared" si="1365"/>
        <v>1142</v>
      </c>
      <c r="K1671" s="1">
        <f t="shared" si="1366"/>
        <v>1143</v>
      </c>
      <c r="M1671" s="32"/>
      <c r="R1671">
        <f t="shared" si="1361"/>
        <v>1159</v>
      </c>
      <c r="AQ1671">
        <f t="shared" si="1367"/>
        <v>1675</v>
      </c>
      <c r="AZ1671" s="158">
        <f t="shared" si="1373"/>
        <v>12</v>
      </c>
      <c r="BA1671" s="158">
        <f t="shared" si="1374"/>
        <v>12</v>
      </c>
      <c r="BB1671" s="158">
        <f t="shared" si="1370"/>
        <v>11</v>
      </c>
      <c r="BC1671" s="158">
        <f t="shared" si="1371"/>
        <v>11</v>
      </c>
      <c r="BD1671" s="186">
        <f t="shared" si="1358"/>
        <v>16</v>
      </c>
      <c r="BE1671" s="186">
        <f t="shared" si="1359"/>
        <v>15</v>
      </c>
      <c r="BF1671" s="186">
        <f t="shared" si="1379"/>
        <v>14</v>
      </c>
      <c r="BG1671" s="186">
        <f t="shared" si="1380"/>
        <v>14</v>
      </c>
      <c r="BH1671" s="186">
        <f t="shared" si="1377"/>
        <v>13</v>
      </c>
      <c r="BI1671" s="186">
        <f t="shared" si="1378"/>
        <v>13</v>
      </c>
      <c r="BJ1671" s="186">
        <f t="shared" si="1375"/>
        <v>12</v>
      </c>
      <c r="BK1671" s="186">
        <f t="shared" si="1376"/>
        <v>11</v>
      </c>
      <c r="BL1671" s="186">
        <f>BK1671+2</f>
        <v>13</v>
      </c>
      <c r="BM1671" s="186">
        <f t="shared" si="1368"/>
        <v>12</v>
      </c>
      <c r="BN1671" s="186">
        <f t="shared" si="1369"/>
        <v>12</v>
      </c>
      <c r="BO1671" s="32">
        <f t="shared" si="1372"/>
        <v>902</v>
      </c>
      <c r="BP1671" s="8">
        <f t="shared" si="1362"/>
        <v>486</v>
      </c>
    </row>
    <row r="1672" spans="1:68" ht="13.5" thickBot="1">
      <c r="A1672" s="390">
        <f t="shared" si="1381"/>
        <v>60</v>
      </c>
      <c r="B1672" s="391" t="str">
        <f>VLOOKUP(A1672,Sheet3!$A$2:$E$61,4,FALSE)</f>
        <v>guǐhài (癸亥)</v>
      </c>
      <c r="C1672" s="391" t="str">
        <f>VLOOKUP(A1672,Sheet3!$A$2:$E$61,5,FALSE)</f>
        <v>Water Pig</v>
      </c>
      <c r="D1672" s="399">
        <f t="shared" si="1340"/>
        <v>3841</v>
      </c>
      <c r="E1672" s="399">
        <f t="shared" si="1341"/>
        <v>3780</v>
      </c>
      <c r="F1672" s="96">
        <f t="shared" si="1360"/>
        <v>163.42857142857142</v>
      </c>
      <c r="G1672" s="413"/>
      <c r="H1672" s="108">
        <f t="shared" si="1363"/>
        <v>1143</v>
      </c>
      <c r="I1672" s="1">
        <f t="shared" si="1364"/>
        <v>1144</v>
      </c>
      <c r="J1672" s="108">
        <f t="shared" si="1365"/>
        <v>1143</v>
      </c>
      <c r="K1672" s="1">
        <f t="shared" si="1366"/>
        <v>1144</v>
      </c>
      <c r="M1672" s="32"/>
      <c r="R1672">
        <f t="shared" si="1361"/>
        <v>1160</v>
      </c>
      <c r="AQ1672">
        <f t="shared" si="1367"/>
        <v>1676</v>
      </c>
      <c r="AZ1672" s="158">
        <f t="shared" si="1373"/>
        <v>12</v>
      </c>
      <c r="BA1672" s="158">
        <f t="shared" si="1374"/>
        <v>12</v>
      </c>
      <c r="BB1672" s="158">
        <f t="shared" si="1370"/>
        <v>11</v>
      </c>
      <c r="BC1672" s="158">
        <f t="shared" si="1371"/>
        <v>11</v>
      </c>
      <c r="BD1672" s="186">
        <f t="shared" si="1358"/>
        <v>16</v>
      </c>
      <c r="BE1672" s="186">
        <f t="shared" si="1359"/>
        <v>15</v>
      </c>
      <c r="BF1672" s="186">
        <f t="shared" si="1379"/>
        <v>14</v>
      </c>
      <c r="BG1672" s="186">
        <f t="shared" si="1380"/>
        <v>14</v>
      </c>
      <c r="BH1672" s="186">
        <f t="shared" si="1377"/>
        <v>13</v>
      </c>
      <c r="BI1672" s="186">
        <f t="shared" si="1378"/>
        <v>13</v>
      </c>
      <c r="BJ1672" s="186">
        <f t="shared" si="1375"/>
        <v>12</v>
      </c>
      <c r="BK1672" s="186">
        <f t="shared" si="1376"/>
        <v>11</v>
      </c>
      <c r="BL1672" s="186">
        <f>BK1672+1</f>
        <v>12</v>
      </c>
      <c r="BM1672" s="186">
        <f t="shared" si="1368"/>
        <v>11</v>
      </c>
      <c r="BN1672" s="186">
        <f t="shared" si="1369"/>
        <v>11</v>
      </c>
      <c r="BO1672" s="32">
        <f t="shared" si="1372"/>
        <v>903</v>
      </c>
      <c r="BP1672" s="8">
        <f t="shared" si="1362"/>
        <v>487</v>
      </c>
    </row>
    <row r="1673" spans="1:68" ht="13.5" thickBot="1">
      <c r="A1673" s="390">
        <f t="shared" si="1381"/>
        <v>1</v>
      </c>
      <c r="B1673" s="391" t="str">
        <f>VLOOKUP(A1673,Sheet3!$A$2:$E$61,4,FALSE)</f>
        <v>jiǎzǐ (甲子)</v>
      </c>
      <c r="C1673" s="391" t="str">
        <f>VLOOKUP(A1673,Sheet3!$A$2:$E$61,5,FALSE)</f>
        <v>Wood Rat</v>
      </c>
      <c r="D1673" s="399">
        <f t="shared" si="1340"/>
        <v>3842</v>
      </c>
      <c r="E1673" s="399">
        <f t="shared" si="1341"/>
        <v>3781</v>
      </c>
      <c r="F1673" s="96">
        <f t="shared" si="1360"/>
        <v>163.57142857142858</v>
      </c>
      <c r="G1673" s="413"/>
      <c r="H1673" s="108">
        <f t="shared" si="1363"/>
        <v>1144</v>
      </c>
      <c r="I1673" s="1">
        <f t="shared" si="1364"/>
        <v>1145</v>
      </c>
      <c r="J1673" s="108">
        <f t="shared" si="1365"/>
        <v>1144</v>
      </c>
      <c r="K1673" s="1">
        <f t="shared" si="1366"/>
        <v>1145</v>
      </c>
      <c r="M1673" s="32"/>
      <c r="R1673">
        <f t="shared" si="1361"/>
        <v>1161</v>
      </c>
      <c r="AQ1673">
        <f t="shared" si="1367"/>
        <v>1677</v>
      </c>
      <c r="AZ1673" s="158">
        <f t="shared" si="1373"/>
        <v>11</v>
      </c>
      <c r="BA1673" s="158">
        <f t="shared" si="1374"/>
        <v>11</v>
      </c>
      <c r="BB1673" s="158">
        <f t="shared" si="1370"/>
        <v>10</v>
      </c>
      <c r="BC1673" s="158">
        <f t="shared" si="1371"/>
        <v>10</v>
      </c>
      <c r="BD1673" s="186">
        <f t="shared" ref="BD1673:BD1704" si="1382">BC1673+5</f>
        <v>15</v>
      </c>
      <c r="BE1673" s="186">
        <f t="shared" ref="BE1673:BE1704" si="1383">BD1673-1</f>
        <v>14</v>
      </c>
      <c r="BF1673" s="186">
        <f t="shared" si="1379"/>
        <v>13</v>
      </c>
      <c r="BG1673" s="186">
        <f t="shared" si="1380"/>
        <v>13</v>
      </c>
      <c r="BH1673" s="186">
        <f t="shared" si="1377"/>
        <v>12</v>
      </c>
      <c r="BI1673" s="186">
        <f t="shared" si="1378"/>
        <v>12</v>
      </c>
      <c r="BJ1673" s="186">
        <f t="shared" si="1375"/>
        <v>11</v>
      </c>
      <c r="BK1673" s="186">
        <f t="shared" si="1376"/>
        <v>10</v>
      </c>
      <c r="BL1673" s="186">
        <f>BK1673+2</f>
        <v>12</v>
      </c>
      <c r="BM1673" s="186">
        <f t="shared" si="1368"/>
        <v>11</v>
      </c>
      <c r="BN1673" s="186">
        <f t="shared" si="1369"/>
        <v>11</v>
      </c>
      <c r="BO1673" s="32">
        <f t="shared" si="1372"/>
        <v>904</v>
      </c>
      <c r="BP1673" s="8">
        <f t="shared" si="1362"/>
        <v>488</v>
      </c>
    </row>
    <row r="1674" spans="1:68" ht="13.5" thickBot="1">
      <c r="A1674" s="390">
        <f t="shared" si="1381"/>
        <v>2</v>
      </c>
      <c r="B1674" s="391" t="str">
        <f>VLOOKUP(A1674,Sheet3!$A$2:$E$61,4,FALSE)</f>
        <v>yǐchǒu (乙丑)</v>
      </c>
      <c r="C1674" s="391" t="str">
        <f>VLOOKUP(A1674,Sheet3!$A$2:$E$61,5,FALSE)</f>
        <v>Wood Ox</v>
      </c>
      <c r="D1674" s="399">
        <f t="shared" si="1340"/>
        <v>3843</v>
      </c>
      <c r="E1674" s="399">
        <f t="shared" si="1341"/>
        <v>3782</v>
      </c>
      <c r="F1674" s="96">
        <f t="shared" si="1360"/>
        <v>163.71428571428572</v>
      </c>
      <c r="G1674" s="413"/>
      <c r="H1674" s="108">
        <f t="shared" si="1363"/>
        <v>1145</v>
      </c>
      <c r="I1674" s="1">
        <f t="shared" si="1364"/>
        <v>1146</v>
      </c>
      <c r="J1674" s="108">
        <f t="shared" si="1365"/>
        <v>1145</v>
      </c>
      <c r="K1674" s="1">
        <f t="shared" si="1366"/>
        <v>1146</v>
      </c>
      <c r="M1674" s="32"/>
      <c r="R1674">
        <f t="shared" si="1361"/>
        <v>1162</v>
      </c>
      <c r="AQ1674">
        <f t="shared" si="1367"/>
        <v>1678</v>
      </c>
      <c r="AZ1674" s="158">
        <f t="shared" si="1373"/>
        <v>11</v>
      </c>
      <c r="BA1674" s="158">
        <f t="shared" si="1374"/>
        <v>11</v>
      </c>
      <c r="BB1674" s="158">
        <f t="shared" si="1370"/>
        <v>10</v>
      </c>
      <c r="BC1674" s="158">
        <f t="shared" si="1371"/>
        <v>10</v>
      </c>
      <c r="BD1674" s="186">
        <f t="shared" si="1382"/>
        <v>15</v>
      </c>
      <c r="BE1674" s="186">
        <f t="shared" si="1383"/>
        <v>14</v>
      </c>
      <c r="BF1674" s="186">
        <f t="shared" si="1379"/>
        <v>13</v>
      </c>
      <c r="BG1674" s="186">
        <f t="shared" si="1380"/>
        <v>13</v>
      </c>
      <c r="BH1674" s="186">
        <f t="shared" si="1377"/>
        <v>12</v>
      </c>
      <c r="BI1674" s="186">
        <f t="shared" si="1378"/>
        <v>12</v>
      </c>
      <c r="BJ1674" s="186">
        <f t="shared" si="1375"/>
        <v>11</v>
      </c>
      <c r="BK1674" s="186">
        <f t="shared" si="1376"/>
        <v>10</v>
      </c>
      <c r="BL1674" s="186">
        <f>BK1674+2</f>
        <v>12</v>
      </c>
      <c r="BM1674" s="186">
        <f t="shared" si="1368"/>
        <v>11</v>
      </c>
      <c r="BN1674" s="186">
        <f t="shared" si="1369"/>
        <v>11</v>
      </c>
      <c r="BO1674" s="32">
        <f t="shared" si="1372"/>
        <v>905</v>
      </c>
      <c r="BP1674" s="8">
        <f t="shared" si="1362"/>
        <v>489</v>
      </c>
    </row>
    <row r="1675" spans="1:68" ht="13.5" thickBot="1">
      <c r="A1675" s="390">
        <f t="shared" si="1381"/>
        <v>3</v>
      </c>
      <c r="B1675" s="391" t="str">
        <f>VLOOKUP(A1675,Sheet3!$A$2:$E$61,4,FALSE)</f>
        <v>bǐngyín (丙寅)</v>
      </c>
      <c r="C1675" s="391" t="str">
        <f>VLOOKUP(A1675,Sheet3!$A$2:$E$61,5,FALSE)</f>
        <v>Fire Tiger</v>
      </c>
      <c r="D1675" s="399">
        <f t="shared" si="1340"/>
        <v>3844</v>
      </c>
      <c r="E1675" s="399">
        <f t="shared" si="1341"/>
        <v>3783</v>
      </c>
      <c r="F1675" s="96">
        <f t="shared" si="1360"/>
        <v>163.85714285714286</v>
      </c>
      <c r="G1675" s="413"/>
      <c r="H1675" s="108">
        <f t="shared" si="1363"/>
        <v>1146</v>
      </c>
      <c r="I1675" s="1">
        <f t="shared" si="1364"/>
        <v>1147</v>
      </c>
      <c r="J1675" s="108">
        <f t="shared" si="1365"/>
        <v>1146</v>
      </c>
      <c r="K1675" s="1">
        <f t="shared" si="1366"/>
        <v>1147</v>
      </c>
      <c r="M1675" s="32"/>
      <c r="R1675">
        <f t="shared" si="1361"/>
        <v>1163</v>
      </c>
      <c r="AQ1675">
        <f t="shared" si="1367"/>
        <v>1679</v>
      </c>
      <c r="AZ1675" s="158">
        <f t="shared" si="1373"/>
        <v>11</v>
      </c>
      <c r="BA1675" s="158">
        <f t="shared" si="1374"/>
        <v>11</v>
      </c>
      <c r="BB1675" s="158">
        <f t="shared" si="1370"/>
        <v>10</v>
      </c>
      <c r="BC1675" s="158">
        <f t="shared" si="1371"/>
        <v>10</v>
      </c>
      <c r="BD1675" s="186">
        <f t="shared" si="1382"/>
        <v>15</v>
      </c>
      <c r="BE1675" s="186">
        <f t="shared" si="1383"/>
        <v>14</v>
      </c>
      <c r="BF1675" s="186">
        <f t="shared" si="1379"/>
        <v>13</v>
      </c>
      <c r="BG1675" s="186">
        <f t="shared" si="1380"/>
        <v>13</v>
      </c>
      <c r="BH1675" s="186">
        <f t="shared" si="1377"/>
        <v>12</v>
      </c>
      <c r="BI1675" s="186">
        <f t="shared" si="1378"/>
        <v>12</v>
      </c>
      <c r="BJ1675" s="186">
        <f t="shared" si="1375"/>
        <v>11</v>
      </c>
      <c r="BK1675" s="186">
        <f t="shared" si="1376"/>
        <v>10</v>
      </c>
      <c r="BL1675" s="186">
        <f>BK1675+2</f>
        <v>12</v>
      </c>
      <c r="BM1675" s="186">
        <f t="shared" si="1368"/>
        <v>11</v>
      </c>
      <c r="BN1675" s="186">
        <f t="shared" si="1369"/>
        <v>11</v>
      </c>
      <c r="BO1675" s="32">
        <f t="shared" si="1372"/>
        <v>906</v>
      </c>
      <c r="BP1675" s="8">
        <f t="shared" si="1362"/>
        <v>490</v>
      </c>
    </row>
    <row r="1676" spans="1:68" ht="13.5" thickBot="1">
      <c r="A1676" s="390">
        <f t="shared" si="1381"/>
        <v>4</v>
      </c>
      <c r="B1676" s="391" t="str">
        <f>VLOOKUP(A1676,Sheet3!$A$2:$E$61,4,FALSE)</f>
        <v>dīngmǎo (丁卯)</v>
      </c>
      <c r="C1676" s="391" t="str">
        <f>VLOOKUP(A1676,Sheet3!$A$2:$E$61,5,FALSE)</f>
        <v>Fire Hare</v>
      </c>
      <c r="D1676" s="399">
        <f t="shared" si="1340"/>
        <v>3845</v>
      </c>
      <c r="E1676" s="399">
        <f t="shared" si="1341"/>
        <v>3784</v>
      </c>
      <c r="F1676" s="99">
        <f t="shared" si="1360"/>
        <v>164</v>
      </c>
      <c r="G1676" s="414"/>
      <c r="H1676" s="109">
        <f t="shared" si="1363"/>
        <v>1147</v>
      </c>
      <c r="I1676" s="16">
        <f t="shared" si="1364"/>
        <v>1148</v>
      </c>
      <c r="J1676" s="109">
        <f t="shared" si="1365"/>
        <v>1147</v>
      </c>
      <c r="K1676" s="16">
        <f t="shared" si="1366"/>
        <v>1148</v>
      </c>
      <c r="L1676" s="20"/>
      <c r="M1676" s="30"/>
      <c r="N1676" s="113"/>
      <c r="O1676" s="20"/>
      <c r="P1676" s="20"/>
      <c r="Q1676" s="30"/>
      <c r="R1676" s="20">
        <f t="shared" si="1361"/>
        <v>1164</v>
      </c>
      <c r="S1676" s="20"/>
      <c r="T1676" s="17"/>
      <c r="U1676" s="17"/>
      <c r="V1676" s="20"/>
      <c r="W1676" s="20"/>
      <c r="X1676" s="20"/>
      <c r="Y1676" s="20"/>
      <c r="Z1676" s="20"/>
      <c r="AA1676" s="20"/>
      <c r="AB1676" s="20"/>
      <c r="AC1676" s="20"/>
      <c r="AD1676" s="20"/>
      <c r="AE1676" s="20"/>
      <c r="AF1676" s="20"/>
      <c r="AG1676" s="20"/>
      <c r="AH1676" s="17"/>
      <c r="AQ1676">
        <f t="shared" si="1367"/>
        <v>1680</v>
      </c>
      <c r="AZ1676" s="158">
        <f t="shared" si="1373"/>
        <v>11</v>
      </c>
      <c r="BA1676" s="158">
        <f t="shared" si="1374"/>
        <v>11</v>
      </c>
      <c r="BB1676" s="158">
        <f t="shared" si="1370"/>
        <v>10</v>
      </c>
      <c r="BC1676" s="158">
        <f t="shared" si="1371"/>
        <v>10</v>
      </c>
      <c r="BD1676" s="186">
        <f t="shared" si="1382"/>
        <v>15</v>
      </c>
      <c r="BE1676" s="186">
        <f t="shared" si="1383"/>
        <v>14</v>
      </c>
      <c r="BF1676" s="186">
        <f t="shared" si="1379"/>
        <v>13</v>
      </c>
      <c r="BG1676" s="186">
        <f t="shared" si="1380"/>
        <v>13</v>
      </c>
      <c r="BH1676" s="186">
        <f t="shared" si="1377"/>
        <v>12</v>
      </c>
      <c r="BI1676" s="186">
        <f t="shared" si="1378"/>
        <v>12</v>
      </c>
      <c r="BJ1676" s="186">
        <f t="shared" si="1375"/>
        <v>11</v>
      </c>
      <c r="BK1676" s="186">
        <f t="shared" si="1376"/>
        <v>10</v>
      </c>
      <c r="BL1676" s="186">
        <f>BK1676+1</f>
        <v>11</v>
      </c>
      <c r="BM1676" s="186">
        <f t="shared" si="1368"/>
        <v>10</v>
      </c>
      <c r="BN1676" s="186">
        <f t="shared" si="1369"/>
        <v>10</v>
      </c>
      <c r="BO1676" s="32">
        <f t="shared" si="1372"/>
        <v>907</v>
      </c>
      <c r="BP1676" s="8">
        <f t="shared" si="1362"/>
        <v>491</v>
      </c>
    </row>
    <row r="1677" spans="1:68" ht="13.5" thickBot="1">
      <c r="A1677" s="390">
        <f t="shared" si="1381"/>
        <v>5</v>
      </c>
      <c r="B1677" s="391" t="str">
        <f>VLOOKUP(A1677,Sheet3!$A$2:$E$61,4,FALSE)</f>
        <v>wùchén (戊辰)</v>
      </c>
      <c r="C1677" s="391" t="str">
        <f>VLOOKUP(A1677,Sheet3!$A$2:$E$61,5,FALSE)</f>
        <v>Earth Dragon</v>
      </c>
      <c r="D1677" s="399">
        <f t="shared" si="1340"/>
        <v>3846</v>
      </c>
      <c r="E1677" s="399">
        <f t="shared" si="1341"/>
        <v>3785</v>
      </c>
      <c r="F1677" s="96">
        <f t="shared" si="1360"/>
        <v>164.14285714285714</v>
      </c>
      <c r="G1677" s="413"/>
      <c r="H1677" s="108">
        <f t="shared" si="1363"/>
        <v>1148</v>
      </c>
      <c r="I1677" s="1">
        <f t="shared" si="1364"/>
        <v>1149</v>
      </c>
      <c r="J1677" s="108">
        <f t="shared" si="1365"/>
        <v>1148</v>
      </c>
      <c r="K1677" s="1">
        <f t="shared" si="1366"/>
        <v>1149</v>
      </c>
      <c r="M1677" s="32"/>
      <c r="R1677">
        <f t="shared" si="1361"/>
        <v>1165</v>
      </c>
      <c r="AQ1677">
        <f t="shared" si="1367"/>
        <v>1681</v>
      </c>
      <c r="AZ1677" s="158">
        <f t="shared" si="1373"/>
        <v>10</v>
      </c>
      <c r="BA1677" s="158">
        <f t="shared" si="1374"/>
        <v>10</v>
      </c>
      <c r="BB1677" s="158">
        <f t="shared" si="1370"/>
        <v>9</v>
      </c>
      <c r="BC1677" s="158">
        <f t="shared" si="1371"/>
        <v>9</v>
      </c>
      <c r="BD1677" s="186">
        <f t="shared" si="1382"/>
        <v>14</v>
      </c>
      <c r="BE1677" s="186">
        <f t="shared" si="1383"/>
        <v>13</v>
      </c>
      <c r="BF1677" s="186">
        <f t="shared" si="1379"/>
        <v>12</v>
      </c>
      <c r="BG1677" s="186">
        <f t="shared" si="1380"/>
        <v>12</v>
      </c>
      <c r="BH1677" s="186">
        <f t="shared" si="1377"/>
        <v>11</v>
      </c>
      <c r="BI1677" s="186">
        <f t="shared" si="1378"/>
        <v>11</v>
      </c>
      <c r="BJ1677" s="186">
        <f t="shared" si="1375"/>
        <v>10</v>
      </c>
      <c r="BK1677" s="186">
        <f t="shared" si="1376"/>
        <v>9</v>
      </c>
      <c r="BL1677" s="186">
        <f>BK1677+2</f>
        <v>11</v>
      </c>
      <c r="BM1677" s="186">
        <f t="shared" si="1368"/>
        <v>10</v>
      </c>
      <c r="BN1677" s="186">
        <f t="shared" si="1369"/>
        <v>10</v>
      </c>
      <c r="BO1677" s="32">
        <f t="shared" si="1372"/>
        <v>908</v>
      </c>
      <c r="BP1677" s="8">
        <f t="shared" si="1362"/>
        <v>492</v>
      </c>
    </row>
    <row r="1678" spans="1:68" ht="13.5" thickBot="1">
      <c r="A1678" s="390">
        <f t="shared" si="1381"/>
        <v>6</v>
      </c>
      <c r="B1678" s="391" t="str">
        <f>VLOOKUP(A1678,Sheet3!$A$2:$E$61,4,FALSE)</f>
        <v>jǐsì (己巳)</v>
      </c>
      <c r="C1678" s="391" t="str">
        <f>VLOOKUP(A1678,Sheet3!$A$2:$E$61,5,FALSE)</f>
        <v>Earth Snake</v>
      </c>
      <c r="D1678" s="399">
        <f t="shared" si="1340"/>
        <v>3847</v>
      </c>
      <c r="E1678" s="399">
        <f t="shared" si="1341"/>
        <v>3786</v>
      </c>
      <c r="F1678" s="96">
        <f t="shared" si="1360"/>
        <v>164.28571428571428</v>
      </c>
      <c r="G1678" s="413"/>
      <c r="H1678" s="108">
        <f t="shared" si="1363"/>
        <v>1149</v>
      </c>
      <c r="I1678" s="1">
        <f t="shared" si="1364"/>
        <v>1150</v>
      </c>
      <c r="J1678" s="108">
        <f t="shared" si="1365"/>
        <v>1149</v>
      </c>
      <c r="K1678" s="1">
        <f t="shared" si="1366"/>
        <v>1150</v>
      </c>
      <c r="M1678" s="32"/>
      <c r="R1678">
        <f t="shared" si="1361"/>
        <v>1166</v>
      </c>
      <c r="AQ1678">
        <f t="shared" si="1367"/>
        <v>1682</v>
      </c>
      <c r="AZ1678" s="158">
        <f t="shared" si="1373"/>
        <v>10</v>
      </c>
      <c r="BA1678" s="158">
        <f t="shared" si="1374"/>
        <v>10</v>
      </c>
      <c r="BB1678" s="158">
        <f t="shared" si="1370"/>
        <v>9</v>
      </c>
      <c r="BC1678" s="158">
        <f t="shared" si="1371"/>
        <v>9</v>
      </c>
      <c r="BD1678" s="186">
        <f t="shared" si="1382"/>
        <v>14</v>
      </c>
      <c r="BE1678" s="186">
        <f t="shared" si="1383"/>
        <v>13</v>
      </c>
      <c r="BF1678" s="186">
        <f t="shared" si="1379"/>
        <v>12</v>
      </c>
      <c r="BG1678" s="186">
        <f t="shared" si="1380"/>
        <v>12</v>
      </c>
      <c r="BH1678" s="186">
        <f t="shared" si="1377"/>
        <v>11</v>
      </c>
      <c r="BI1678" s="186">
        <f t="shared" si="1378"/>
        <v>11</v>
      </c>
      <c r="BJ1678" s="186">
        <f t="shared" si="1375"/>
        <v>10</v>
      </c>
      <c r="BK1678" s="186">
        <f t="shared" si="1376"/>
        <v>9</v>
      </c>
      <c r="BL1678" s="186">
        <f>BK1678+2</f>
        <v>11</v>
      </c>
      <c r="BM1678" s="186">
        <f t="shared" si="1368"/>
        <v>10</v>
      </c>
      <c r="BN1678" s="186">
        <f t="shared" si="1369"/>
        <v>10</v>
      </c>
      <c r="BO1678" s="32">
        <f t="shared" si="1372"/>
        <v>909</v>
      </c>
      <c r="BP1678" s="8">
        <f t="shared" si="1362"/>
        <v>493</v>
      </c>
    </row>
    <row r="1679" spans="1:68" ht="13.5" thickBot="1">
      <c r="A1679" s="390">
        <f t="shared" si="1381"/>
        <v>7</v>
      </c>
      <c r="B1679" s="391" t="str">
        <f>VLOOKUP(A1679,Sheet3!$A$2:$E$61,4,FALSE)</f>
        <v>gēngwǔ (庚午)</v>
      </c>
      <c r="C1679" s="391" t="str">
        <f>VLOOKUP(A1679,Sheet3!$A$2:$E$61,5,FALSE)</f>
        <v>Metal Horse</v>
      </c>
      <c r="D1679" s="399">
        <f t="shared" si="1340"/>
        <v>3848</v>
      </c>
      <c r="E1679" s="399">
        <f t="shared" si="1341"/>
        <v>3787</v>
      </c>
      <c r="F1679" s="96">
        <f t="shared" si="1360"/>
        <v>164.42857142857142</v>
      </c>
      <c r="G1679" s="413"/>
      <c r="H1679" s="108">
        <f t="shared" si="1363"/>
        <v>1150</v>
      </c>
      <c r="I1679" s="1">
        <f t="shared" si="1364"/>
        <v>1151</v>
      </c>
      <c r="J1679" s="108">
        <f t="shared" si="1365"/>
        <v>1150</v>
      </c>
      <c r="K1679" s="1">
        <f t="shared" si="1366"/>
        <v>1151</v>
      </c>
      <c r="M1679" s="32"/>
      <c r="R1679">
        <f t="shared" si="1361"/>
        <v>1167</v>
      </c>
      <c r="AQ1679">
        <f t="shared" si="1367"/>
        <v>1683</v>
      </c>
      <c r="AZ1679" s="158">
        <f t="shared" si="1373"/>
        <v>10</v>
      </c>
      <c r="BA1679" s="158">
        <f t="shared" si="1374"/>
        <v>10</v>
      </c>
      <c r="BB1679" s="158">
        <f t="shared" si="1370"/>
        <v>9</v>
      </c>
      <c r="BC1679" s="158">
        <f t="shared" si="1371"/>
        <v>9</v>
      </c>
      <c r="BD1679" s="186">
        <f t="shared" si="1382"/>
        <v>14</v>
      </c>
      <c r="BE1679" s="186">
        <f t="shared" si="1383"/>
        <v>13</v>
      </c>
      <c r="BF1679" s="186">
        <f t="shared" si="1379"/>
        <v>12</v>
      </c>
      <c r="BG1679" s="186">
        <f t="shared" si="1380"/>
        <v>12</v>
      </c>
      <c r="BH1679" s="186">
        <f t="shared" si="1377"/>
        <v>11</v>
      </c>
      <c r="BI1679" s="186">
        <f t="shared" si="1378"/>
        <v>11</v>
      </c>
      <c r="BJ1679" s="186">
        <f t="shared" si="1375"/>
        <v>10</v>
      </c>
      <c r="BK1679" s="186">
        <f t="shared" si="1376"/>
        <v>9</v>
      </c>
      <c r="BL1679" s="186">
        <f>BK1679+2</f>
        <v>11</v>
      </c>
      <c r="BM1679" s="186">
        <f t="shared" si="1368"/>
        <v>10</v>
      </c>
      <c r="BN1679" s="186">
        <f t="shared" si="1369"/>
        <v>10</v>
      </c>
      <c r="BO1679" s="32">
        <f t="shared" si="1372"/>
        <v>910</v>
      </c>
      <c r="BP1679" s="8">
        <f t="shared" si="1362"/>
        <v>494</v>
      </c>
    </row>
    <row r="1680" spans="1:68" ht="13.5" thickBot="1">
      <c r="A1680" s="390">
        <f t="shared" si="1381"/>
        <v>8</v>
      </c>
      <c r="B1680" s="391" t="str">
        <f>VLOOKUP(A1680,Sheet3!$A$2:$E$61,4,FALSE)</f>
        <v>xīnwèi (辛未)</v>
      </c>
      <c r="C1680" s="391" t="str">
        <f>VLOOKUP(A1680,Sheet3!$A$2:$E$61,5,FALSE)</f>
        <v>Metal Sheep</v>
      </c>
      <c r="D1680" s="399">
        <f t="shared" si="1340"/>
        <v>3849</v>
      </c>
      <c r="E1680" s="399">
        <f t="shared" si="1341"/>
        <v>3788</v>
      </c>
      <c r="F1680" s="96">
        <f t="shared" si="1360"/>
        <v>164.57142857142858</v>
      </c>
      <c r="G1680" s="413"/>
      <c r="H1680" s="108">
        <f t="shared" si="1363"/>
        <v>1151</v>
      </c>
      <c r="I1680" s="1">
        <f t="shared" si="1364"/>
        <v>1152</v>
      </c>
      <c r="J1680" s="108">
        <f t="shared" si="1365"/>
        <v>1151</v>
      </c>
      <c r="K1680" s="1">
        <f t="shared" si="1366"/>
        <v>1152</v>
      </c>
      <c r="M1680" s="32"/>
      <c r="R1680">
        <f t="shared" si="1361"/>
        <v>1168</v>
      </c>
      <c r="AQ1680">
        <f t="shared" si="1367"/>
        <v>1684</v>
      </c>
      <c r="AZ1680" s="158">
        <f t="shared" si="1373"/>
        <v>10</v>
      </c>
      <c r="BA1680" s="158">
        <f t="shared" si="1374"/>
        <v>10</v>
      </c>
      <c r="BB1680" s="158">
        <f t="shared" si="1370"/>
        <v>9</v>
      </c>
      <c r="BC1680" s="158">
        <f t="shared" si="1371"/>
        <v>9</v>
      </c>
      <c r="BD1680" s="186">
        <f t="shared" si="1382"/>
        <v>14</v>
      </c>
      <c r="BE1680" s="186">
        <f t="shared" si="1383"/>
        <v>13</v>
      </c>
      <c r="BF1680" s="186">
        <f t="shared" si="1379"/>
        <v>12</v>
      </c>
      <c r="BG1680" s="186">
        <f t="shared" si="1380"/>
        <v>12</v>
      </c>
      <c r="BH1680" s="186">
        <f t="shared" si="1377"/>
        <v>11</v>
      </c>
      <c r="BI1680" s="186">
        <f t="shared" si="1378"/>
        <v>11</v>
      </c>
      <c r="BJ1680" s="186">
        <f t="shared" si="1375"/>
        <v>10</v>
      </c>
      <c r="BK1680" s="186">
        <f t="shared" si="1376"/>
        <v>9</v>
      </c>
      <c r="BL1680" s="186">
        <f>BK1680+1</f>
        <v>10</v>
      </c>
      <c r="BM1680" s="186">
        <f t="shared" si="1368"/>
        <v>9</v>
      </c>
      <c r="BN1680" s="186">
        <f t="shared" si="1369"/>
        <v>9</v>
      </c>
      <c r="BO1680" s="32">
        <f t="shared" si="1372"/>
        <v>911</v>
      </c>
      <c r="BP1680" s="8">
        <f t="shared" si="1362"/>
        <v>495</v>
      </c>
    </row>
    <row r="1681" spans="1:68" ht="23.25" thickBot="1">
      <c r="A1681" s="390">
        <f t="shared" si="1381"/>
        <v>9</v>
      </c>
      <c r="B1681" s="391" t="str">
        <f>VLOOKUP(A1681,Sheet3!$A$2:$E$61,4,FALSE)</f>
        <v>rénshēn (壬申)</v>
      </c>
      <c r="C1681" s="391" t="str">
        <f>VLOOKUP(A1681,Sheet3!$A$2:$E$61,5,FALSE)</f>
        <v>Water Monkey</v>
      </c>
      <c r="D1681" s="399">
        <f t="shared" si="1340"/>
        <v>3850</v>
      </c>
      <c r="E1681" s="399">
        <f t="shared" si="1341"/>
        <v>3789</v>
      </c>
      <c r="F1681" s="96">
        <f t="shared" si="1360"/>
        <v>164.71428571428572</v>
      </c>
      <c r="G1681" s="413"/>
      <c r="H1681" s="108">
        <f t="shared" si="1363"/>
        <v>1152</v>
      </c>
      <c r="I1681" s="1">
        <f t="shared" si="1364"/>
        <v>1153</v>
      </c>
      <c r="J1681" s="108">
        <f t="shared" si="1365"/>
        <v>1152</v>
      </c>
      <c r="K1681" s="1">
        <f t="shared" si="1366"/>
        <v>1153</v>
      </c>
      <c r="M1681" s="32"/>
      <c r="R1681">
        <f t="shared" si="1361"/>
        <v>1169</v>
      </c>
      <c r="AQ1681">
        <f t="shared" si="1367"/>
        <v>1685</v>
      </c>
      <c r="AZ1681" s="158">
        <f t="shared" si="1373"/>
        <v>9</v>
      </c>
      <c r="BA1681" s="158">
        <f t="shared" si="1374"/>
        <v>9</v>
      </c>
      <c r="BB1681" s="158">
        <f t="shared" si="1370"/>
        <v>8</v>
      </c>
      <c r="BC1681" s="158">
        <f t="shared" si="1371"/>
        <v>8</v>
      </c>
      <c r="BD1681" s="186">
        <f t="shared" si="1382"/>
        <v>13</v>
      </c>
      <c r="BE1681" s="186">
        <f t="shared" si="1383"/>
        <v>12</v>
      </c>
      <c r="BF1681" s="186">
        <f t="shared" si="1379"/>
        <v>11</v>
      </c>
      <c r="BG1681" s="186">
        <f t="shared" si="1380"/>
        <v>11</v>
      </c>
      <c r="BH1681" s="186">
        <f t="shared" si="1377"/>
        <v>10</v>
      </c>
      <c r="BI1681" s="186">
        <f t="shared" si="1378"/>
        <v>10</v>
      </c>
      <c r="BJ1681" s="186">
        <f t="shared" si="1375"/>
        <v>9</v>
      </c>
      <c r="BK1681" s="186">
        <f t="shared" si="1376"/>
        <v>8</v>
      </c>
      <c r="BL1681" s="186">
        <f>BK1681+2</f>
        <v>10</v>
      </c>
      <c r="BM1681" s="186">
        <f t="shared" si="1368"/>
        <v>9</v>
      </c>
      <c r="BN1681" s="186">
        <f t="shared" si="1369"/>
        <v>9</v>
      </c>
      <c r="BO1681" s="32">
        <f t="shared" si="1372"/>
        <v>912</v>
      </c>
      <c r="BP1681" s="8">
        <f t="shared" si="1362"/>
        <v>496</v>
      </c>
    </row>
    <row r="1682" spans="1:68" ht="23.25" thickBot="1">
      <c r="A1682" s="390">
        <f t="shared" si="1381"/>
        <v>10</v>
      </c>
      <c r="B1682" s="391" t="str">
        <f>VLOOKUP(A1682,Sheet3!$A$2:$E$61,4,FALSE)</f>
        <v>guǐyǒu (癸酉)</v>
      </c>
      <c r="C1682" s="391" t="str">
        <f>VLOOKUP(A1682,Sheet3!$A$2:$E$61,5,FALSE)</f>
        <v>Water Rooster</v>
      </c>
      <c r="D1682" s="399">
        <f t="shared" ref="D1682:D1735" si="1384">D1683-1</f>
        <v>3851</v>
      </c>
      <c r="E1682" s="399">
        <f t="shared" ref="E1682:E1735" si="1385">E1683-1</f>
        <v>3790</v>
      </c>
      <c r="F1682" s="96">
        <f t="shared" si="1360"/>
        <v>164.85714285714286</v>
      </c>
      <c r="G1682" s="413"/>
      <c r="H1682" s="108">
        <f t="shared" si="1363"/>
        <v>1153</v>
      </c>
      <c r="I1682" s="1">
        <f t="shared" si="1364"/>
        <v>1154</v>
      </c>
      <c r="J1682" s="108">
        <f t="shared" si="1365"/>
        <v>1153</v>
      </c>
      <c r="K1682" s="1">
        <f t="shared" si="1366"/>
        <v>1154</v>
      </c>
      <c r="M1682" s="32"/>
      <c r="R1682">
        <f t="shared" si="1361"/>
        <v>1170</v>
      </c>
      <c r="AQ1682">
        <f t="shared" si="1367"/>
        <v>1686</v>
      </c>
      <c r="AZ1682" s="158">
        <f t="shared" si="1373"/>
        <v>9</v>
      </c>
      <c r="BA1682" s="158">
        <f t="shared" si="1374"/>
        <v>9</v>
      </c>
      <c r="BB1682" s="158">
        <f t="shared" si="1370"/>
        <v>8</v>
      </c>
      <c r="BC1682" s="158">
        <f t="shared" si="1371"/>
        <v>8</v>
      </c>
      <c r="BD1682" s="186">
        <f t="shared" si="1382"/>
        <v>13</v>
      </c>
      <c r="BE1682" s="186">
        <f t="shared" si="1383"/>
        <v>12</v>
      </c>
      <c r="BF1682" s="186">
        <f t="shared" si="1379"/>
        <v>11</v>
      </c>
      <c r="BG1682" s="186">
        <f t="shared" si="1380"/>
        <v>11</v>
      </c>
      <c r="BH1682" s="186">
        <f t="shared" si="1377"/>
        <v>10</v>
      </c>
      <c r="BI1682" s="186">
        <f t="shared" si="1378"/>
        <v>10</v>
      </c>
      <c r="BJ1682" s="186">
        <f t="shared" si="1375"/>
        <v>9</v>
      </c>
      <c r="BK1682" s="186">
        <f t="shared" si="1376"/>
        <v>8</v>
      </c>
      <c r="BL1682" s="186">
        <f>BK1682+2</f>
        <v>10</v>
      </c>
      <c r="BM1682" s="186">
        <f t="shared" si="1368"/>
        <v>9</v>
      </c>
      <c r="BN1682" s="186">
        <f t="shared" si="1369"/>
        <v>9</v>
      </c>
      <c r="BO1682" s="32">
        <f t="shared" si="1372"/>
        <v>913</v>
      </c>
      <c r="BP1682" s="8">
        <f t="shared" si="1362"/>
        <v>497</v>
      </c>
    </row>
    <row r="1683" spans="1:68" ht="13.5" thickBot="1">
      <c r="A1683" s="390">
        <f t="shared" si="1381"/>
        <v>11</v>
      </c>
      <c r="B1683" s="391" t="str">
        <f>VLOOKUP(A1683,Sheet3!$A$2:$E$61,4,FALSE)</f>
        <v>jiǎxū (甲戌)</v>
      </c>
      <c r="C1683" s="391" t="str">
        <f>VLOOKUP(A1683,Sheet3!$A$2:$E$61,5,FALSE)</f>
        <v>Wood Dog</v>
      </c>
      <c r="D1683" s="399">
        <f t="shared" si="1384"/>
        <v>3852</v>
      </c>
      <c r="E1683" s="399">
        <f t="shared" si="1385"/>
        <v>3791</v>
      </c>
      <c r="F1683" s="99">
        <f t="shared" ref="F1683:F1697" si="1386">(1+H1683)/7</f>
        <v>165</v>
      </c>
      <c r="G1683" s="414"/>
      <c r="H1683" s="109">
        <f t="shared" si="1363"/>
        <v>1154</v>
      </c>
      <c r="I1683" s="16">
        <f t="shared" si="1364"/>
        <v>1155</v>
      </c>
      <c r="J1683" s="109">
        <f t="shared" si="1365"/>
        <v>1154</v>
      </c>
      <c r="K1683" s="16">
        <f t="shared" si="1366"/>
        <v>1155</v>
      </c>
      <c r="L1683" s="20"/>
      <c r="M1683" s="30"/>
      <c r="N1683" s="113"/>
      <c r="O1683" s="20"/>
      <c r="P1683" s="20"/>
      <c r="Q1683" s="30"/>
      <c r="R1683" s="20">
        <f t="shared" ref="R1683:R1696" si="1387">R1684-1</f>
        <v>1171</v>
      </c>
      <c r="S1683" s="20"/>
      <c r="T1683" s="17"/>
      <c r="U1683" s="17"/>
      <c r="V1683" s="20"/>
      <c r="W1683" s="20"/>
      <c r="X1683" s="20"/>
      <c r="Y1683" s="20"/>
      <c r="Z1683" s="20"/>
      <c r="AA1683" s="20"/>
      <c r="AB1683" s="20"/>
      <c r="AC1683" s="20"/>
      <c r="AD1683" s="20"/>
      <c r="AE1683" s="20"/>
      <c r="AF1683" s="20"/>
      <c r="AG1683" s="20"/>
      <c r="AH1683" s="17"/>
      <c r="AQ1683">
        <f t="shared" si="1367"/>
        <v>1687</v>
      </c>
      <c r="AZ1683" s="158">
        <f t="shared" si="1373"/>
        <v>9</v>
      </c>
      <c r="BA1683" s="158">
        <f t="shared" si="1374"/>
        <v>9</v>
      </c>
      <c r="BB1683" s="158">
        <f t="shared" si="1370"/>
        <v>8</v>
      </c>
      <c r="BC1683" s="158">
        <f t="shared" si="1371"/>
        <v>8</v>
      </c>
      <c r="BD1683" s="186">
        <f t="shared" si="1382"/>
        <v>13</v>
      </c>
      <c r="BE1683" s="186">
        <f t="shared" si="1383"/>
        <v>12</v>
      </c>
      <c r="BF1683" s="186">
        <f t="shared" si="1379"/>
        <v>11</v>
      </c>
      <c r="BG1683" s="186">
        <f t="shared" si="1380"/>
        <v>11</v>
      </c>
      <c r="BH1683" s="186">
        <f t="shared" si="1377"/>
        <v>10</v>
      </c>
      <c r="BI1683" s="186">
        <f t="shared" si="1378"/>
        <v>10</v>
      </c>
      <c r="BJ1683" s="186">
        <f t="shared" si="1375"/>
        <v>9</v>
      </c>
      <c r="BK1683" s="186">
        <f t="shared" si="1376"/>
        <v>8</v>
      </c>
      <c r="BL1683" s="186">
        <f>BK1683+2</f>
        <v>10</v>
      </c>
      <c r="BM1683" s="186">
        <f t="shared" si="1368"/>
        <v>9</v>
      </c>
      <c r="BN1683" s="186">
        <f t="shared" si="1369"/>
        <v>9</v>
      </c>
      <c r="BO1683" s="32">
        <f t="shared" si="1372"/>
        <v>914</v>
      </c>
      <c r="BP1683" s="8">
        <f t="shared" si="1362"/>
        <v>498</v>
      </c>
    </row>
    <row r="1684" spans="1:68" ht="13.5" thickBot="1">
      <c r="A1684" s="390">
        <f t="shared" si="1381"/>
        <v>12</v>
      </c>
      <c r="B1684" s="391" t="str">
        <f>VLOOKUP(A1684,Sheet3!$A$2:$E$61,4,FALSE)</f>
        <v>yǐhài (乙亥)</v>
      </c>
      <c r="C1684" s="391" t="str">
        <f>VLOOKUP(A1684,Sheet3!$A$2:$E$61,5,FALSE)</f>
        <v>Wood Pig</v>
      </c>
      <c r="D1684" s="399">
        <f t="shared" si="1384"/>
        <v>3853</v>
      </c>
      <c r="E1684" s="399">
        <f t="shared" si="1385"/>
        <v>3792</v>
      </c>
      <c r="F1684" s="96">
        <f t="shared" si="1386"/>
        <v>165.14285714285714</v>
      </c>
      <c r="G1684" s="413"/>
      <c r="H1684" s="108">
        <f t="shared" ref="H1684:H1697" si="1388">H1683+1</f>
        <v>1155</v>
      </c>
      <c r="I1684" s="1">
        <f t="shared" ref="I1684:I1697" si="1389">I1683+1</f>
        <v>1156</v>
      </c>
      <c r="J1684" s="108">
        <f t="shared" ref="J1684:J1697" si="1390">J1683+1</f>
        <v>1155</v>
      </c>
      <c r="K1684" s="1">
        <f t="shared" ref="K1684:K1697" si="1391">K1683+1</f>
        <v>1156</v>
      </c>
      <c r="M1684" s="32"/>
      <c r="R1684">
        <f t="shared" si="1387"/>
        <v>1172</v>
      </c>
      <c r="AQ1684">
        <f t="shared" si="1367"/>
        <v>1688</v>
      </c>
      <c r="AZ1684" s="158">
        <f t="shared" si="1373"/>
        <v>9</v>
      </c>
      <c r="BA1684" s="158">
        <f t="shared" si="1374"/>
        <v>9</v>
      </c>
      <c r="BB1684" s="158">
        <f t="shared" si="1370"/>
        <v>8</v>
      </c>
      <c r="BC1684" s="158">
        <f t="shared" si="1371"/>
        <v>8</v>
      </c>
      <c r="BD1684" s="186">
        <f t="shared" si="1382"/>
        <v>13</v>
      </c>
      <c r="BE1684" s="186">
        <f t="shared" si="1383"/>
        <v>12</v>
      </c>
      <c r="BF1684" s="186">
        <f t="shared" si="1379"/>
        <v>11</v>
      </c>
      <c r="BG1684" s="186">
        <f t="shared" si="1380"/>
        <v>11</v>
      </c>
      <c r="BH1684" s="186">
        <f t="shared" si="1377"/>
        <v>10</v>
      </c>
      <c r="BI1684" s="186">
        <f t="shared" si="1378"/>
        <v>10</v>
      </c>
      <c r="BJ1684" s="186">
        <f t="shared" si="1375"/>
        <v>9</v>
      </c>
      <c r="BK1684" s="186">
        <f t="shared" si="1376"/>
        <v>8</v>
      </c>
      <c r="BL1684" s="186">
        <f>BK1684+1</f>
        <v>9</v>
      </c>
      <c r="BM1684" s="186">
        <f t="shared" si="1368"/>
        <v>8</v>
      </c>
      <c r="BN1684" s="186">
        <f t="shared" si="1369"/>
        <v>8</v>
      </c>
      <c r="BO1684" s="32">
        <f t="shared" si="1372"/>
        <v>915</v>
      </c>
      <c r="BP1684" s="8">
        <f t="shared" si="1362"/>
        <v>499</v>
      </c>
    </row>
    <row r="1685" spans="1:68" ht="13.5" thickBot="1">
      <c r="A1685" s="390">
        <f t="shared" si="1381"/>
        <v>13</v>
      </c>
      <c r="B1685" s="391" t="str">
        <f>VLOOKUP(A1685,Sheet3!$A$2:$E$61,4,FALSE)</f>
        <v>bǐngzǐ (丙子)</v>
      </c>
      <c r="C1685" s="391" t="str">
        <f>VLOOKUP(A1685,Sheet3!$A$2:$E$61,5,FALSE)</f>
        <v>Fire Rat</v>
      </c>
      <c r="D1685" s="399">
        <f t="shared" si="1384"/>
        <v>3854</v>
      </c>
      <c r="E1685" s="399">
        <f t="shared" si="1385"/>
        <v>3793</v>
      </c>
      <c r="F1685" s="96">
        <f t="shared" si="1386"/>
        <v>165.28571428571428</v>
      </c>
      <c r="G1685" s="413"/>
      <c r="H1685" s="108">
        <f t="shared" si="1388"/>
        <v>1156</v>
      </c>
      <c r="I1685" s="1">
        <f t="shared" si="1389"/>
        <v>1157</v>
      </c>
      <c r="J1685" s="108">
        <f t="shared" si="1390"/>
        <v>1156</v>
      </c>
      <c r="K1685" s="1">
        <f t="shared" si="1391"/>
        <v>1157</v>
      </c>
      <c r="M1685" s="32"/>
      <c r="R1685">
        <f t="shared" si="1387"/>
        <v>1173</v>
      </c>
      <c r="AQ1685">
        <f t="shared" si="1367"/>
        <v>1689</v>
      </c>
      <c r="AZ1685" s="158">
        <f t="shared" si="1373"/>
        <v>8</v>
      </c>
      <c r="BA1685" s="158">
        <f t="shared" si="1374"/>
        <v>8</v>
      </c>
      <c r="BB1685" s="158">
        <f t="shared" si="1370"/>
        <v>7</v>
      </c>
      <c r="BC1685" s="158">
        <f t="shared" si="1371"/>
        <v>7</v>
      </c>
      <c r="BD1685" s="186">
        <f t="shared" si="1382"/>
        <v>12</v>
      </c>
      <c r="BE1685" s="186">
        <f t="shared" si="1383"/>
        <v>11</v>
      </c>
      <c r="BF1685" s="186">
        <f t="shared" si="1379"/>
        <v>10</v>
      </c>
      <c r="BG1685" s="186">
        <f t="shared" si="1380"/>
        <v>10</v>
      </c>
      <c r="BH1685" s="186">
        <f t="shared" si="1377"/>
        <v>9</v>
      </c>
      <c r="BI1685" s="186">
        <f t="shared" si="1378"/>
        <v>9</v>
      </c>
      <c r="BJ1685" s="186">
        <f t="shared" si="1375"/>
        <v>8</v>
      </c>
      <c r="BK1685" s="186">
        <f t="shared" si="1376"/>
        <v>7</v>
      </c>
      <c r="BL1685" s="186">
        <f>BK1685+2</f>
        <v>9</v>
      </c>
      <c r="BM1685" s="186">
        <f t="shared" si="1368"/>
        <v>8</v>
      </c>
      <c r="BN1685" s="186">
        <f t="shared" si="1369"/>
        <v>8</v>
      </c>
      <c r="BO1685" s="32">
        <f t="shared" si="1372"/>
        <v>916</v>
      </c>
      <c r="BP1685" s="8">
        <f t="shared" si="1362"/>
        <v>500</v>
      </c>
    </row>
    <row r="1686" spans="1:68" ht="13.5" thickBot="1">
      <c r="A1686" s="390">
        <f t="shared" si="1381"/>
        <v>14</v>
      </c>
      <c r="B1686" s="391" t="str">
        <f>VLOOKUP(A1686,Sheet3!$A$2:$E$61,4,FALSE)</f>
        <v>dīngchǒu (丁丑)</v>
      </c>
      <c r="C1686" s="391" t="str">
        <f>VLOOKUP(A1686,Sheet3!$A$2:$E$61,5,FALSE)</f>
        <v>Fire Ox</v>
      </c>
      <c r="D1686" s="399">
        <f t="shared" si="1384"/>
        <v>3855</v>
      </c>
      <c r="E1686" s="399">
        <f t="shared" si="1385"/>
        <v>3794</v>
      </c>
      <c r="F1686" s="96">
        <f t="shared" si="1386"/>
        <v>165.42857142857142</v>
      </c>
      <c r="G1686" s="413"/>
      <c r="H1686" s="108">
        <f t="shared" si="1388"/>
        <v>1157</v>
      </c>
      <c r="I1686" s="1">
        <f t="shared" si="1389"/>
        <v>1158</v>
      </c>
      <c r="J1686" s="108">
        <f t="shared" si="1390"/>
        <v>1157</v>
      </c>
      <c r="K1686" s="1">
        <f t="shared" si="1391"/>
        <v>1158</v>
      </c>
      <c r="M1686" s="32"/>
      <c r="R1686">
        <f t="shared" si="1387"/>
        <v>1174</v>
      </c>
      <c r="AQ1686">
        <f t="shared" si="1367"/>
        <v>1690</v>
      </c>
      <c r="AZ1686" s="158">
        <f t="shared" si="1373"/>
        <v>8</v>
      </c>
      <c r="BA1686" s="158">
        <f t="shared" si="1374"/>
        <v>8</v>
      </c>
      <c r="BB1686" s="158">
        <f t="shared" si="1370"/>
        <v>7</v>
      </c>
      <c r="BC1686" s="158">
        <f t="shared" si="1371"/>
        <v>7</v>
      </c>
      <c r="BD1686" s="186">
        <f t="shared" si="1382"/>
        <v>12</v>
      </c>
      <c r="BE1686" s="186">
        <f t="shared" si="1383"/>
        <v>11</v>
      </c>
      <c r="BF1686" s="186">
        <f t="shared" si="1379"/>
        <v>10</v>
      </c>
      <c r="BG1686" s="186">
        <f t="shared" si="1380"/>
        <v>10</v>
      </c>
      <c r="BH1686" s="186">
        <f t="shared" si="1377"/>
        <v>9</v>
      </c>
      <c r="BI1686" s="186">
        <f t="shared" si="1378"/>
        <v>9</v>
      </c>
      <c r="BJ1686" s="186">
        <f t="shared" si="1375"/>
        <v>8</v>
      </c>
      <c r="BK1686" s="186">
        <f t="shared" si="1376"/>
        <v>7</v>
      </c>
      <c r="BL1686" s="186">
        <f>BK1686+2</f>
        <v>9</v>
      </c>
      <c r="BM1686" s="186">
        <f t="shared" si="1368"/>
        <v>8</v>
      </c>
      <c r="BN1686" s="186">
        <f t="shared" si="1369"/>
        <v>8</v>
      </c>
      <c r="BO1686" s="32">
        <f t="shared" si="1372"/>
        <v>917</v>
      </c>
      <c r="BP1686" s="8">
        <f t="shared" si="1362"/>
        <v>501</v>
      </c>
    </row>
    <row r="1687" spans="1:68" ht="13.5" thickBot="1">
      <c r="A1687" s="390">
        <f t="shared" si="1381"/>
        <v>15</v>
      </c>
      <c r="B1687" s="391" t="str">
        <f>VLOOKUP(A1687,Sheet3!$A$2:$E$61,4,FALSE)</f>
        <v>wùyín (戊寅)</v>
      </c>
      <c r="C1687" s="391" t="str">
        <f>VLOOKUP(A1687,Sheet3!$A$2:$E$61,5,FALSE)</f>
        <v>Earth Tiger</v>
      </c>
      <c r="D1687" s="399">
        <f t="shared" si="1384"/>
        <v>3856</v>
      </c>
      <c r="E1687" s="399">
        <f t="shared" si="1385"/>
        <v>3795</v>
      </c>
      <c r="F1687" s="96">
        <f t="shared" si="1386"/>
        <v>165.57142857142858</v>
      </c>
      <c r="G1687" s="413"/>
      <c r="H1687" s="108">
        <f t="shared" si="1388"/>
        <v>1158</v>
      </c>
      <c r="I1687" s="1">
        <f t="shared" si="1389"/>
        <v>1159</v>
      </c>
      <c r="J1687" s="108">
        <f t="shared" si="1390"/>
        <v>1158</v>
      </c>
      <c r="K1687" s="1">
        <f t="shared" si="1391"/>
        <v>1159</v>
      </c>
      <c r="M1687" s="32"/>
      <c r="R1687">
        <f t="shared" si="1387"/>
        <v>1175</v>
      </c>
      <c r="AQ1687">
        <f t="shared" si="1367"/>
        <v>1691</v>
      </c>
      <c r="AZ1687" s="158">
        <f t="shared" si="1373"/>
        <v>8</v>
      </c>
      <c r="BA1687" s="158">
        <f t="shared" si="1374"/>
        <v>8</v>
      </c>
      <c r="BB1687" s="158">
        <f t="shared" si="1370"/>
        <v>7</v>
      </c>
      <c r="BC1687" s="158">
        <f t="shared" si="1371"/>
        <v>7</v>
      </c>
      <c r="BD1687" s="186">
        <f t="shared" si="1382"/>
        <v>12</v>
      </c>
      <c r="BE1687" s="186">
        <f t="shared" si="1383"/>
        <v>11</v>
      </c>
      <c r="BF1687" s="186">
        <f t="shared" si="1379"/>
        <v>10</v>
      </c>
      <c r="BG1687" s="186">
        <f t="shared" si="1380"/>
        <v>10</v>
      </c>
      <c r="BH1687" s="186">
        <f t="shared" si="1377"/>
        <v>9</v>
      </c>
      <c r="BI1687" s="186">
        <f t="shared" si="1378"/>
        <v>9</v>
      </c>
      <c r="BJ1687" s="186">
        <f t="shared" si="1375"/>
        <v>8</v>
      </c>
      <c r="BK1687" s="186">
        <f t="shared" si="1376"/>
        <v>7</v>
      </c>
      <c r="BL1687" s="186">
        <f>BK1687+2</f>
        <v>9</v>
      </c>
      <c r="BM1687" s="186">
        <f t="shared" si="1368"/>
        <v>8</v>
      </c>
      <c r="BN1687" s="186">
        <f t="shared" si="1369"/>
        <v>8</v>
      </c>
      <c r="BO1687" s="32">
        <f t="shared" si="1372"/>
        <v>918</v>
      </c>
      <c r="BP1687" s="8">
        <f t="shared" si="1362"/>
        <v>502</v>
      </c>
    </row>
    <row r="1688" spans="1:68" ht="13.5" thickBot="1">
      <c r="A1688" s="390">
        <f t="shared" si="1381"/>
        <v>16</v>
      </c>
      <c r="B1688" s="391" t="str">
        <f>VLOOKUP(A1688,Sheet3!$A$2:$E$61,4,FALSE)</f>
        <v>jǐmǎo (己卯)</v>
      </c>
      <c r="C1688" s="391" t="str">
        <f>VLOOKUP(A1688,Sheet3!$A$2:$E$61,5,FALSE)</f>
        <v>Earth Hare</v>
      </c>
      <c r="D1688" s="399">
        <f t="shared" si="1384"/>
        <v>3857</v>
      </c>
      <c r="E1688" s="399">
        <f t="shared" si="1385"/>
        <v>3796</v>
      </c>
      <c r="F1688" s="96">
        <f t="shared" si="1386"/>
        <v>165.71428571428572</v>
      </c>
      <c r="G1688" s="413"/>
      <c r="H1688" s="108">
        <f t="shared" si="1388"/>
        <v>1159</v>
      </c>
      <c r="I1688" s="1">
        <f t="shared" si="1389"/>
        <v>1160</v>
      </c>
      <c r="J1688" s="108">
        <f t="shared" si="1390"/>
        <v>1159</v>
      </c>
      <c r="K1688" s="1">
        <f t="shared" si="1391"/>
        <v>1160</v>
      </c>
      <c r="M1688" s="32"/>
      <c r="R1688">
        <f t="shared" si="1387"/>
        <v>1176</v>
      </c>
      <c r="AQ1688">
        <f t="shared" si="1367"/>
        <v>1692</v>
      </c>
      <c r="AZ1688" s="158">
        <f t="shared" si="1373"/>
        <v>8</v>
      </c>
      <c r="BA1688" s="158">
        <f t="shared" si="1374"/>
        <v>8</v>
      </c>
      <c r="BB1688" s="158">
        <f t="shared" si="1370"/>
        <v>7</v>
      </c>
      <c r="BC1688" s="158">
        <f t="shared" si="1371"/>
        <v>7</v>
      </c>
      <c r="BD1688" s="186">
        <f t="shared" si="1382"/>
        <v>12</v>
      </c>
      <c r="BE1688" s="186">
        <f t="shared" si="1383"/>
        <v>11</v>
      </c>
      <c r="BF1688" s="186">
        <f t="shared" si="1379"/>
        <v>10</v>
      </c>
      <c r="BG1688" s="186">
        <f t="shared" si="1380"/>
        <v>10</v>
      </c>
      <c r="BH1688" s="186">
        <f t="shared" si="1377"/>
        <v>9</v>
      </c>
      <c r="BI1688" s="186">
        <f t="shared" si="1378"/>
        <v>9</v>
      </c>
      <c r="BJ1688" s="186">
        <f t="shared" si="1375"/>
        <v>8</v>
      </c>
      <c r="BK1688" s="186">
        <f t="shared" si="1376"/>
        <v>7</v>
      </c>
      <c r="BL1688" s="186">
        <f>BK1688+1</f>
        <v>8</v>
      </c>
      <c r="BM1688" s="186">
        <f t="shared" si="1368"/>
        <v>7</v>
      </c>
      <c r="BN1688" s="186">
        <f t="shared" si="1369"/>
        <v>7</v>
      </c>
      <c r="BO1688" s="32">
        <f t="shared" si="1372"/>
        <v>919</v>
      </c>
      <c r="BP1688" s="8">
        <f t="shared" si="1362"/>
        <v>503</v>
      </c>
    </row>
    <row r="1689" spans="1:68" ht="23.25" thickBot="1">
      <c r="A1689" s="390">
        <f t="shared" si="1381"/>
        <v>17</v>
      </c>
      <c r="B1689" s="391" t="str">
        <f>VLOOKUP(A1689,Sheet3!$A$2:$E$61,4,FALSE)</f>
        <v>gēngchén (庚辰)</v>
      </c>
      <c r="C1689" s="391" t="str">
        <f>VLOOKUP(A1689,Sheet3!$A$2:$E$61,5,FALSE)</f>
        <v>Metal Dragon</v>
      </c>
      <c r="D1689" s="399">
        <f t="shared" si="1384"/>
        <v>3858</v>
      </c>
      <c r="E1689" s="399">
        <f t="shared" si="1385"/>
        <v>3797</v>
      </c>
      <c r="F1689" s="96">
        <f t="shared" si="1386"/>
        <v>165.85714285714286</v>
      </c>
      <c r="G1689" s="413"/>
      <c r="H1689" s="108">
        <f t="shared" si="1388"/>
        <v>1160</v>
      </c>
      <c r="I1689" s="1">
        <f t="shared" si="1389"/>
        <v>1161</v>
      </c>
      <c r="J1689" s="108">
        <f t="shared" si="1390"/>
        <v>1160</v>
      </c>
      <c r="K1689" s="1">
        <f t="shared" si="1391"/>
        <v>1161</v>
      </c>
      <c r="M1689" s="32"/>
      <c r="R1689">
        <f t="shared" si="1387"/>
        <v>1177</v>
      </c>
      <c r="AQ1689">
        <f t="shared" si="1367"/>
        <v>1693</v>
      </c>
      <c r="AZ1689" s="158">
        <f t="shared" si="1373"/>
        <v>7</v>
      </c>
      <c r="BA1689" s="158">
        <f t="shared" si="1374"/>
        <v>7</v>
      </c>
      <c r="BB1689" s="158">
        <f t="shared" ref="BB1689:BB1713" si="1392">BA1689-1</f>
        <v>6</v>
      </c>
      <c r="BC1689" s="158">
        <f t="shared" ref="BC1689:BC1713" si="1393">BB1689</f>
        <v>6</v>
      </c>
      <c r="BD1689" s="186">
        <f t="shared" si="1382"/>
        <v>11</v>
      </c>
      <c r="BE1689" s="186">
        <f t="shared" si="1383"/>
        <v>10</v>
      </c>
      <c r="BF1689" s="186">
        <f t="shared" si="1379"/>
        <v>9</v>
      </c>
      <c r="BG1689" s="186">
        <f t="shared" si="1380"/>
        <v>9</v>
      </c>
      <c r="BH1689" s="186">
        <f t="shared" si="1377"/>
        <v>8</v>
      </c>
      <c r="BI1689" s="186">
        <f t="shared" si="1378"/>
        <v>8</v>
      </c>
      <c r="BJ1689" s="186">
        <f t="shared" si="1375"/>
        <v>7</v>
      </c>
      <c r="BK1689" s="186">
        <f t="shared" si="1376"/>
        <v>6</v>
      </c>
      <c r="BL1689" s="186">
        <f>BK1689+2</f>
        <v>8</v>
      </c>
      <c r="BM1689" s="186">
        <f t="shared" si="1368"/>
        <v>7</v>
      </c>
      <c r="BN1689" s="186">
        <f t="shared" si="1369"/>
        <v>7</v>
      </c>
      <c r="BO1689" s="32">
        <f t="shared" si="1372"/>
        <v>920</v>
      </c>
      <c r="BP1689" s="8">
        <f t="shared" si="1362"/>
        <v>504</v>
      </c>
    </row>
    <row r="1690" spans="1:68" ht="13.5" thickBot="1">
      <c r="A1690" s="390">
        <f t="shared" si="1381"/>
        <v>18</v>
      </c>
      <c r="B1690" s="391" t="str">
        <f>VLOOKUP(A1690,Sheet3!$A$2:$E$61,4,FALSE)</f>
        <v>xīnsì (辛巳)</v>
      </c>
      <c r="C1690" s="391" t="str">
        <f>VLOOKUP(A1690,Sheet3!$A$2:$E$61,5,FALSE)</f>
        <v>Metal Snake</v>
      </c>
      <c r="D1690" s="399">
        <f t="shared" si="1384"/>
        <v>3859</v>
      </c>
      <c r="E1690" s="399">
        <f t="shared" si="1385"/>
        <v>3798</v>
      </c>
      <c r="F1690" s="99">
        <f t="shared" si="1386"/>
        <v>166</v>
      </c>
      <c r="G1690" s="414"/>
      <c r="H1690" s="109">
        <f t="shared" si="1388"/>
        <v>1161</v>
      </c>
      <c r="I1690" s="16">
        <f t="shared" si="1389"/>
        <v>1162</v>
      </c>
      <c r="J1690" s="109">
        <f t="shared" si="1390"/>
        <v>1161</v>
      </c>
      <c r="K1690" s="16">
        <f t="shared" si="1391"/>
        <v>1162</v>
      </c>
      <c r="L1690" s="20"/>
      <c r="M1690" s="30"/>
      <c r="N1690" s="113"/>
      <c r="O1690" s="20"/>
      <c r="P1690" s="20"/>
      <c r="Q1690" s="30"/>
      <c r="R1690" s="20">
        <f t="shared" si="1387"/>
        <v>1178</v>
      </c>
      <c r="S1690" s="20"/>
      <c r="T1690" s="17"/>
      <c r="U1690" s="17"/>
      <c r="V1690" s="20"/>
      <c r="W1690" s="20"/>
      <c r="X1690" s="20"/>
      <c r="Y1690" s="20"/>
      <c r="Z1690" s="20"/>
      <c r="AA1690" s="20"/>
      <c r="AB1690" s="20"/>
      <c r="AC1690" s="20"/>
      <c r="AD1690" s="20"/>
      <c r="AE1690" s="20"/>
      <c r="AF1690" s="20"/>
      <c r="AG1690" s="20"/>
      <c r="AH1690" s="17"/>
      <c r="AQ1690">
        <f t="shared" si="1367"/>
        <v>1694</v>
      </c>
      <c r="AZ1690" s="158">
        <f t="shared" si="1373"/>
        <v>7</v>
      </c>
      <c r="BA1690" s="158">
        <f t="shared" si="1374"/>
        <v>7</v>
      </c>
      <c r="BB1690" s="158">
        <f t="shared" si="1392"/>
        <v>6</v>
      </c>
      <c r="BC1690" s="158">
        <f t="shared" si="1393"/>
        <v>6</v>
      </c>
      <c r="BD1690" s="186">
        <f t="shared" si="1382"/>
        <v>11</v>
      </c>
      <c r="BE1690" s="186">
        <f t="shared" si="1383"/>
        <v>10</v>
      </c>
      <c r="BF1690" s="186">
        <f t="shared" si="1379"/>
        <v>9</v>
      </c>
      <c r="BG1690" s="186">
        <f t="shared" si="1380"/>
        <v>9</v>
      </c>
      <c r="BH1690" s="186">
        <f t="shared" si="1377"/>
        <v>8</v>
      </c>
      <c r="BI1690" s="186">
        <f t="shared" si="1378"/>
        <v>8</v>
      </c>
      <c r="BJ1690" s="186">
        <f t="shared" si="1375"/>
        <v>7</v>
      </c>
      <c r="BK1690" s="186">
        <f t="shared" si="1376"/>
        <v>6</v>
      </c>
      <c r="BL1690" s="186">
        <f>BK1690+2</f>
        <v>8</v>
      </c>
      <c r="BM1690" s="186">
        <f t="shared" si="1368"/>
        <v>7</v>
      </c>
      <c r="BN1690" s="186">
        <f t="shared" si="1369"/>
        <v>7</v>
      </c>
      <c r="BO1690" s="32">
        <f t="shared" si="1372"/>
        <v>921</v>
      </c>
      <c r="BP1690" s="8">
        <f t="shared" si="1362"/>
        <v>505</v>
      </c>
    </row>
    <row r="1691" spans="1:68" ht="13.5" thickBot="1">
      <c r="A1691" s="390">
        <f t="shared" si="1381"/>
        <v>19</v>
      </c>
      <c r="B1691" s="391" t="str">
        <f>VLOOKUP(A1691,Sheet3!$A$2:$E$61,4,FALSE)</f>
        <v>rénwǔ (壬午)</v>
      </c>
      <c r="C1691" s="391" t="str">
        <f>VLOOKUP(A1691,Sheet3!$A$2:$E$61,5,FALSE)</f>
        <v>Water Horse</v>
      </c>
      <c r="D1691" s="399">
        <f t="shared" si="1384"/>
        <v>3860</v>
      </c>
      <c r="E1691" s="399">
        <f t="shared" si="1385"/>
        <v>3799</v>
      </c>
      <c r="F1691" s="96">
        <f t="shared" si="1386"/>
        <v>166.14285714285714</v>
      </c>
      <c r="G1691" s="413"/>
      <c r="H1691" s="108">
        <f t="shared" si="1388"/>
        <v>1162</v>
      </c>
      <c r="I1691" s="1">
        <f t="shared" si="1389"/>
        <v>1163</v>
      </c>
      <c r="J1691" s="108">
        <f t="shared" si="1390"/>
        <v>1162</v>
      </c>
      <c r="K1691" s="1">
        <f t="shared" si="1391"/>
        <v>1163</v>
      </c>
      <c r="M1691" s="32"/>
      <c r="R1691">
        <f t="shared" si="1387"/>
        <v>1179</v>
      </c>
      <c r="AQ1691">
        <f t="shared" si="1367"/>
        <v>1695</v>
      </c>
      <c r="AZ1691" s="158">
        <f t="shared" si="1373"/>
        <v>7</v>
      </c>
      <c r="BA1691" s="158">
        <f t="shared" si="1374"/>
        <v>7</v>
      </c>
      <c r="BB1691" s="158">
        <f t="shared" si="1392"/>
        <v>6</v>
      </c>
      <c r="BC1691" s="158">
        <f t="shared" si="1393"/>
        <v>6</v>
      </c>
      <c r="BD1691" s="186">
        <f t="shared" si="1382"/>
        <v>11</v>
      </c>
      <c r="BE1691" s="186">
        <f t="shared" si="1383"/>
        <v>10</v>
      </c>
      <c r="BF1691" s="186">
        <f t="shared" si="1379"/>
        <v>9</v>
      </c>
      <c r="BG1691" s="186">
        <f t="shared" si="1380"/>
        <v>9</v>
      </c>
      <c r="BH1691" s="186">
        <f t="shared" si="1377"/>
        <v>8</v>
      </c>
      <c r="BI1691" s="186">
        <f t="shared" si="1378"/>
        <v>8</v>
      </c>
      <c r="BJ1691" s="186">
        <f t="shared" si="1375"/>
        <v>7</v>
      </c>
      <c r="BK1691" s="186">
        <f t="shared" si="1376"/>
        <v>6</v>
      </c>
      <c r="BL1691" s="186">
        <f>BK1691+2</f>
        <v>8</v>
      </c>
      <c r="BM1691" s="186">
        <f t="shared" si="1368"/>
        <v>7</v>
      </c>
      <c r="BN1691" s="186">
        <f t="shared" si="1369"/>
        <v>7</v>
      </c>
      <c r="BO1691" s="32">
        <f t="shared" si="1372"/>
        <v>922</v>
      </c>
      <c r="BP1691" s="8">
        <f t="shared" si="1362"/>
        <v>506</v>
      </c>
    </row>
    <row r="1692" spans="1:68" ht="13.5" thickBot="1">
      <c r="A1692" s="390">
        <f t="shared" si="1381"/>
        <v>20</v>
      </c>
      <c r="B1692" s="391" t="str">
        <f>VLOOKUP(A1692,Sheet3!$A$2:$E$61,4,FALSE)</f>
        <v>guǐwèi (癸未)</v>
      </c>
      <c r="C1692" s="391" t="str">
        <f>VLOOKUP(A1692,Sheet3!$A$2:$E$61,5,FALSE)</f>
        <v>Water Sheep</v>
      </c>
      <c r="D1692" s="399">
        <f t="shared" si="1384"/>
        <v>3861</v>
      </c>
      <c r="E1692" s="399">
        <f t="shared" si="1385"/>
        <v>3800</v>
      </c>
      <c r="F1692" s="96">
        <f t="shared" si="1386"/>
        <v>166.28571428571428</v>
      </c>
      <c r="G1692" s="413"/>
      <c r="H1692" s="108">
        <f t="shared" si="1388"/>
        <v>1163</v>
      </c>
      <c r="I1692" s="1">
        <f t="shared" si="1389"/>
        <v>1164</v>
      </c>
      <c r="J1692" s="108">
        <f t="shared" si="1390"/>
        <v>1163</v>
      </c>
      <c r="K1692" s="1">
        <f t="shared" si="1391"/>
        <v>1164</v>
      </c>
      <c r="M1692" s="32"/>
      <c r="R1692">
        <f t="shared" si="1387"/>
        <v>1180</v>
      </c>
      <c r="AQ1692">
        <f t="shared" si="1367"/>
        <v>1696</v>
      </c>
      <c r="AZ1692" s="158">
        <f t="shared" si="1373"/>
        <v>7</v>
      </c>
      <c r="BA1692" s="158">
        <f t="shared" si="1374"/>
        <v>7</v>
      </c>
      <c r="BB1692" s="158">
        <f t="shared" si="1392"/>
        <v>6</v>
      </c>
      <c r="BC1692" s="158">
        <f t="shared" si="1393"/>
        <v>6</v>
      </c>
      <c r="BD1692" s="186">
        <f t="shared" si="1382"/>
        <v>11</v>
      </c>
      <c r="BE1692" s="186">
        <f t="shared" si="1383"/>
        <v>10</v>
      </c>
      <c r="BF1692" s="186">
        <f t="shared" si="1379"/>
        <v>9</v>
      </c>
      <c r="BG1692" s="186">
        <f t="shared" si="1380"/>
        <v>9</v>
      </c>
      <c r="BH1692" s="186">
        <f t="shared" si="1377"/>
        <v>8</v>
      </c>
      <c r="BI1692" s="186">
        <f t="shared" si="1378"/>
        <v>8</v>
      </c>
      <c r="BJ1692" s="186">
        <f t="shared" si="1375"/>
        <v>7</v>
      </c>
      <c r="BK1692" s="186">
        <f t="shared" si="1376"/>
        <v>6</v>
      </c>
      <c r="BL1692" s="186">
        <f>BK1692+1</f>
        <v>7</v>
      </c>
      <c r="BM1692" s="186">
        <f t="shared" si="1368"/>
        <v>6</v>
      </c>
      <c r="BN1692" s="186">
        <f t="shared" si="1369"/>
        <v>6</v>
      </c>
      <c r="BO1692" s="32">
        <f t="shared" si="1372"/>
        <v>923</v>
      </c>
      <c r="BP1692" s="8">
        <f t="shared" si="1362"/>
        <v>507</v>
      </c>
    </row>
    <row r="1693" spans="1:68" ht="23.25" thickBot="1">
      <c r="A1693" s="390">
        <f t="shared" si="1381"/>
        <v>21</v>
      </c>
      <c r="B1693" s="391" t="str">
        <f>VLOOKUP(A1693,Sheet3!$A$2:$E$61,4,FALSE)</f>
        <v>jiǎshēn (甲申)</v>
      </c>
      <c r="C1693" s="391" t="str">
        <f>VLOOKUP(A1693,Sheet3!$A$2:$E$61,5,FALSE)</f>
        <v>Wood Monkey</v>
      </c>
      <c r="D1693" s="399">
        <f t="shared" si="1384"/>
        <v>3862</v>
      </c>
      <c r="E1693" s="399">
        <f t="shared" si="1385"/>
        <v>3801</v>
      </c>
      <c r="F1693" s="96">
        <f t="shared" si="1386"/>
        <v>166.42857142857142</v>
      </c>
      <c r="G1693" s="413"/>
      <c r="H1693" s="108">
        <f t="shared" si="1388"/>
        <v>1164</v>
      </c>
      <c r="I1693" s="1">
        <f t="shared" si="1389"/>
        <v>1165</v>
      </c>
      <c r="J1693" s="108">
        <f t="shared" si="1390"/>
        <v>1164</v>
      </c>
      <c r="K1693" s="1">
        <f t="shared" si="1391"/>
        <v>1165</v>
      </c>
      <c r="M1693" s="32"/>
      <c r="R1693">
        <f t="shared" si="1387"/>
        <v>1181</v>
      </c>
      <c r="AQ1693">
        <f t="shared" si="1367"/>
        <v>1697</v>
      </c>
      <c r="AZ1693" s="158">
        <f t="shared" ref="AZ1693:AZ1713" si="1394">BL1692-1</f>
        <v>6</v>
      </c>
      <c r="BA1693" s="158">
        <f t="shared" ref="BA1693:BA1713" si="1395">AZ1693</f>
        <v>6</v>
      </c>
      <c r="BB1693" s="158">
        <f t="shared" si="1392"/>
        <v>5</v>
      </c>
      <c r="BC1693" s="158">
        <f t="shared" si="1393"/>
        <v>5</v>
      </c>
      <c r="BD1693" s="186">
        <f t="shared" si="1382"/>
        <v>10</v>
      </c>
      <c r="BE1693" s="186">
        <f t="shared" si="1383"/>
        <v>9</v>
      </c>
      <c r="BF1693" s="186">
        <f t="shared" si="1379"/>
        <v>8</v>
      </c>
      <c r="BG1693" s="186">
        <f t="shared" si="1380"/>
        <v>8</v>
      </c>
      <c r="BH1693" s="186">
        <f t="shared" si="1377"/>
        <v>7</v>
      </c>
      <c r="BI1693" s="186">
        <f t="shared" si="1378"/>
        <v>7</v>
      </c>
      <c r="BJ1693" s="186">
        <f t="shared" ref="BJ1693:BJ1713" si="1396">BI1693-1</f>
        <v>6</v>
      </c>
      <c r="BK1693" s="186">
        <f t="shared" si="1376"/>
        <v>5</v>
      </c>
      <c r="BL1693" s="186">
        <f>BK1693+2</f>
        <v>7</v>
      </c>
      <c r="BM1693" s="186">
        <f t="shared" si="1368"/>
        <v>6</v>
      </c>
      <c r="BN1693" s="186">
        <f t="shared" si="1369"/>
        <v>6</v>
      </c>
      <c r="BO1693" s="32">
        <f t="shared" si="1372"/>
        <v>924</v>
      </c>
      <c r="BP1693" s="8">
        <f t="shared" si="1362"/>
        <v>508</v>
      </c>
    </row>
    <row r="1694" spans="1:68" ht="23.25" thickBot="1">
      <c r="A1694" s="390">
        <f t="shared" si="1381"/>
        <v>22</v>
      </c>
      <c r="B1694" s="391" t="str">
        <f>VLOOKUP(A1694,Sheet3!$A$2:$E$61,4,FALSE)</f>
        <v>yǐyǒu (乙酉)</v>
      </c>
      <c r="C1694" s="391" t="str">
        <f>VLOOKUP(A1694,Sheet3!$A$2:$E$61,5,FALSE)</f>
        <v>Wood Rooster</v>
      </c>
      <c r="D1694" s="399">
        <f t="shared" si="1384"/>
        <v>3863</v>
      </c>
      <c r="E1694" s="399">
        <f t="shared" si="1385"/>
        <v>3802</v>
      </c>
      <c r="F1694" s="96">
        <f t="shared" si="1386"/>
        <v>166.57142857142858</v>
      </c>
      <c r="G1694" s="413"/>
      <c r="H1694" s="108">
        <f t="shared" si="1388"/>
        <v>1165</v>
      </c>
      <c r="I1694" s="1">
        <f t="shared" si="1389"/>
        <v>1166</v>
      </c>
      <c r="J1694" s="108">
        <f t="shared" si="1390"/>
        <v>1165</v>
      </c>
      <c r="K1694" s="1">
        <f t="shared" si="1391"/>
        <v>1166</v>
      </c>
      <c r="M1694" s="32"/>
      <c r="R1694">
        <f t="shared" si="1387"/>
        <v>1182</v>
      </c>
      <c r="AQ1694">
        <f t="shared" si="1367"/>
        <v>1698</v>
      </c>
      <c r="AZ1694" s="158">
        <f t="shared" si="1394"/>
        <v>6</v>
      </c>
      <c r="BA1694" s="158">
        <f t="shared" si="1395"/>
        <v>6</v>
      </c>
      <c r="BB1694" s="158">
        <f t="shared" si="1392"/>
        <v>5</v>
      </c>
      <c r="BC1694" s="158">
        <f t="shared" si="1393"/>
        <v>5</v>
      </c>
      <c r="BD1694" s="186">
        <f t="shared" si="1382"/>
        <v>10</v>
      </c>
      <c r="BE1694" s="186">
        <f t="shared" si="1383"/>
        <v>9</v>
      </c>
      <c r="BF1694" s="186">
        <f t="shared" si="1379"/>
        <v>8</v>
      </c>
      <c r="BG1694" s="186">
        <f t="shared" si="1380"/>
        <v>8</v>
      </c>
      <c r="BH1694" s="186">
        <f t="shared" si="1377"/>
        <v>7</v>
      </c>
      <c r="BI1694" s="186">
        <f t="shared" si="1378"/>
        <v>7</v>
      </c>
      <c r="BJ1694" s="186">
        <f t="shared" si="1396"/>
        <v>6</v>
      </c>
      <c r="BK1694" s="186">
        <f t="shared" si="1376"/>
        <v>5</v>
      </c>
      <c r="BL1694" s="186">
        <f>BK1694+2</f>
        <v>7</v>
      </c>
      <c r="BM1694" s="186">
        <f t="shared" si="1368"/>
        <v>6</v>
      </c>
      <c r="BN1694" s="186">
        <f t="shared" si="1369"/>
        <v>6</v>
      </c>
      <c r="BO1694" s="32">
        <f t="shared" si="1372"/>
        <v>925</v>
      </c>
      <c r="BP1694" s="8">
        <f t="shared" si="1362"/>
        <v>509</v>
      </c>
    </row>
    <row r="1695" spans="1:68" ht="13.5" thickBot="1">
      <c r="A1695" s="390">
        <f t="shared" si="1381"/>
        <v>23</v>
      </c>
      <c r="B1695" s="391" t="str">
        <f>VLOOKUP(A1695,Sheet3!$A$2:$E$61,4,FALSE)</f>
        <v>bǐngxū (丙戌)</v>
      </c>
      <c r="C1695" s="391" t="str">
        <f>VLOOKUP(A1695,Sheet3!$A$2:$E$61,5,FALSE)</f>
        <v>Fire Dog</v>
      </c>
      <c r="D1695" s="399">
        <f t="shared" si="1384"/>
        <v>3864</v>
      </c>
      <c r="E1695" s="399">
        <f t="shared" si="1385"/>
        <v>3803</v>
      </c>
      <c r="F1695" s="96">
        <f t="shared" si="1386"/>
        <v>166.71428571428572</v>
      </c>
      <c r="G1695" s="413"/>
      <c r="H1695" s="108">
        <f t="shared" si="1388"/>
        <v>1166</v>
      </c>
      <c r="I1695" s="1">
        <f t="shared" si="1389"/>
        <v>1167</v>
      </c>
      <c r="J1695" s="108">
        <f t="shared" si="1390"/>
        <v>1166</v>
      </c>
      <c r="K1695" s="1">
        <f t="shared" si="1391"/>
        <v>1167</v>
      </c>
      <c r="M1695" s="32"/>
      <c r="P1695" s="100">
        <f>J1694-$J$1347</f>
        <v>1335</v>
      </c>
      <c r="Q1695" s="21" t="s">
        <v>194</v>
      </c>
      <c r="R1695">
        <f t="shared" si="1387"/>
        <v>1183</v>
      </c>
      <c r="AQ1695">
        <f t="shared" si="1367"/>
        <v>1699</v>
      </c>
      <c r="AZ1695" s="158">
        <f t="shared" si="1394"/>
        <v>6</v>
      </c>
      <c r="BA1695" s="158">
        <f t="shared" si="1395"/>
        <v>6</v>
      </c>
      <c r="BB1695" s="158">
        <f t="shared" si="1392"/>
        <v>5</v>
      </c>
      <c r="BC1695" s="158">
        <f t="shared" si="1393"/>
        <v>5</v>
      </c>
      <c r="BD1695" s="186">
        <f t="shared" si="1382"/>
        <v>10</v>
      </c>
      <c r="BE1695" s="186">
        <f t="shared" si="1383"/>
        <v>9</v>
      </c>
      <c r="BF1695" s="186">
        <f t="shared" si="1379"/>
        <v>8</v>
      </c>
      <c r="BG1695" s="186">
        <f t="shared" si="1380"/>
        <v>8</v>
      </c>
      <c r="BH1695" s="186">
        <f t="shared" si="1377"/>
        <v>7</v>
      </c>
      <c r="BI1695" s="186">
        <f t="shared" si="1378"/>
        <v>7</v>
      </c>
      <c r="BJ1695" s="186">
        <f t="shared" si="1396"/>
        <v>6</v>
      </c>
      <c r="BK1695" s="186">
        <f t="shared" si="1376"/>
        <v>5</v>
      </c>
      <c r="BL1695" s="186">
        <f>BK1695+2</f>
        <v>7</v>
      </c>
      <c r="BM1695" s="186">
        <f t="shared" si="1368"/>
        <v>6</v>
      </c>
      <c r="BN1695" s="186">
        <f t="shared" si="1369"/>
        <v>6</v>
      </c>
      <c r="BO1695" s="32">
        <f t="shared" si="1372"/>
        <v>926</v>
      </c>
      <c r="BP1695" s="8">
        <f t="shared" si="1362"/>
        <v>510</v>
      </c>
    </row>
    <row r="1696" spans="1:68" ht="13.5" thickBot="1">
      <c r="A1696" s="390">
        <f t="shared" si="1381"/>
        <v>24</v>
      </c>
      <c r="B1696" s="391" t="str">
        <f>VLOOKUP(A1696,Sheet3!$A$2:$E$61,4,FALSE)</f>
        <v>dīnghài (丁亥)</v>
      </c>
      <c r="C1696" s="391" t="str">
        <f>VLOOKUP(A1696,Sheet3!$A$2:$E$61,5,FALSE)</f>
        <v>Fire Pig</v>
      </c>
      <c r="D1696" s="399">
        <f t="shared" si="1384"/>
        <v>3865</v>
      </c>
      <c r="E1696" s="399">
        <f t="shared" si="1385"/>
        <v>3804</v>
      </c>
      <c r="F1696" s="96">
        <f t="shared" si="1386"/>
        <v>166.85714285714286</v>
      </c>
      <c r="G1696" s="413"/>
      <c r="H1696" s="108">
        <f t="shared" si="1388"/>
        <v>1167</v>
      </c>
      <c r="I1696" s="1">
        <f t="shared" si="1389"/>
        <v>1168</v>
      </c>
      <c r="J1696" s="108">
        <f t="shared" si="1390"/>
        <v>1167</v>
      </c>
      <c r="K1696" s="1">
        <f t="shared" si="1391"/>
        <v>1168</v>
      </c>
      <c r="M1696" s="32"/>
      <c r="R1696">
        <f t="shared" si="1387"/>
        <v>1184</v>
      </c>
      <c r="AQ1696">
        <f t="shared" si="1367"/>
        <v>1700</v>
      </c>
      <c r="AZ1696" s="158">
        <f t="shared" si="1394"/>
        <v>6</v>
      </c>
      <c r="BA1696" s="158">
        <f t="shared" si="1395"/>
        <v>6</v>
      </c>
      <c r="BB1696" s="158">
        <f t="shared" si="1392"/>
        <v>5</v>
      </c>
      <c r="BC1696" s="158">
        <f t="shared" si="1393"/>
        <v>5</v>
      </c>
      <c r="BD1696" s="186">
        <f t="shared" si="1382"/>
        <v>10</v>
      </c>
      <c r="BE1696" s="186">
        <f t="shared" si="1383"/>
        <v>9</v>
      </c>
      <c r="BF1696" s="186">
        <f t="shared" si="1379"/>
        <v>8</v>
      </c>
      <c r="BG1696" s="186">
        <f t="shared" si="1380"/>
        <v>8</v>
      </c>
      <c r="BH1696" s="186">
        <f t="shared" si="1377"/>
        <v>7</v>
      </c>
      <c r="BI1696" s="186">
        <f t="shared" si="1378"/>
        <v>7</v>
      </c>
      <c r="BJ1696" s="186">
        <f t="shared" si="1396"/>
        <v>6</v>
      </c>
      <c r="BK1696" s="186">
        <f t="shared" ref="BK1696:BK1713" si="1397">BJ1696-1</f>
        <v>5</v>
      </c>
      <c r="BL1696" s="186">
        <f>BK1696+1</f>
        <v>6</v>
      </c>
      <c r="BM1696" s="186">
        <f t="shared" si="1368"/>
        <v>5</v>
      </c>
      <c r="BN1696" s="186">
        <f t="shared" si="1369"/>
        <v>5</v>
      </c>
      <c r="BO1696" s="32">
        <f t="shared" si="1372"/>
        <v>927</v>
      </c>
      <c r="BP1696" s="8">
        <f t="shared" si="1362"/>
        <v>511</v>
      </c>
    </row>
    <row r="1697" spans="1:68" ht="13.5" thickBot="1">
      <c r="A1697" s="390">
        <f t="shared" si="1381"/>
        <v>25</v>
      </c>
      <c r="B1697" s="391" t="str">
        <f>VLOOKUP(A1697,Sheet3!$A$2:$E$61,4,FALSE)</f>
        <v>wùzǐ (戊子)</v>
      </c>
      <c r="C1697" s="391" t="str">
        <f>VLOOKUP(A1697,Sheet3!$A$2:$E$61,5,FALSE)</f>
        <v>Earth Rat</v>
      </c>
      <c r="D1697" s="399">
        <f>D1703-($I1703-$I1697)</f>
        <v>3866</v>
      </c>
      <c r="E1697" s="399">
        <f>E1703-($I1703-$I1697)</f>
        <v>3805</v>
      </c>
      <c r="F1697" s="99">
        <f t="shared" si="1386"/>
        <v>167</v>
      </c>
      <c r="G1697" s="414"/>
      <c r="H1697" s="109">
        <f t="shared" si="1388"/>
        <v>1168</v>
      </c>
      <c r="I1697" s="16">
        <f t="shared" si="1389"/>
        <v>1169</v>
      </c>
      <c r="J1697" s="109">
        <f t="shared" si="1390"/>
        <v>1168</v>
      </c>
      <c r="K1697" s="16">
        <f t="shared" si="1391"/>
        <v>1169</v>
      </c>
      <c r="L1697" s="20"/>
      <c r="M1697" s="30"/>
      <c r="N1697" s="113"/>
      <c r="O1697" s="20"/>
      <c r="P1697" s="20"/>
      <c r="Q1697" s="30"/>
      <c r="R1697" s="20">
        <f>I1697+16</f>
        <v>1185</v>
      </c>
      <c r="S1697" s="20"/>
      <c r="T1697" s="17"/>
      <c r="U1697" s="17"/>
      <c r="V1697" s="20"/>
      <c r="W1697" s="20"/>
      <c r="X1697" s="20"/>
      <c r="Y1697" s="20"/>
      <c r="Z1697" s="20"/>
      <c r="AA1697" s="20"/>
      <c r="AB1697" s="20"/>
      <c r="AC1697" s="20"/>
      <c r="AD1697" s="20"/>
      <c r="AE1697" s="20"/>
      <c r="AF1697" s="20"/>
      <c r="AG1697" s="20"/>
      <c r="AH1697" s="17"/>
      <c r="AQ1697">
        <f t="shared" si="1367"/>
        <v>1701</v>
      </c>
      <c r="AZ1697" s="158">
        <f t="shared" si="1394"/>
        <v>5</v>
      </c>
      <c r="BA1697" s="158">
        <f t="shared" si="1395"/>
        <v>5</v>
      </c>
      <c r="BB1697" s="158">
        <f t="shared" si="1392"/>
        <v>4</v>
      </c>
      <c r="BC1697" s="158">
        <f t="shared" si="1393"/>
        <v>4</v>
      </c>
      <c r="BD1697" s="186">
        <f t="shared" si="1382"/>
        <v>9</v>
      </c>
      <c r="BE1697" s="186">
        <f t="shared" si="1383"/>
        <v>8</v>
      </c>
      <c r="BF1697" s="186">
        <f t="shared" si="1379"/>
        <v>7</v>
      </c>
      <c r="BG1697" s="186">
        <f t="shared" si="1380"/>
        <v>7</v>
      </c>
      <c r="BH1697" s="186">
        <f t="shared" ref="BH1697:BH1713" si="1398">BG1697-1</f>
        <v>6</v>
      </c>
      <c r="BI1697" s="186">
        <f t="shared" ref="BI1697:BI1713" si="1399">BH1697</f>
        <v>6</v>
      </c>
      <c r="BJ1697" s="186">
        <f t="shared" si="1396"/>
        <v>5</v>
      </c>
      <c r="BK1697" s="186">
        <f t="shared" si="1397"/>
        <v>4</v>
      </c>
      <c r="BL1697" s="186">
        <f>BK1697+2</f>
        <v>6</v>
      </c>
      <c r="BM1697" s="186">
        <f t="shared" si="1368"/>
        <v>5</v>
      </c>
      <c r="BN1697" s="186">
        <f t="shared" si="1369"/>
        <v>5</v>
      </c>
      <c r="BO1697" s="32">
        <f t="shared" si="1372"/>
        <v>928</v>
      </c>
      <c r="BP1697" s="8">
        <f t="shared" si="1362"/>
        <v>512</v>
      </c>
    </row>
    <row r="1698" spans="1:68">
      <c r="F1698" s="101"/>
      <c r="G1698" s="413"/>
      <c r="H1698" s="108"/>
      <c r="J1698" s="108"/>
      <c r="M1698" s="32"/>
      <c r="AZ1698" s="158">
        <f t="shared" si="1394"/>
        <v>5</v>
      </c>
      <c r="BA1698" s="158">
        <f t="shared" si="1395"/>
        <v>5</v>
      </c>
      <c r="BB1698" s="158">
        <f t="shared" si="1392"/>
        <v>4</v>
      </c>
      <c r="BC1698" s="158">
        <f t="shared" si="1393"/>
        <v>4</v>
      </c>
      <c r="BD1698" s="186">
        <f t="shared" si="1382"/>
        <v>9</v>
      </c>
      <c r="BE1698" s="186">
        <f t="shared" si="1383"/>
        <v>8</v>
      </c>
      <c r="BF1698" s="186">
        <f t="shared" si="1379"/>
        <v>7</v>
      </c>
      <c r="BG1698" s="186">
        <f t="shared" si="1380"/>
        <v>7</v>
      </c>
      <c r="BH1698" s="186">
        <f t="shared" si="1398"/>
        <v>6</v>
      </c>
      <c r="BI1698" s="186">
        <f t="shared" si="1399"/>
        <v>6</v>
      </c>
      <c r="BJ1698" s="186">
        <f t="shared" si="1396"/>
        <v>5</v>
      </c>
      <c r="BK1698" s="186">
        <f t="shared" si="1397"/>
        <v>4</v>
      </c>
      <c r="BL1698" s="186">
        <f>BK1698+2</f>
        <v>6</v>
      </c>
      <c r="BM1698" s="186">
        <f t="shared" si="1368"/>
        <v>5</v>
      </c>
      <c r="BN1698" s="186">
        <f t="shared" si="1369"/>
        <v>5</v>
      </c>
      <c r="BO1698" s="32">
        <f t="shared" si="1372"/>
        <v>929</v>
      </c>
      <c r="BP1698" s="8">
        <f t="shared" si="1362"/>
        <v>513</v>
      </c>
    </row>
    <row r="1699" spans="1:68">
      <c r="F1699" s="101"/>
      <c r="G1699" s="413"/>
      <c r="H1699" s="108"/>
      <c r="J1699" s="108"/>
      <c r="M1699" s="32"/>
      <c r="AZ1699" s="158">
        <f t="shared" si="1394"/>
        <v>5</v>
      </c>
      <c r="BA1699" s="158">
        <f t="shared" si="1395"/>
        <v>5</v>
      </c>
      <c r="BB1699" s="158">
        <f t="shared" si="1392"/>
        <v>4</v>
      </c>
      <c r="BC1699" s="158">
        <f t="shared" si="1393"/>
        <v>4</v>
      </c>
      <c r="BD1699" s="186">
        <f t="shared" si="1382"/>
        <v>9</v>
      </c>
      <c r="BE1699" s="186">
        <f t="shared" si="1383"/>
        <v>8</v>
      </c>
      <c r="BF1699" s="186">
        <f t="shared" si="1379"/>
        <v>7</v>
      </c>
      <c r="BG1699" s="186">
        <f t="shared" si="1380"/>
        <v>7</v>
      </c>
      <c r="BH1699" s="186">
        <f t="shared" si="1398"/>
        <v>6</v>
      </c>
      <c r="BI1699" s="186">
        <f t="shared" si="1399"/>
        <v>6</v>
      </c>
      <c r="BJ1699" s="186">
        <f t="shared" si="1396"/>
        <v>5</v>
      </c>
      <c r="BK1699" s="186">
        <f t="shared" si="1397"/>
        <v>4</v>
      </c>
      <c r="BL1699" s="186">
        <f>BK1699+2</f>
        <v>6</v>
      </c>
      <c r="BM1699" s="186">
        <f t="shared" si="1368"/>
        <v>5</v>
      </c>
      <c r="BN1699" s="186">
        <f t="shared" si="1369"/>
        <v>5</v>
      </c>
      <c r="BO1699" s="32">
        <f t="shared" si="1372"/>
        <v>930</v>
      </c>
      <c r="BP1699" s="8">
        <f t="shared" si="1362"/>
        <v>514</v>
      </c>
    </row>
    <row r="1700" spans="1:68">
      <c r="F1700" s="29" t="s">
        <v>129</v>
      </c>
      <c r="G1700" s="411"/>
      <c r="H1700" s="356"/>
      <c r="I1700" s="29"/>
      <c r="J1700" s="356"/>
      <c r="K1700" s="29"/>
      <c r="L1700" s="29"/>
      <c r="M1700" s="29"/>
      <c r="N1700" s="67"/>
      <c r="O1700" s="29"/>
      <c r="P1700" s="29"/>
      <c r="Q1700" s="29"/>
      <c r="R1700" s="29"/>
      <c r="S1700" s="29"/>
      <c r="T1700" s="29"/>
      <c r="U1700" s="29"/>
      <c r="V1700" s="29"/>
      <c r="W1700" s="29"/>
      <c r="X1700" s="29"/>
      <c r="Y1700" s="29"/>
      <c r="Z1700" s="29"/>
      <c r="AA1700" s="29"/>
      <c r="AB1700" s="29"/>
      <c r="AC1700" s="29"/>
      <c r="AD1700" s="29"/>
      <c r="AE1700" s="29"/>
      <c r="AF1700" s="29"/>
      <c r="AG1700" s="29"/>
      <c r="AH1700" s="29"/>
      <c r="AI1700" s="29"/>
      <c r="AJ1700" s="29"/>
      <c r="AK1700" s="29"/>
      <c r="AL1700" s="29"/>
      <c r="AZ1700" s="158">
        <f t="shared" si="1394"/>
        <v>5</v>
      </c>
      <c r="BA1700" s="158">
        <f t="shared" si="1395"/>
        <v>5</v>
      </c>
      <c r="BB1700" s="158">
        <f t="shared" si="1392"/>
        <v>4</v>
      </c>
      <c r="BC1700" s="158">
        <f t="shared" si="1393"/>
        <v>4</v>
      </c>
      <c r="BD1700" s="186">
        <f t="shared" si="1382"/>
        <v>9</v>
      </c>
      <c r="BE1700" s="186">
        <f t="shared" si="1383"/>
        <v>8</v>
      </c>
      <c r="BF1700" s="186">
        <f t="shared" si="1379"/>
        <v>7</v>
      </c>
      <c r="BG1700" s="186">
        <f t="shared" si="1380"/>
        <v>7</v>
      </c>
      <c r="BH1700" s="186">
        <f t="shared" si="1398"/>
        <v>6</v>
      </c>
      <c r="BI1700" s="186">
        <f t="shared" si="1399"/>
        <v>6</v>
      </c>
      <c r="BJ1700" s="186">
        <f t="shared" si="1396"/>
        <v>5</v>
      </c>
      <c r="BK1700" s="186">
        <f t="shared" si="1397"/>
        <v>4</v>
      </c>
      <c r="BL1700" s="186">
        <f>BK1700+1</f>
        <v>5</v>
      </c>
      <c r="BM1700" s="186">
        <f t="shared" si="1368"/>
        <v>4</v>
      </c>
      <c r="BN1700" s="186">
        <f t="shared" si="1369"/>
        <v>4</v>
      </c>
      <c r="BO1700" s="32">
        <f t="shared" si="1372"/>
        <v>931</v>
      </c>
      <c r="BP1700" s="8">
        <f t="shared" si="1362"/>
        <v>515</v>
      </c>
    </row>
    <row r="1701" spans="1:68">
      <c r="AZ1701" s="158">
        <f t="shared" si="1394"/>
        <v>4</v>
      </c>
      <c r="BA1701" s="158">
        <f t="shared" si="1395"/>
        <v>4</v>
      </c>
      <c r="BB1701" s="158">
        <f t="shared" si="1392"/>
        <v>3</v>
      </c>
      <c r="BC1701" s="158">
        <f t="shared" si="1393"/>
        <v>3</v>
      </c>
      <c r="BD1701" s="186">
        <f t="shared" si="1382"/>
        <v>8</v>
      </c>
      <c r="BE1701" s="186">
        <f t="shared" si="1383"/>
        <v>7</v>
      </c>
      <c r="BF1701" s="186">
        <f t="shared" ref="BF1701:BF1713" si="1400">BE1701-1</f>
        <v>6</v>
      </c>
      <c r="BG1701" s="186">
        <f t="shared" ref="BG1701:BG1713" si="1401">BF1701</f>
        <v>6</v>
      </c>
      <c r="BH1701" s="186">
        <f t="shared" si="1398"/>
        <v>5</v>
      </c>
      <c r="BI1701" s="186">
        <f t="shared" si="1399"/>
        <v>5</v>
      </c>
      <c r="BJ1701" s="186">
        <f t="shared" si="1396"/>
        <v>4</v>
      </c>
      <c r="BK1701" s="186">
        <f t="shared" si="1397"/>
        <v>3</v>
      </c>
      <c r="BL1701" s="186">
        <f>BK1701+2</f>
        <v>5</v>
      </c>
      <c r="BM1701" s="186">
        <f t="shared" si="1368"/>
        <v>4</v>
      </c>
      <c r="BN1701" s="186">
        <f t="shared" si="1369"/>
        <v>4</v>
      </c>
      <c r="BO1701" s="32">
        <f t="shared" si="1372"/>
        <v>932</v>
      </c>
      <c r="BP1701" s="8">
        <f t="shared" si="1362"/>
        <v>516</v>
      </c>
    </row>
    <row r="1702" spans="1:68" ht="13.5" thickBot="1">
      <c r="AZ1702" s="158">
        <f t="shared" si="1394"/>
        <v>4</v>
      </c>
      <c r="BA1702" s="158">
        <f t="shared" si="1395"/>
        <v>4</v>
      </c>
      <c r="BB1702" s="158">
        <f t="shared" si="1392"/>
        <v>3</v>
      </c>
      <c r="BC1702" s="158">
        <f t="shared" si="1393"/>
        <v>3</v>
      </c>
      <c r="BD1702" s="186">
        <f t="shared" si="1382"/>
        <v>8</v>
      </c>
      <c r="BE1702" s="186">
        <f t="shared" si="1383"/>
        <v>7</v>
      </c>
      <c r="BF1702" s="186">
        <f t="shared" si="1400"/>
        <v>6</v>
      </c>
      <c r="BG1702" s="186">
        <f t="shared" si="1401"/>
        <v>6</v>
      </c>
      <c r="BH1702" s="186">
        <f t="shared" si="1398"/>
        <v>5</v>
      </c>
      <c r="BI1702" s="186">
        <f t="shared" si="1399"/>
        <v>5</v>
      </c>
      <c r="BJ1702" s="186">
        <f t="shared" si="1396"/>
        <v>4</v>
      </c>
      <c r="BK1702" s="186">
        <f t="shared" si="1397"/>
        <v>3</v>
      </c>
      <c r="BL1702" s="186">
        <f>BK1702+2</f>
        <v>5</v>
      </c>
      <c r="BM1702" s="186">
        <f t="shared" si="1368"/>
        <v>4</v>
      </c>
      <c r="BN1702" s="186">
        <f t="shared" si="1369"/>
        <v>4</v>
      </c>
      <c r="BO1702" s="32">
        <f t="shared" si="1372"/>
        <v>933</v>
      </c>
      <c r="BP1702" s="8">
        <f t="shared" si="1362"/>
        <v>517</v>
      </c>
    </row>
    <row r="1703" spans="1:68" ht="13.5" thickBot="1">
      <c r="A1703" s="390">
        <f t="shared" ref="A1703:A1724" si="1402">IF(A1702&gt;55,IF(A1702&lt;60,MOD(H1703,60)+57,MOD(H1703,60)-3),MOD(H1703,60)-3)</f>
        <v>20</v>
      </c>
      <c r="B1703" s="391" t="str">
        <f>VLOOKUP(A1703,Sheet3!$A$2:$E$61,4,FALSE)</f>
        <v>guǐwèi (癸未)</v>
      </c>
      <c r="C1703" s="391" t="str">
        <f>VLOOKUP(A1703,Sheet3!$A$2:$E$61,5,FALSE)</f>
        <v>Water Sheep</v>
      </c>
      <c r="D1703" s="399">
        <f t="shared" si="1384"/>
        <v>4461</v>
      </c>
      <c r="E1703" s="399">
        <f t="shared" si="1385"/>
        <v>4400</v>
      </c>
      <c r="F1703" s="99">
        <f t="shared" ref="F1703:F1724" si="1403">(1+H1703)/7</f>
        <v>252</v>
      </c>
      <c r="G1703" s="414"/>
      <c r="H1703" s="20">
        <f>H1697+595</f>
        <v>1763</v>
      </c>
      <c r="I1703" s="16">
        <f>I1697+595</f>
        <v>1764</v>
      </c>
      <c r="J1703" s="20">
        <f>J1697+595</f>
        <v>1763</v>
      </c>
      <c r="K1703" s="16">
        <f>K1697+595</f>
        <v>1764</v>
      </c>
      <c r="L1703" s="20"/>
      <c r="M1703" s="15"/>
      <c r="N1703" s="113"/>
      <c r="O1703" s="20"/>
      <c r="P1703" s="20"/>
      <c r="Q1703" s="30"/>
      <c r="R1703" s="20">
        <f>I1703+16</f>
        <v>1780</v>
      </c>
      <c r="S1703" s="20"/>
      <c r="T1703" s="17"/>
      <c r="U1703" s="17"/>
      <c r="V1703" s="20"/>
      <c r="W1703" s="20"/>
      <c r="X1703" s="20"/>
      <c r="Y1703" s="20"/>
      <c r="Z1703" s="20"/>
      <c r="AA1703" s="20"/>
      <c r="AB1703" s="20"/>
      <c r="AC1703" s="20"/>
      <c r="AD1703" s="20"/>
      <c r="AE1703" s="20"/>
      <c r="AF1703" s="20"/>
      <c r="AG1703" s="20"/>
      <c r="AH1703" s="17"/>
      <c r="AQ1703">
        <f>AQ1697+595</f>
        <v>2296</v>
      </c>
      <c r="AZ1703" s="158">
        <f t="shared" si="1394"/>
        <v>4</v>
      </c>
      <c r="BA1703" s="158">
        <f t="shared" si="1395"/>
        <v>4</v>
      </c>
      <c r="BB1703" s="158">
        <f t="shared" si="1392"/>
        <v>3</v>
      </c>
      <c r="BC1703" s="158">
        <f t="shared" si="1393"/>
        <v>3</v>
      </c>
      <c r="BD1703" s="186">
        <f t="shared" si="1382"/>
        <v>8</v>
      </c>
      <c r="BE1703" s="186">
        <f t="shared" si="1383"/>
        <v>7</v>
      </c>
      <c r="BF1703" s="186">
        <f t="shared" si="1400"/>
        <v>6</v>
      </c>
      <c r="BG1703" s="186">
        <f t="shared" si="1401"/>
        <v>6</v>
      </c>
      <c r="BH1703" s="186">
        <f t="shared" si="1398"/>
        <v>5</v>
      </c>
      <c r="BI1703" s="186">
        <f t="shared" si="1399"/>
        <v>5</v>
      </c>
      <c r="BJ1703" s="186">
        <f t="shared" si="1396"/>
        <v>4</v>
      </c>
      <c r="BK1703" s="186">
        <f t="shared" si="1397"/>
        <v>3</v>
      </c>
      <c r="BL1703" s="186">
        <f>BK1703+2</f>
        <v>5</v>
      </c>
      <c r="BM1703" s="186">
        <f t="shared" si="1368"/>
        <v>4</v>
      </c>
      <c r="BN1703" s="186">
        <f t="shared" si="1369"/>
        <v>4</v>
      </c>
      <c r="BO1703" s="32">
        <f t="shared" si="1372"/>
        <v>934</v>
      </c>
      <c r="BP1703" s="8">
        <f t="shared" si="1362"/>
        <v>518</v>
      </c>
    </row>
    <row r="1704" spans="1:68" ht="23.25" thickBot="1">
      <c r="A1704" s="390">
        <f t="shared" si="1402"/>
        <v>21</v>
      </c>
      <c r="B1704" s="391" t="str">
        <f>VLOOKUP(A1704,Sheet3!$A$2:$E$61,4,FALSE)</f>
        <v>jiǎshēn (甲申)</v>
      </c>
      <c r="C1704" s="391" t="str">
        <f>VLOOKUP(A1704,Sheet3!$A$2:$E$61,5,FALSE)</f>
        <v>Wood Monkey</v>
      </c>
      <c r="D1704" s="399">
        <f t="shared" si="1384"/>
        <v>4462</v>
      </c>
      <c r="E1704" s="399">
        <f t="shared" si="1385"/>
        <v>4401</v>
      </c>
      <c r="F1704" s="364">
        <f t="shared" si="1403"/>
        <v>252.14285714285714</v>
      </c>
      <c r="G1704" s="415"/>
      <c r="H1704" s="108">
        <f t="shared" ref="H1704:H1724" si="1404">H1703+1</f>
        <v>1764</v>
      </c>
      <c r="I1704" s="1">
        <f t="shared" ref="I1704:I1724" si="1405">I1703+1</f>
        <v>1765</v>
      </c>
      <c r="J1704" s="108">
        <f t="shared" ref="J1704:J1724" si="1406">J1703+1</f>
        <v>1764</v>
      </c>
      <c r="K1704" s="1">
        <f t="shared" ref="K1704:K1724" si="1407">K1703+1</f>
        <v>1765</v>
      </c>
      <c r="R1704">
        <f>I1704+16</f>
        <v>1781</v>
      </c>
      <c r="AQ1704">
        <f>AQ1703+1</f>
        <v>2297</v>
      </c>
      <c r="AZ1704" s="158">
        <f t="shared" si="1394"/>
        <v>4</v>
      </c>
      <c r="BA1704" s="158">
        <f t="shared" si="1395"/>
        <v>4</v>
      </c>
      <c r="BB1704" s="158">
        <f t="shared" si="1392"/>
        <v>3</v>
      </c>
      <c r="BC1704" s="158">
        <f t="shared" si="1393"/>
        <v>3</v>
      </c>
      <c r="BD1704" s="186">
        <f t="shared" si="1382"/>
        <v>8</v>
      </c>
      <c r="BE1704" s="186">
        <f t="shared" si="1383"/>
        <v>7</v>
      </c>
      <c r="BF1704" s="186">
        <f t="shared" si="1400"/>
        <v>6</v>
      </c>
      <c r="BG1704" s="186">
        <f t="shared" si="1401"/>
        <v>6</v>
      </c>
      <c r="BH1704" s="186">
        <f t="shared" si="1398"/>
        <v>5</v>
      </c>
      <c r="BI1704" s="186">
        <f t="shared" si="1399"/>
        <v>5</v>
      </c>
      <c r="BJ1704" s="186">
        <f t="shared" si="1396"/>
        <v>4</v>
      </c>
      <c r="BK1704" s="186">
        <f t="shared" si="1397"/>
        <v>3</v>
      </c>
      <c r="BL1704" s="186">
        <f>BK1704+1</f>
        <v>4</v>
      </c>
      <c r="BM1704" s="186">
        <f t="shared" si="1368"/>
        <v>3</v>
      </c>
      <c r="BN1704" s="186">
        <f t="shared" si="1369"/>
        <v>3</v>
      </c>
      <c r="BO1704" s="32">
        <f t="shared" si="1372"/>
        <v>935</v>
      </c>
      <c r="BP1704" s="8">
        <f t="shared" si="1362"/>
        <v>519</v>
      </c>
    </row>
    <row r="1705" spans="1:68" ht="23.25" thickBot="1">
      <c r="A1705" s="390">
        <f t="shared" si="1402"/>
        <v>22</v>
      </c>
      <c r="B1705" s="391" t="str">
        <f>VLOOKUP(A1705,Sheet3!$A$2:$E$61,4,FALSE)</f>
        <v>yǐyǒu (乙酉)</v>
      </c>
      <c r="C1705" s="391" t="str">
        <f>VLOOKUP(A1705,Sheet3!$A$2:$E$61,5,FALSE)</f>
        <v>Wood Rooster</v>
      </c>
      <c r="D1705" s="399">
        <f t="shared" si="1384"/>
        <v>4463</v>
      </c>
      <c r="E1705" s="399">
        <f t="shared" si="1385"/>
        <v>4402</v>
      </c>
      <c r="F1705" s="364">
        <f t="shared" si="1403"/>
        <v>252.28571428571428</v>
      </c>
      <c r="G1705" s="415"/>
      <c r="H1705" s="108">
        <f t="shared" si="1404"/>
        <v>1765</v>
      </c>
      <c r="I1705" s="1">
        <f t="shared" si="1405"/>
        <v>1766</v>
      </c>
      <c r="J1705" s="108">
        <f t="shared" si="1406"/>
        <v>1765</v>
      </c>
      <c r="K1705" s="1">
        <f t="shared" si="1407"/>
        <v>1766</v>
      </c>
      <c r="R1705">
        <f t="shared" ref="R1705:R1724" si="1408">I1705+16</f>
        <v>1782</v>
      </c>
      <c r="AQ1705">
        <f t="shared" ref="AQ1705:AQ1724" si="1409">AQ1704+1</f>
        <v>2298</v>
      </c>
      <c r="AZ1705" s="158">
        <f t="shared" si="1394"/>
        <v>3</v>
      </c>
      <c r="BA1705" s="158">
        <f t="shared" si="1395"/>
        <v>3</v>
      </c>
      <c r="BB1705" s="158">
        <f t="shared" si="1392"/>
        <v>2</v>
      </c>
      <c r="BC1705" s="158">
        <f t="shared" si="1393"/>
        <v>2</v>
      </c>
      <c r="BD1705" s="186">
        <f t="shared" ref="BD1705:BD1713" si="1410">BC1705+5</f>
        <v>7</v>
      </c>
      <c r="BE1705" s="186">
        <f t="shared" ref="BE1705:BE1713" si="1411">BD1705-1</f>
        <v>6</v>
      </c>
      <c r="BF1705" s="186">
        <f t="shared" si="1400"/>
        <v>5</v>
      </c>
      <c r="BG1705" s="186">
        <f t="shared" si="1401"/>
        <v>5</v>
      </c>
      <c r="BH1705" s="186">
        <f t="shared" si="1398"/>
        <v>4</v>
      </c>
      <c r="BI1705" s="186">
        <f t="shared" si="1399"/>
        <v>4</v>
      </c>
      <c r="BJ1705" s="186">
        <f t="shared" si="1396"/>
        <v>3</v>
      </c>
      <c r="BK1705" s="186">
        <f t="shared" si="1397"/>
        <v>2</v>
      </c>
      <c r="BL1705" s="186">
        <f>BK1705+2</f>
        <v>4</v>
      </c>
      <c r="BM1705" s="186">
        <f t="shared" si="1368"/>
        <v>3</v>
      </c>
      <c r="BN1705" s="186">
        <f t="shared" si="1369"/>
        <v>3</v>
      </c>
      <c r="BO1705" s="32">
        <f t="shared" si="1372"/>
        <v>936</v>
      </c>
      <c r="BP1705" s="8">
        <f t="shared" si="1362"/>
        <v>520</v>
      </c>
    </row>
    <row r="1706" spans="1:68" ht="13.5" thickBot="1">
      <c r="A1706" s="390">
        <f t="shared" si="1402"/>
        <v>23</v>
      </c>
      <c r="B1706" s="391" t="str">
        <f>VLOOKUP(A1706,Sheet3!$A$2:$E$61,4,FALSE)</f>
        <v>bǐngxū (丙戌)</v>
      </c>
      <c r="C1706" s="391" t="str">
        <f>VLOOKUP(A1706,Sheet3!$A$2:$E$61,5,FALSE)</f>
        <v>Fire Dog</v>
      </c>
      <c r="D1706" s="399">
        <f t="shared" si="1384"/>
        <v>4464</v>
      </c>
      <c r="E1706" s="399">
        <f t="shared" si="1385"/>
        <v>4403</v>
      </c>
      <c r="F1706" s="364">
        <f t="shared" si="1403"/>
        <v>252.42857142857142</v>
      </c>
      <c r="G1706" s="415"/>
      <c r="H1706" s="108">
        <f t="shared" si="1404"/>
        <v>1766</v>
      </c>
      <c r="I1706" s="1">
        <f t="shared" si="1405"/>
        <v>1767</v>
      </c>
      <c r="J1706" s="108">
        <f t="shared" si="1406"/>
        <v>1766</v>
      </c>
      <c r="K1706" s="1">
        <f t="shared" si="1407"/>
        <v>1767</v>
      </c>
      <c r="R1706">
        <f t="shared" si="1408"/>
        <v>1783</v>
      </c>
      <c r="AQ1706">
        <f t="shared" si="1409"/>
        <v>2299</v>
      </c>
      <c r="AZ1706" s="158">
        <f t="shared" si="1394"/>
        <v>3</v>
      </c>
      <c r="BA1706" s="158">
        <f t="shared" si="1395"/>
        <v>3</v>
      </c>
      <c r="BB1706" s="158">
        <f t="shared" si="1392"/>
        <v>2</v>
      </c>
      <c r="BC1706" s="158">
        <f t="shared" si="1393"/>
        <v>2</v>
      </c>
      <c r="BD1706" s="186">
        <f t="shared" si="1410"/>
        <v>7</v>
      </c>
      <c r="BE1706" s="186">
        <f t="shared" si="1411"/>
        <v>6</v>
      </c>
      <c r="BF1706" s="186">
        <f t="shared" si="1400"/>
        <v>5</v>
      </c>
      <c r="BG1706" s="186">
        <f t="shared" si="1401"/>
        <v>5</v>
      </c>
      <c r="BH1706" s="186">
        <f t="shared" si="1398"/>
        <v>4</v>
      </c>
      <c r="BI1706" s="186">
        <f t="shared" si="1399"/>
        <v>4</v>
      </c>
      <c r="BJ1706" s="186">
        <f t="shared" si="1396"/>
        <v>3</v>
      </c>
      <c r="BK1706" s="186">
        <f t="shared" si="1397"/>
        <v>2</v>
      </c>
      <c r="BL1706" s="186">
        <f>BK1706+2</f>
        <v>4</v>
      </c>
      <c r="BM1706" s="186">
        <f t="shared" si="1368"/>
        <v>3</v>
      </c>
      <c r="BN1706" s="186">
        <f t="shared" si="1369"/>
        <v>3</v>
      </c>
      <c r="BO1706" s="32">
        <f t="shared" si="1372"/>
        <v>937</v>
      </c>
      <c r="BP1706" s="8">
        <f t="shared" si="1362"/>
        <v>521</v>
      </c>
    </row>
    <row r="1707" spans="1:68" ht="13.5" thickBot="1">
      <c r="A1707" s="390">
        <f t="shared" si="1402"/>
        <v>24</v>
      </c>
      <c r="B1707" s="391" t="str">
        <f>VLOOKUP(A1707,Sheet3!$A$2:$E$61,4,FALSE)</f>
        <v>dīnghài (丁亥)</v>
      </c>
      <c r="C1707" s="391" t="str">
        <f>VLOOKUP(A1707,Sheet3!$A$2:$E$61,5,FALSE)</f>
        <v>Fire Pig</v>
      </c>
      <c r="D1707" s="399">
        <f t="shared" si="1384"/>
        <v>4465</v>
      </c>
      <c r="E1707" s="399">
        <f t="shared" si="1385"/>
        <v>4404</v>
      </c>
      <c r="F1707" s="364">
        <f t="shared" si="1403"/>
        <v>252.57142857142858</v>
      </c>
      <c r="G1707" s="415"/>
      <c r="H1707" s="108">
        <f t="shared" si="1404"/>
        <v>1767</v>
      </c>
      <c r="I1707" s="1">
        <f t="shared" si="1405"/>
        <v>1768</v>
      </c>
      <c r="J1707" s="108">
        <f t="shared" si="1406"/>
        <v>1767</v>
      </c>
      <c r="K1707" s="1">
        <f t="shared" si="1407"/>
        <v>1768</v>
      </c>
      <c r="Q1707" s="21" t="s">
        <v>270</v>
      </c>
      <c r="R1707">
        <f t="shared" si="1408"/>
        <v>1784</v>
      </c>
      <c r="AQ1707">
        <f t="shared" si="1409"/>
        <v>2300</v>
      </c>
      <c r="AZ1707" s="158">
        <f t="shared" si="1394"/>
        <v>3</v>
      </c>
      <c r="BA1707" s="158">
        <f t="shared" si="1395"/>
        <v>3</v>
      </c>
      <c r="BB1707" s="158">
        <f t="shared" si="1392"/>
        <v>2</v>
      </c>
      <c r="BC1707" s="158">
        <f t="shared" si="1393"/>
        <v>2</v>
      </c>
      <c r="BD1707" s="186">
        <f t="shared" si="1410"/>
        <v>7</v>
      </c>
      <c r="BE1707" s="186">
        <f t="shared" si="1411"/>
        <v>6</v>
      </c>
      <c r="BF1707" s="186">
        <f t="shared" si="1400"/>
        <v>5</v>
      </c>
      <c r="BG1707" s="186">
        <f t="shared" si="1401"/>
        <v>5</v>
      </c>
      <c r="BH1707" s="186">
        <f t="shared" si="1398"/>
        <v>4</v>
      </c>
      <c r="BI1707" s="186">
        <f t="shared" si="1399"/>
        <v>4</v>
      </c>
      <c r="BJ1707" s="186">
        <f t="shared" si="1396"/>
        <v>3</v>
      </c>
      <c r="BK1707" s="186">
        <f t="shared" si="1397"/>
        <v>2</v>
      </c>
      <c r="BL1707" s="186">
        <f>BK1707+2</f>
        <v>4</v>
      </c>
      <c r="BM1707" s="186">
        <f t="shared" si="1368"/>
        <v>3</v>
      </c>
      <c r="BN1707" s="186">
        <f t="shared" si="1369"/>
        <v>3</v>
      </c>
      <c r="BO1707" s="32">
        <f t="shared" si="1372"/>
        <v>938</v>
      </c>
      <c r="BP1707" s="8">
        <f t="shared" si="1362"/>
        <v>522</v>
      </c>
    </row>
    <row r="1708" spans="1:68" ht="13.5" thickBot="1">
      <c r="A1708" s="390">
        <f t="shared" si="1402"/>
        <v>25</v>
      </c>
      <c r="B1708" s="391" t="str">
        <f>VLOOKUP(A1708,Sheet3!$A$2:$E$61,4,FALSE)</f>
        <v>wùzǐ (戊子)</v>
      </c>
      <c r="C1708" s="391" t="str">
        <f>VLOOKUP(A1708,Sheet3!$A$2:$E$61,5,FALSE)</f>
        <v>Earth Rat</v>
      </c>
      <c r="D1708" s="399">
        <f t="shared" si="1384"/>
        <v>4466</v>
      </c>
      <c r="E1708" s="399">
        <f t="shared" si="1385"/>
        <v>4405</v>
      </c>
      <c r="F1708" s="364">
        <f t="shared" si="1403"/>
        <v>252.71428571428572</v>
      </c>
      <c r="G1708" s="415"/>
      <c r="H1708" s="108">
        <f t="shared" si="1404"/>
        <v>1768</v>
      </c>
      <c r="I1708" s="1">
        <f t="shared" si="1405"/>
        <v>1769</v>
      </c>
      <c r="J1708" s="108">
        <f t="shared" si="1406"/>
        <v>1768</v>
      </c>
      <c r="K1708" s="1">
        <f t="shared" si="1407"/>
        <v>1769</v>
      </c>
      <c r="Q1708" s="365" t="s">
        <v>2</v>
      </c>
      <c r="R1708">
        <f t="shared" si="1408"/>
        <v>1785</v>
      </c>
      <c r="AQ1708">
        <f t="shared" si="1409"/>
        <v>2301</v>
      </c>
      <c r="AZ1708" s="158">
        <f t="shared" si="1394"/>
        <v>3</v>
      </c>
      <c r="BA1708" s="158">
        <f t="shared" si="1395"/>
        <v>3</v>
      </c>
      <c r="BB1708" s="158">
        <f t="shared" si="1392"/>
        <v>2</v>
      </c>
      <c r="BC1708" s="158">
        <f t="shared" si="1393"/>
        <v>2</v>
      </c>
      <c r="BD1708" s="186">
        <f t="shared" si="1410"/>
        <v>7</v>
      </c>
      <c r="BE1708" s="186">
        <f t="shared" si="1411"/>
        <v>6</v>
      </c>
      <c r="BF1708" s="186">
        <f t="shared" si="1400"/>
        <v>5</v>
      </c>
      <c r="BG1708" s="186">
        <f t="shared" si="1401"/>
        <v>5</v>
      </c>
      <c r="BH1708" s="186">
        <f t="shared" si="1398"/>
        <v>4</v>
      </c>
      <c r="BI1708" s="186">
        <f t="shared" si="1399"/>
        <v>4</v>
      </c>
      <c r="BJ1708" s="186">
        <f t="shared" si="1396"/>
        <v>3</v>
      </c>
      <c r="BK1708" s="186">
        <f t="shared" si="1397"/>
        <v>2</v>
      </c>
      <c r="BL1708" s="186">
        <f>BK1708+1</f>
        <v>3</v>
      </c>
      <c r="BM1708" s="186">
        <f t="shared" si="1368"/>
        <v>2</v>
      </c>
      <c r="BN1708" s="186">
        <f t="shared" si="1369"/>
        <v>2</v>
      </c>
      <c r="BO1708" s="32">
        <f t="shared" si="1372"/>
        <v>939</v>
      </c>
      <c r="BP1708" s="8">
        <f t="shared" si="1362"/>
        <v>523</v>
      </c>
    </row>
    <row r="1709" spans="1:68" ht="13.5" thickBot="1">
      <c r="A1709" s="390">
        <f t="shared" si="1402"/>
        <v>26</v>
      </c>
      <c r="B1709" s="391" t="str">
        <f>VLOOKUP(A1709,Sheet3!$A$2:$E$61,4,FALSE)</f>
        <v>jǐchǒu (己丑)</v>
      </c>
      <c r="C1709" s="391" t="str">
        <f>VLOOKUP(A1709,Sheet3!$A$2:$E$61,5,FALSE)</f>
        <v>Earth Ox</v>
      </c>
      <c r="D1709" s="399">
        <f t="shared" si="1384"/>
        <v>4467</v>
      </c>
      <c r="E1709" s="399">
        <f t="shared" si="1385"/>
        <v>4406</v>
      </c>
      <c r="F1709" s="364">
        <f t="shared" si="1403"/>
        <v>252.85714285714286</v>
      </c>
      <c r="G1709" s="415"/>
      <c r="H1709" s="108">
        <f t="shared" si="1404"/>
        <v>1769</v>
      </c>
      <c r="I1709" s="1">
        <f t="shared" si="1405"/>
        <v>1770</v>
      </c>
      <c r="J1709" s="108">
        <f t="shared" si="1406"/>
        <v>1769</v>
      </c>
      <c r="K1709" s="1">
        <f t="shared" si="1407"/>
        <v>1770</v>
      </c>
      <c r="R1709">
        <f t="shared" si="1408"/>
        <v>1786</v>
      </c>
      <c r="AQ1709">
        <f t="shared" si="1409"/>
        <v>2302</v>
      </c>
      <c r="AZ1709" s="158">
        <f t="shared" si="1394"/>
        <v>2</v>
      </c>
      <c r="BA1709" s="158">
        <f t="shared" si="1395"/>
        <v>2</v>
      </c>
      <c r="BB1709" s="158">
        <f t="shared" si="1392"/>
        <v>1</v>
      </c>
      <c r="BC1709" s="158">
        <f t="shared" si="1393"/>
        <v>1</v>
      </c>
      <c r="BD1709" s="186">
        <f t="shared" si="1410"/>
        <v>6</v>
      </c>
      <c r="BE1709" s="186">
        <f t="shared" si="1411"/>
        <v>5</v>
      </c>
      <c r="BF1709" s="186">
        <f t="shared" si="1400"/>
        <v>4</v>
      </c>
      <c r="BG1709" s="186">
        <f t="shared" si="1401"/>
        <v>4</v>
      </c>
      <c r="BH1709" s="186">
        <f t="shared" si="1398"/>
        <v>3</v>
      </c>
      <c r="BI1709" s="186">
        <f t="shared" si="1399"/>
        <v>3</v>
      </c>
      <c r="BJ1709" s="186">
        <f t="shared" si="1396"/>
        <v>2</v>
      </c>
      <c r="BK1709" s="186">
        <f t="shared" si="1397"/>
        <v>1</v>
      </c>
      <c r="BL1709" s="186">
        <f>BK1709+2</f>
        <v>3</v>
      </c>
      <c r="BM1709" s="186">
        <f t="shared" si="1368"/>
        <v>2</v>
      </c>
      <c r="BN1709" s="186">
        <f t="shared" si="1369"/>
        <v>2</v>
      </c>
      <c r="BO1709" s="32">
        <f t="shared" si="1372"/>
        <v>940</v>
      </c>
      <c r="BP1709" s="8">
        <f t="shared" si="1362"/>
        <v>524</v>
      </c>
    </row>
    <row r="1710" spans="1:68" ht="13.5" thickBot="1">
      <c r="A1710" s="390">
        <f t="shared" si="1402"/>
        <v>27</v>
      </c>
      <c r="B1710" s="391" t="str">
        <f>VLOOKUP(A1710,Sheet3!$A$2:$E$61,4,FALSE)</f>
        <v>gēngyín (庚寅)</v>
      </c>
      <c r="C1710" s="391" t="str">
        <f>VLOOKUP(A1710,Sheet3!$A$2:$E$61,5,FALSE)</f>
        <v>Metal Tiger</v>
      </c>
      <c r="D1710" s="399">
        <f t="shared" si="1384"/>
        <v>4468</v>
      </c>
      <c r="E1710" s="399">
        <f t="shared" si="1385"/>
        <v>4407</v>
      </c>
      <c r="F1710" s="99">
        <f t="shared" si="1403"/>
        <v>253</v>
      </c>
      <c r="G1710" s="414"/>
      <c r="H1710" s="109">
        <f t="shared" si="1404"/>
        <v>1770</v>
      </c>
      <c r="I1710" s="16">
        <f t="shared" si="1405"/>
        <v>1771</v>
      </c>
      <c r="J1710" s="109">
        <f t="shared" si="1406"/>
        <v>1770</v>
      </c>
      <c r="K1710" s="16">
        <f t="shared" si="1407"/>
        <v>1771</v>
      </c>
      <c r="L1710" s="20"/>
      <c r="M1710" s="15"/>
      <c r="N1710" s="113"/>
      <c r="O1710" s="20"/>
      <c r="P1710" s="20"/>
      <c r="Q1710" s="30"/>
      <c r="R1710" s="20">
        <f t="shared" si="1408"/>
        <v>1787</v>
      </c>
      <c r="S1710" s="20"/>
      <c r="T1710" s="17"/>
      <c r="U1710" s="17"/>
      <c r="V1710" s="20"/>
      <c r="W1710" s="20"/>
      <c r="X1710" s="20"/>
      <c r="Y1710" s="20"/>
      <c r="Z1710" s="20"/>
      <c r="AA1710" s="20"/>
      <c r="AB1710" s="20"/>
      <c r="AC1710" s="20"/>
      <c r="AD1710" s="20"/>
      <c r="AE1710" s="20"/>
      <c r="AF1710" s="20"/>
      <c r="AG1710" s="20"/>
      <c r="AH1710" s="17"/>
      <c r="AQ1710">
        <f t="shared" si="1409"/>
        <v>2303</v>
      </c>
      <c r="AZ1710" s="158">
        <f t="shared" si="1394"/>
        <v>2</v>
      </c>
      <c r="BA1710" s="158">
        <f t="shared" si="1395"/>
        <v>2</v>
      </c>
      <c r="BB1710" s="158">
        <f t="shared" si="1392"/>
        <v>1</v>
      </c>
      <c r="BC1710" s="158">
        <f t="shared" si="1393"/>
        <v>1</v>
      </c>
      <c r="BD1710" s="186">
        <f t="shared" si="1410"/>
        <v>6</v>
      </c>
      <c r="BE1710" s="186">
        <f t="shared" si="1411"/>
        <v>5</v>
      </c>
      <c r="BF1710" s="186">
        <f t="shared" si="1400"/>
        <v>4</v>
      </c>
      <c r="BG1710" s="186">
        <f t="shared" si="1401"/>
        <v>4</v>
      </c>
      <c r="BH1710" s="186">
        <f t="shared" si="1398"/>
        <v>3</v>
      </c>
      <c r="BI1710" s="186">
        <f t="shared" si="1399"/>
        <v>3</v>
      </c>
      <c r="BJ1710" s="186">
        <f t="shared" si="1396"/>
        <v>2</v>
      </c>
      <c r="BK1710" s="186">
        <f t="shared" si="1397"/>
        <v>1</v>
      </c>
      <c r="BL1710" s="186">
        <f>BK1710+2</f>
        <v>3</v>
      </c>
      <c r="BM1710" s="186">
        <f t="shared" si="1368"/>
        <v>2</v>
      </c>
      <c r="BN1710" s="186">
        <f t="shared" si="1369"/>
        <v>2</v>
      </c>
      <c r="BO1710" s="32">
        <f t="shared" si="1372"/>
        <v>941</v>
      </c>
      <c r="BP1710" s="8">
        <f t="shared" si="1362"/>
        <v>525</v>
      </c>
    </row>
    <row r="1711" spans="1:68" ht="13.5" thickBot="1">
      <c r="A1711" s="390">
        <f t="shared" si="1402"/>
        <v>28</v>
      </c>
      <c r="B1711" s="391" t="str">
        <f>VLOOKUP(A1711,Sheet3!$A$2:$E$61,4,FALSE)</f>
        <v>xīnmǎo (辛卯)</v>
      </c>
      <c r="C1711" s="391" t="str">
        <f>VLOOKUP(A1711,Sheet3!$A$2:$E$61,5,FALSE)</f>
        <v>Metal Hare</v>
      </c>
      <c r="D1711" s="399">
        <f t="shared" si="1384"/>
        <v>4469</v>
      </c>
      <c r="E1711" s="399">
        <f t="shared" si="1385"/>
        <v>4408</v>
      </c>
      <c r="F1711" s="364">
        <f t="shared" si="1403"/>
        <v>253.14285714285714</v>
      </c>
      <c r="G1711" s="415"/>
      <c r="H1711" s="108">
        <f t="shared" si="1404"/>
        <v>1771</v>
      </c>
      <c r="I1711" s="1">
        <f t="shared" si="1405"/>
        <v>1772</v>
      </c>
      <c r="J1711" s="108">
        <f t="shared" si="1406"/>
        <v>1771</v>
      </c>
      <c r="K1711" s="1">
        <f t="shared" si="1407"/>
        <v>1772</v>
      </c>
      <c r="R1711">
        <f t="shared" si="1408"/>
        <v>1788</v>
      </c>
      <c r="AQ1711">
        <f t="shared" si="1409"/>
        <v>2304</v>
      </c>
      <c r="AZ1711" s="158">
        <f t="shared" si="1394"/>
        <v>2</v>
      </c>
      <c r="BA1711" s="158">
        <f t="shared" si="1395"/>
        <v>2</v>
      </c>
      <c r="BB1711" s="158">
        <f t="shared" si="1392"/>
        <v>1</v>
      </c>
      <c r="BC1711" s="158">
        <f t="shared" si="1393"/>
        <v>1</v>
      </c>
      <c r="BD1711" s="186">
        <f t="shared" si="1410"/>
        <v>6</v>
      </c>
      <c r="BE1711" s="186">
        <f t="shared" si="1411"/>
        <v>5</v>
      </c>
      <c r="BF1711" s="186">
        <f t="shared" si="1400"/>
        <v>4</v>
      </c>
      <c r="BG1711" s="186">
        <f t="shared" si="1401"/>
        <v>4</v>
      </c>
      <c r="BH1711" s="186">
        <f t="shared" si="1398"/>
        <v>3</v>
      </c>
      <c r="BI1711" s="186">
        <f t="shared" si="1399"/>
        <v>3</v>
      </c>
      <c r="BJ1711" s="186">
        <f t="shared" si="1396"/>
        <v>2</v>
      </c>
      <c r="BK1711" s="186">
        <f t="shared" si="1397"/>
        <v>1</v>
      </c>
      <c r="BL1711" s="186">
        <f>BK1711+2</f>
        <v>3</v>
      </c>
      <c r="BM1711" s="186">
        <f t="shared" si="1368"/>
        <v>2</v>
      </c>
      <c r="BN1711" s="186">
        <f t="shared" si="1369"/>
        <v>2</v>
      </c>
      <c r="BO1711" s="32">
        <f t="shared" si="1372"/>
        <v>942</v>
      </c>
      <c r="BP1711" s="8">
        <f t="shared" si="1362"/>
        <v>526</v>
      </c>
    </row>
    <row r="1712" spans="1:68" ht="13.5" thickBot="1">
      <c r="A1712" s="390">
        <f t="shared" si="1402"/>
        <v>29</v>
      </c>
      <c r="B1712" s="391" t="str">
        <f>VLOOKUP(A1712,Sheet3!$A$2:$E$61,4,FALSE)</f>
        <v>rénchén (壬辰)</v>
      </c>
      <c r="C1712" s="391" t="str">
        <f>VLOOKUP(A1712,Sheet3!$A$2:$E$61,5,FALSE)</f>
        <v>Water Dragon</v>
      </c>
      <c r="D1712" s="399">
        <f t="shared" si="1384"/>
        <v>4470</v>
      </c>
      <c r="E1712" s="399">
        <f t="shared" si="1385"/>
        <v>4409</v>
      </c>
      <c r="F1712" s="364">
        <f t="shared" si="1403"/>
        <v>253.28571428571428</v>
      </c>
      <c r="G1712" s="415"/>
      <c r="H1712" s="108">
        <f t="shared" si="1404"/>
        <v>1772</v>
      </c>
      <c r="I1712" s="1">
        <f t="shared" si="1405"/>
        <v>1773</v>
      </c>
      <c r="J1712" s="108">
        <f t="shared" si="1406"/>
        <v>1772</v>
      </c>
      <c r="K1712" s="1">
        <f t="shared" si="1407"/>
        <v>1773</v>
      </c>
      <c r="R1712">
        <f t="shared" si="1408"/>
        <v>1789</v>
      </c>
      <c r="AQ1712">
        <f t="shared" si="1409"/>
        <v>2305</v>
      </c>
      <c r="AZ1712" s="158">
        <f t="shared" si="1394"/>
        <v>2</v>
      </c>
      <c r="BA1712" s="158">
        <f t="shared" si="1395"/>
        <v>2</v>
      </c>
      <c r="BB1712" s="158">
        <f t="shared" si="1392"/>
        <v>1</v>
      </c>
      <c r="BC1712" s="158">
        <f t="shared" si="1393"/>
        <v>1</v>
      </c>
      <c r="BD1712" s="186">
        <f t="shared" si="1410"/>
        <v>6</v>
      </c>
      <c r="BE1712" s="186">
        <f t="shared" si="1411"/>
        <v>5</v>
      </c>
      <c r="BF1712" s="186">
        <f t="shared" si="1400"/>
        <v>4</v>
      </c>
      <c r="BG1712" s="186">
        <f t="shared" si="1401"/>
        <v>4</v>
      </c>
      <c r="BH1712" s="186">
        <f t="shared" si="1398"/>
        <v>3</v>
      </c>
      <c r="BI1712" s="186">
        <f t="shared" si="1399"/>
        <v>3</v>
      </c>
      <c r="BJ1712" s="186">
        <f t="shared" si="1396"/>
        <v>2</v>
      </c>
      <c r="BK1712" s="186">
        <f t="shared" si="1397"/>
        <v>1</v>
      </c>
      <c r="BL1712" s="186">
        <f>BK1712+1</f>
        <v>2</v>
      </c>
      <c r="BM1712" s="186">
        <f t="shared" si="1368"/>
        <v>1</v>
      </c>
      <c r="BN1712" s="186">
        <f t="shared" si="1369"/>
        <v>1</v>
      </c>
      <c r="BO1712" s="32">
        <f t="shared" si="1372"/>
        <v>943</v>
      </c>
      <c r="BP1712" s="8">
        <f t="shared" si="1362"/>
        <v>527</v>
      </c>
    </row>
    <row r="1713" spans="1:68" ht="13.5" thickBot="1">
      <c r="A1713" s="390">
        <f t="shared" si="1402"/>
        <v>30</v>
      </c>
      <c r="B1713" s="391" t="str">
        <f>VLOOKUP(A1713,Sheet3!$A$2:$E$61,4,FALSE)</f>
        <v>guǐsì (癸巳)</v>
      </c>
      <c r="C1713" s="391" t="str">
        <f>VLOOKUP(A1713,Sheet3!$A$2:$E$61,5,FALSE)</f>
        <v>Water Snake</v>
      </c>
      <c r="D1713" s="399">
        <f t="shared" si="1384"/>
        <v>4471</v>
      </c>
      <c r="E1713" s="399">
        <f t="shared" si="1385"/>
        <v>4410</v>
      </c>
      <c r="F1713" s="364">
        <f t="shared" si="1403"/>
        <v>253.42857142857142</v>
      </c>
      <c r="G1713" s="415"/>
      <c r="H1713" s="108">
        <f t="shared" si="1404"/>
        <v>1773</v>
      </c>
      <c r="I1713" s="1">
        <f t="shared" si="1405"/>
        <v>1774</v>
      </c>
      <c r="J1713" s="108">
        <f t="shared" si="1406"/>
        <v>1773</v>
      </c>
      <c r="K1713" s="1">
        <f t="shared" si="1407"/>
        <v>1774</v>
      </c>
      <c r="R1713">
        <f t="shared" si="1408"/>
        <v>1790</v>
      </c>
      <c r="AQ1713">
        <f t="shared" si="1409"/>
        <v>2306</v>
      </c>
      <c r="AZ1713" s="158">
        <f t="shared" si="1394"/>
        <v>1</v>
      </c>
      <c r="BA1713" s="158">
        <f t="shared" si="1395"/>
        <v>1</v>
      </c>
      <c r="BB1713" s="158">
        <f t="shared" si="1392"/>
        <v>0</v>
      </c>
      <c r="BC1713" s="158">
        <f t="shared" si="1393"/>
        <v>0</v>
      </c>
      <c r="BD1713" s="186">
        <f t="shared" si="1410"/>
        <v>5</v>
      </c>
      <c r="BE1713" s="186">
        <f t="shared" si="1411"/>
        <v>4</v>
      </c>
      <c r="BF1713" s="186">
        <f t="shared" si="1400"/>
        <v>3</v>
      </c>
      <c r="BG1713" s="186">
        <f t="shared" si="1401"/>
        <v>3</v>
      </c>
      <c r="BH1713" s="186">
        <f t="shared" si="1398"/>
        <v>2</v>
      </c>
      <c r="BI1713" s="186">
        <f t="shared" si="1399"/>
        <v>2</v>
      </c>
      <c r="BJ1713" s="186">
        <f t="shared" si="1396"/>
        <v>1</v>
      </c>
      <c r="BK1713" s="186">
        <f t="shared" si="1397"/>
        <v>0</v>
      </c>
      <c r="BL1713" s="186">
        <f>BK1713+2</f>
        <v>2</v>
      </c>
      <c r="BM1713" s="186">
        <f t="shared" si="1368"/>
        <v>0</v>
      </c>
      <c r="BN1713" s="186">
        <f t="shared" si="1369"/>
        <v>0</v>
      </c>
      <c r="BO1713" s="32">
        <f t="shared" si="1372"/>
        <v>944</v>
      </c>
      <c r="BP1713" s="8">
        <f t="shared" si="1362"/>
        <v>528</v>
      </c>
    </row>
    <row r="1714" spans="1:68" ht="13.5" thickBot="1">
      <c r="A1714" s="390">
        <f t="shared" si="1402"/>
        <v>31</v>
      </c>
      <c r="B1714" s="391" t="str">
        <f>VLOOKUP(A1714,Sheet3!$A$2:$E$61,4,FALSE)</f>
        <v>jiǎwǔ (甲午)</v>
      </c>
      <c r="C1714" s="391" t="str">
        <f>VLOOKUP(A1714,Sheet3!$A$2:$E$61,5,FALSE)</f>
        <v>Wood Horse</v>
      </c>
      <c r="D1714" s="399">
        <f t="shared" si="1384"/>
        <v>4472</v>
      </c>
      <c r="E1714" s="399">
        <f t="shared" si="1385"/>
        <v>4411</v>
      </c>
      <c r="F1714" s="364">
        <f t="shared" si="1403"/>
        <v>253.57142857142858</v>
      </c>
      <c r="G1714" s="415"/>
      <c r="H1714" s="108">
        <f t="shared" si="1404"/>
        <v>1774</v>
      </c>
      <c r="I1714" s="1">
        <f t="shared" si="1405"/>
        <v>1775</v>
      </c>
      <c r="J1714" s="108">
        <f t="shared" si="1406"/>
        <v>1774</v>
      </c>
      <c r="K1714" s="1">
        <f t="shared" si="1407"/>
        <v>1775</v>
      </c>
      <c r="R1714">
        <f t="shared" si="1408"/>
        <v>1791</v>
      </c>
      <c r="AQ1714">
        <f t="shared" si="1409"/>
        <v>2307</v>
      </c>
    </row>
    <row r="1715" spans="1:68" ht="13.5" thickBot="1">
      <c r="A1715" s="390">
        <f t="shared" si="1402"/>
        <v>32</v>
      </c>
      <c r="B1715" s="391" t="str">
        <f>VLOOKUP(A1715,Sheet3!$A$2:$E$61,4,FALSE)</f>
        <v>yǐwèi (乙未)</v>
      </c>
      <c r="C1715" s="391" t="str">
        <f>VLOOKUP(A1715,Sheet3!$A$2:$E$61,5,FALSE)</f>
        <v>Wood Sheep</v>
      </c>
      <c r="D1715" s="399">
        <f t="shared" si="1384"/>
        <v>4473</v>
      </c>
      <c r="E1715" s="399">
        <f t="shared" si="1385"/>
        <v>4412</v>
      </c>
      <c r="F1715" s="364">
        <f t="shared" si="1403"/>
        <v>253.71428571428572</v>
      </c>
      <c r="G1715" s="415"/>
      <c r="H1715" s="108">
        <f t="shared" si="1404"/>
        <v>1775</v>
      </c>
      <c r="I1715" s="1">
        <f t="shared" si="1405"/>
        <v>1776</v>
      </c>
      <c r="J1715" s="108">
        <f t="shared" si="1406"/>
        <v>1775</v>
      </c>
      <c r="K1715" s="1">
        <f t="shared" si="1407"/>
        <v>1776</v>
      </c>
      <c r="R1715">
        <f t="shared" si="1408"/>
        <v>1792</v>
      </c>
      <c r="AQ1715">
        <f t="shared" si="1409"/>
        <v>2308</v>
      </c>
    </row>
    <row r="1716" spans="1:68" ht="13.5" thickBot="1">
      <c r="A1716" s="390">
        <f t="shared" si="1402"/>
        <v>33</v>
      </c>
      <c r="B1716" s="391" t="str">
        <f>VLOOKUP(A1716,Sheet3!$A$2:$E$61,4,FALSE)</f>
        <v>bǐngshēn (丙申)</v>
      </c>
      <c r="C1716" s="391" t="str">
        <f>VLOOKUP(A1716,Sheet3!$A$2:$E$61,5,FALSE)</f>
        <v>Fire Monkey</v>
      </c>
      <c r="D1716" s="399">
        <f t="shared" si="1384"/>
        <v>4474</v>
      </c>
      <c r="E1716" s="399">
        <f t="shared" si="1385"/>
        <v>4413</v>
      </c>
      <c r="F1716" s="364">
        <f t="shared" si="1403"/>
        <v>253.85714285714286</v>
      </c>
      <c r="G1716" s="415"/>
      <c r="H1716" s="108">
        <f t="shared" si="1404"/>
        <v>1776</v>
      </c>
      <c r="I1716" s="1">
        <f t="shared" si="1405"/>
        <v>1777</v>
      </c>
      <c r="J1716" s="108">
        <f t="shared" si="1406"/>
        <v>1776</v>
      </c>
      <c r="K1716" s="1">
        <f t="shared" si="1407"/>
        <v>1777</v>
      </c>
      <c r="R1716">
        <f t="shared" si="1408"/>
        <v>1793</v>
      </c>
      <c r="AQ1716">
        <f t="shared" si="1409"/>
        <v>2309</v>
      </c>
    </row>
    <row r="1717" spans="1:68" ht="13.5" thickBot="1">
      <c r="A1717" s="390">
        <f t="shared" si="1402"/>
        <v>34</v>
      </c>
      <c r="B1717" s="391" t="str">
        <f>VLOOKUP(A1717,Sheet3!$A$2:$E$61,4,FALSE)</f>
        <v>dīngyǒu (丁酉)</v>
      </c>
      <c r="C1717" s="391" t="str">
        <f>VLOOKUP(A1717,Sheet3!$A$2:$E$61,5,FALSE)</f>
        <v>Fire Rooster</v>
      </c>
      <c r="D1717" s="399">
        <f t="shared" si="1384"/>
        <v>4475</v>
      </c>
      <c r="E1717" s="399">
        <f t="shared" si="1385"/>
        <v>4414</v>
      </c>
      <c r="F1717" s="99">
        <f t="shared" si="1403"/>
        <v>254</v>
      </c>
      <c r="G1717" s="414"/>
      <c r="H1717" s="109">
        <f t="shared" si="1404"/>
        <v>1777</v>
      </c>
      <c r="I1717" s="16">
        <f t="shared" si="1405"/>
        <v>1778</v>
      </c>
      <c r="J1717" s="109">
        <f t="shared" si="1406"/>
        <v>1777</v>
      </c>
      <c r="K1717" s="16">
        <f t="shared" si="1407"/>
        <v>1778</v>
      </c>
      <c r="L1717" s="20"/>
      <c r="M1717" s="15"/>
      <c r="N1717" s="113"/>
      <c r="O1717" s="20"/>
      <c r="P1717" s="20"/>
      <c r="Q1717" s="30"/>
      <c r="R1717" s="20">
        <f t="shared" si="1408"/>
        <v>1794</v>
      </c>
      <c r="S1717" s="20"/>
      <c r="T1717" s="17"/>
      <c r="U1717" s="17"/>
      <c r="V1717" s="20"/>
      <c r="W1717" s="20"/>
      <c r="X1717" s="20"/>
      <c r="Y1717" s="20"/>
      <c r="Z1717" s="20"/>
      <c r="AA1717" s="20"/>
      <c r="AB1717" s="20"/>
      <c r="AC1717" s="20"/>
      <c r="AD1717" s="20"/>
      <c r="AE1717" s="20"/>
      <c r="AF1717" s="20"/>
      <c r="AG1717" s="20"/>
      <c r="AH1717" s="17"/>
      <c r="AQ1717">
        <f t="shared" si="1409"/>
        <v>2310</v>
      </c>
    </row>
    <row r="1718" spans="1:68" ht="13.5" thickBot="1">
      <c r="A1718" s="390">
        <f t="shared" si="1402"/>
        <v>35</v>
      </c>
      <c r="B1718" s="391" t="str">
        <f>VLOOKUP(A1718,Sheet3!$A$2:$E$61,4,FALSE)</f>
        <v>wùxū (戊戌)</v>
      </c>
      <c r="C1718" s="391" t="str">
        <f>VLOOKUP(A1718,Sheet3!$A$2:$E$61,5,FALSE)</f>
        <v>Earth Dog</v>
      </c>
      <c r="D1718" s="399">
        <f t="shared" si="1384"/>
        <v>4476</v>
      </c>
      <c r="E1718" s="399">
        <f t="shared" si="1385"/>
        <v>4415</v>
      </c>
      <c r="F1718" s="364">
        <f t="shared" si="1403"/>
        <v>254.14285714285714</v>
      </c>
      <c r="G1718" s="415"/>
      <c r="H1718" s="108">
        <f t="shared" si="1404"/>
        <v>1778</v>
      </c>
      <c r="I1718" s="1">
        <f t="shared" si="1405"/>
        <v>1779</v>
      </c>
      <c r="J1718" s="108">
        <f t="shared" si="1406"/>
        <v>1778</v>
      </c>
      <c r="K1718" s="1">
        <f t="shared" si="1407"/>
        <v>1779</v>
      </c>
      <c r="R1718">
        <f t="shared" si="1408"/>
        <v>1795</v>
      </c>
      <c r="AQ1718">
        <f t="shared" si="1409"/>
        <v>2311</v>
      </c>
    </row>
    <row r="1719" spans="1:68" ht="13.5" thickBot="1">
      <c r="A1719" s="390">
        <f t="shared" si="1402"/>
        <v>36</v>
      </c>
      <c r="B1719" s="391" t="str">
        <f>VLOOKUP(A1719,Sheet3!$A$2:$E$61,4,FALSE)</f>
        <v>jǐhài (己亥)</v>
      </c>
      <c r="C1719" s="391" t="str">
        <f>VLOOKUP(A1719,Sheet3!$A$2:$E$61,5,FALSE)</f>
        <v>Earth Pig</v>
      </c>
      <c r="D1719" s="399">
        <f t="shared" si="1384"/>
        <v>4477</v>
      </c>
      <c r="E1719" s="399">
        <f t="shared" si="1385"/>
        <v>4416</v>
      </c>
      <c r="F1719" s="364">
        <f t="shared" si="1403"/>
        <v>254.28571428571428</v>
      </c>
      <c r="G1719" s="415"/>
      <c r="H1719" s="108">
        <f t="shared" si="1404"/>
        <v>1779</v>
      </c>
      <c r="I1719" s="1">
        <f t="shared" si="1405"/>
        <v>1780</v>
      </c>
      <c r="J1719" s="108">
        <f t="shared" si="1406"/>
        <v>1779</v>
      </c>
      <c r="K1719" s="1">
        <f t="shared" si="1407"/>
        <v>1780</v>
      </c>
      <c r="R1719">
        <f t="shared" si="1408"/>
        <v>1796</v>
      </c>
      <c r="AQ1719">
        <f t="shared" si="1409"/>
        <v>2312</v>
      </c>
    </row>
    <row r="1720" spans="1:68" ht="13.5" thickBot="1">
      <c r="A1720" s="390">
        <f t="shared" si="1402"/>
        <v>37</v>
      </c>
      <c r="B1720" s="391" t="str">
        <f>VLOOKUP(A1720,Sheet3!$A$2:$E$61,4,FALSE)</f>
        <v>gēngzǐ (庚子)</v>
      </c>
      <c r="C1720" s="391" t="str">
        <f>VLOOKUP(A1720,Sheet3!$A$2:$E$61,5,FALSE)</f>
        <v>Metal Rat</v>
      </c>
      <c r="D1720" s="399">
        <f t="shared" si="1384"/>
        <v>4478</v>
      </c>
      <c r="E1720" s="399">
        <f t="shared" si="1385"/>
        <v>4417</v>
      </c>
      <c r="F1720" s="364">
        <f t="shared" si="1403"/>
        <v>254.42857142857142</v>
      </c>
      <c r="G1720" s="415"/>
      <c r="H1720" s="108">
        <f t="shared" si="1404"/>
        <v>1780</v>
      </c>
      <c r="I1720" s="1">
        <f t="shared" si="1405"/>
        <v>1781</v>
      </c>
      <c r="J1720" s="108">
        <f t="shared" si="1406"/>
        <v>1780</v>
      </c>
      <c r="K1720" s="1">
        <f t="shared" si="1407"/>
        <v>1781</v>
      </c>
      <c r="R1720">
        <f t="shared" si="1408"/>
        <v>1797</v>
      </c>
      <c r="AQ1720">
        <f t="shared" si="1409"/>
        <v>2313</v>
      </c>
    </row>
    <row r="1721" spans="1:68" ht="13.5" thickBot="1">
      <c r="A1721" s="390">
        <f t="shared" si="1402"/>
        <v>38</v>
      </c>
      <c r="B1721" s="391" t="str">
        <f>VLOOKUP(A1721,Sheet3!$A$2:$E$61,4,FALSE)</f>
        <v>xīnchǒu (辛丑)</v>
      </c>
      <c r="C1721" s="391" t="str">
        <f>VLOOKUP(A1721,Sheet3!$A$2:$E$61,5,FALSE)</f>
        <v>Metal Ox</v>
      </c>
      <c r="D1721" s="399">
        <f t="shared" si="1384"/>
        <v>4479</v>
      </c>
      <c r="E1721" s="399">
        <f t="shared" si="1385"/>
        <v>4418</v>
      </c>
      <c r="F1721" s="364">
        <f t="shared" si="1403"/>
        <v>254.57142857142858</v>
      </c>
      <c r="G1721" s="415"/>
      <c r="H1721" s="108">
        <f t="shared" si="1404"/>
        <v>1781</v>
      </c>
      <c r="I1721" s="1">
        <f t="shared" si="1405"/>
        <v>1782</v>
      </c>
      <c r="J1721" s="108">
        <f t="shared" si="1406"/>
        <v>1781</v>
      </c>
      <c r="K1721" s="1">
        <f t="shared" si="1407"/>
        <v>1782</v>
      </c>
      <c r="R1721">
        <f t="shared" si="1408"/>
        <v>1798</v>
      </c>
      <c r="AQ1721">
        <f t="shared" si="1409"/>
        <v>2314</v>
      </c>
    </row>
    <row r="1722" spans="1:68" ht="13.5" thickBot="1">
      <c r="A1722" s="390">
        <f t="shared" si="1402"/>
        <v>39</v>
      </c>
      <c r="B1722" s="391" t="str">
        <f>VLOOKUP(A1722,Sheet3!$A$2:$E$61,4,FALSE)</f>
        <v>rényín (壬寅)</v>
      </c>
      <c r="C1722" s="391" t="str">
        <f>VLOOKUP(A1722,Sheet3!$A$2:$E$61,5,FALSE)</f>
        <v>Water Tiger</v>
      </c>
      <c r="D1722" s="399">
        <f t="shared" si="1384"/>
        <v>4480</v>
      </c>
      <c r="E1722" s="399">
        <f t="shared" si="1385"/>
        <v>4419</v>
      </c>
      <c r="F1722" s="364">
        <f t="shared" si="1403"/>
        <v>254.71428571428572</v>
      </c>
      <c r="G1722" s="415"/>
      <c r="H1722" s="108">
        <f t="shared" si="1404"/>
        <v>1782</v>
      </c>
      <c r="I1722" s="1">
        <f t="shared" si="1405"/>
        <v>1783</v>
      </c>
      <c r="J1722" s="108">
        <f t="shared" si="1406"/>
        <v>1782</v>
      </c>
      <c r="K1722" s="1">
        <f t="shared" si="1407"/>
        <v>1783</v>
      </c>
      <c r="R1722">
        <f t="shared" si="1408"/>
        <v>1799</v>
      </c>
      <c r="AQ1722">
        <f t="shared" si="1409"/>
        <v>2315</v>
      </c>
    </row>
    <row r="1723" spans="1:68" ht="13.5" thickBot="1">
      <c r="A1723" s="390">
        <f t="shared" si="1402"/>
        <v>40</v>
      </c>
      <c r="B1723" s="391" t="str">
        <f>VLOOKUP(A1723,Sheet3!$A$2:$E$61,4,FALSE)</f>
        <v>guǐmǎo (癸卯)</v>
      </c>
      <c r="C1723" s="391" t="str">
        <f>VLOOKUP(A1723,Sheet3!$A$2:$E$61,5,FALSE)</f>
        <v>Water Hare</v>
      </c>
      <c r="D1723" s="399">
        <f t="shared" si="1384"/>
        <v>4481</v>
      </c>
      <c r="E1723" s="399">
        <f t="shared" si="1385"/>
        <v>4420</v>
      </c>
      <c r="F1723" s="364">
        <f t="shared" si="1403"/>
        <v>254.85714285714286</v>
      </c>
      <c r="G1723" s="415"/>
      <c r="H1723" s="108">
        <f t="shared" si="1404"/>
        <v>1783</v>
      </c>
      <c r="I1723" s="1">
        <f t="shared" si="1405"/>
        <v>1784</v>
      </c>
      <c r="J1723" s="108">
        <f t="shared" si="1406"/>
        <v>1783</v>
      </c>
      <c r="K1723" s="1">
        <f t="shared" si="1407"/>
        <v>1784</v>
      </c>
      <c r="R1723">
        <f t="shared" si="1408"/>
        <v>1800</v>
      </c>
      <c r="AQ1723">
        <f t="shared" si="1409"/>
        <v>2316</v>
      </c>
    </row>
    <row r="1724" spans="1:68" ht="13.5" thickBot="1">
      <c r="A1724" s="390">
        <f t="shared" si="1402"/>
        <v>41</v>
      </c>
      <c r="B1724" s="391" t="str">
        <f>VLOOKUP(A1724,Sheet3!$A$2:$E$61,4,FALSE)</f>
        <v>jiǎchén (甲辰)</v>
      </c>
      <c r="C1724" s="391" t="str">
        <f>VLOOKUP(A1724,Sheet3!$A$2:$E$61,5,FALSE)</f>
        <v>Wood Dragon</v>
      </c>
      <c r="D1724" s="399">
        <f>D1732-($I1732-$I1724)</f>
        <v>4482</v>
      </c>
      <c r="E1724" s="399">
        <f>E1732-($I1732-$I1724)</f>
        <v>4421</v>
      </c>
      <c r="F1724" s="99">
        <f t="shared" si="1403"/>
        <v>255</v>
      </c>
      <c r="G1724" s="414"/>
      <c r="H1724" s="109">
        <f t="shared" si="1404"/>
        <v>1784</v>
      </c>
      <c r="I1724" s="16">
        <f t="shared" si="1405"/>
        <v>1785</v>
      </c>
      <c r="J1724" s="109">
        <f t="shared" si="1406"/>
        <v>1784</v>
      </c>
      <c r="K1724" s="16">
        <f t="shared" si="1407"/>
        <v>1785</v>
      </c>
      <c r="L1724" s="20"/>
      <c r="M1724" s="15"/>
      <c r="N1724" s="113"/>
      <c r="O1724" s="20"/>
      <c r="P1724" s="20"/>
      <c r="Q1724" s="30"/>
      <c r="R1724" s="20">
        <f t="shared" si="1408"/>
        <v>1801</v>
      </c>
      <c r="S1724" s="20"/>
      <c r="T1724" s="17"/>
      <c r="U1724" s="17"/>
      <c r="V1724" s="20"/>
      <c r="W1724" s="20"/>
      <c r="X1724" s="20"/>
      <c r="Y1724" s="20"/>
      <c r="Z1724" s="20"/>
      <c r="AA1724" s="20"/>
      <c r="AB1724" s="20"/>
      <c r="AC1724" s="20"/>
      <c r="AD1724" s="20"/>
      <c r="AE1724" s="20"/>
      <c r="AF1724" s="20"/>
      <c r="AG1724" s="20"/>
      <c r="AH1724" s="17"/>
      <c r="AQ1724">
        <f t="shared" si="1409"/>
        <v>2317</v>
      </c>
    </row>
    <row r="1727" spans="1:68">
      <c r="I1727" s="1">
        <v>1905</v>
      </c>
      <c r="Q1727" s="32" t="s">
        <v>0</v>
      </c>
    </row>
    <row r="1730" spans="1:43" ht="33.75">
      <c r="H1730" s="358" t="s">
        <v>195</v>
      </c>
      <c r="I1730" s="103"/>
      <c r="J1730" s="363"/>
      <c r="K1730" s="103"/>
      <c r="L1730" s="102"/>
      <c r="M1730" s="103"/>
    </row>
    <row r="1731" spans="1:43" ht="13.5" thickBot="1">
      <c r="M1731" s="32"/>
    </row>
    <row r="1732" spans="1:43" ht="13.5" thickBot="1">
      <c r="A1732" s="390">
        <f t="shared" ref="A1732:A1746" si="1412">IF(A1731&gt;55,IF(A1731&lt;60,MOD(H1732,60)+57,MOD(H1732,60)-3),MOD(H1732,60)-3)</f>
        <v>18</v>
      </c>
      <c r="B1732" s="391" t="str">
        <f>VLOOKUP(A1732,Sheet3!$A$2:$E$61,4,FALSE)</f>
        <v>xīnsì (辛巳)</v>
      </c>
      <c r="C1732" s="391" t="str">
        <f>VLOOKUP(A1732,Sheet3!$A$2:$E$61,5,FALSE)</f>
        <v>Metal Snake</v>
      </c>
      <c r="D1732" s="399">
        <f t="shared" si="1384"/>
        <v>4699</v>
      </c>
      <c r="E1732" s="399">
        <f t="shared" si="1385"/>
        <v>4638</v>
      </c>
      <c r="F1732" s="99">
        <f t="shared" ref="F1732:F1746" si="1413">(1+H1732)/7</f>
        <v>286</v>
      </c>
      <c r="G1732" s="414"/>
      <c r="H1732" s="18">
        <f t="shared" ref="H1732:H1738" si="1414">H1733-1</f>
        <v>2001</v>
      </c>
      <c r="I1732" s="16">
        <v>2002</v>
      </c>
      <c r="J1732" s="270">
        <f>F1732+3</f>
        <v>289</v>
      </c>
      <c r="K1732" s="16"/>
      <c r="L1732" s="20"/>
      <c r="M1732" s="30"/>
      <c r="N1732" s="113"/>
      <c r="O1732" s="20"/>
      <c r="P1732" s="20"/>
      <c r="Q1732" s="30"/>
      <c r="R1732" s="20">
        <f t="shared" ref="R1732:R1746" si="1415">I1732+16</f>
        <v>2018</v>
      </c>
      <c r="S1732" s="20"/>
      <c r="T1732" s="17"/>
      <c r="U1732" s="17"/>
      <c r="V1732" s="20"/>
      <c r="W1732" s="20"/>
      <c r="X1732" s="20"/>
      <c r="Y1732" s="20"/>
      <c r="Z1732" s="20"/>
      <c r="AA1732" s="20"/>
      <c r="AB1732" s="20"/>
      <c r="AC1732" s="20"/>
      <c r="AD1732" s="20"/>
      <c r="AE1732" s="20"/>
      <c r="AF1732" s="20"/>
      <c r="AG1732" s="20"/>
      <c r="AH1732" s="17"/>
      <c r="AQ1732">
        <f>AQ1697+(I1732-I1697)</f>
        <v>2534</v>
      </c>
    </row>
    <row r="1733" spans="1:43" ht="13.5" thickBot="1">
      <c r="A1733" s="390">
        <f t="shared" si="1412"/>
        <v>19</v>
      </c>
      <c r="B1733" s="391" t="str">
        <f>VLOOKUP(A1733,Sheet3!$A$2:$E$61,4,FALSE)</f>
        <v>rénwǔ (壬午)</v>
      </c>
      <c r="C1733" s="391" t="str">
        <f>VLOOKUP(A1733,Sheet3!$A$2:$E$61,5,FALSE)</f>
        <v>Water Horse</v>
      </c>
      <c r="D1733" s="399">
        <f t="shared" si="1384"/>
        <v>4700</v>
      </c>
      <c r="E1733" s="399">
        <f t="shared" si="1385"/>
        <v>4639</v>
      </c>
      <c r="F1733" s="96">
        <f t="shared" si="1413"/>
        <v>286.14285714285717</v>
      </c>
      <c r="G1733" s="413"/>
      <c r="H1733" s="5">
        <f t="shared" si="1414"/>
        <v>2002</v>
      </c>
      <c r="I1733" s="1">
        <f t="shared" ref="I1733:I1746" si="1416">I1732+1</f>
        <v>2003</v>
      </c>
      <c r="J1733" s="187"/>
      <c r="M1733" s="32"/>
      <c r="R1733">
        <f t="shared" si="1415"/>
        <v>2019</v>
      </c>
      <c r="AQ1733">
        <f t="shared" ref="AQ1733:AQ1746" si="1417">AQ1732+1</f>
        <v>2535</v>
      </c>
    </row>
    <row r="1734" spans="1:43" ht="13.5" thickBot="1">
      <c r="A1734" s="390">
        <f t="shared" si="1412"/>
        <v>20</v>
      </c>
      <c r="B1734" s="391" t="str">
        <f>VLOOKUP(A1734,Sheet3!$A$2:$E$61,4,FALSE)</f>
        <v>guǐwèi (癸未)</v>
      </c>
      <c r="C1734" s="391" t="str">
        <f>VLOOKUP(A1734,Sheet3!$A$2:$E$61,5,FALSE)</f>
        <v>Water Sheep</v>
      </c>
      <c r="D1734" s="399">
        <f t="shared" si="1384"/>
        <v>4701</v>
      </c>
      <c r="E1734" s="399">
        <f t="shared" si="1385"/>
        <v>4640</v>
      </c>
      <c r="F1734" s="96">
        <f t="shared" si="1413"/>
        <v>286.28571428571428</v>
      </c>
      <c r="G1734" s="413"/>
      <c r="H1734" s="5">
        <f t="shared" si="1414"/>
        <v>2003</v>
      </c>
      <c r="I1734" s="1">
        <f t="shared" si="1416"/>
        <v>2004</v>
      </c>
      <c r="J1734" s="187"/>
      <c r="M1734" s="32"/>
      <c r="R1734">
        <f t="shared" si="1415"/>
        <v>2020</v>
      </c>
      <c r="AQ1734">
        <f t="shared" si="1417"/>
        <v>2536</v>
      </c>
    </row>
    <row r="1735" spans="1:43" ht="23.25" thickBot="1">
      <c r="A1735" s="390">
        <f t="shared" si="1412"/>
        <v>21</v>
      </c>
      <c r="B1735" s="391" t="str">
        <f>VLOOKUP(A1735,Sheet3!$A$2:$E$61,4,FALSE)</f>
        <v>jiǎshēn (甲申)</v>
      </c>
      <c r="C1735" s="391" t="str">
        <f>VLOOKUP(A1735,Sheet3!$A$2:$E$61,5,FALSE)</f>
        <v>Wood Monkey</v>
      </c>
      <c r="D1735" s="399">
        <f t="shared" si="1384"/>
        <v>4702</v>
      </c>
      <c r="E1735" s="399">
        <f t="shared" si="1385"/>
        <v>4641</v>
      </c>
      <c r="F1735" s="96">
        <f t="shared" si="1413"/>
        <v>286.42857142857144</v>
      </c>
      <c r="G1735" s="413"/>
      <c r="H1735" s="5">
        <f t="shared" si="1414"/>
        <v>2004</v>
      </c>
      <c r="I1735" s="1">
        <f t="shared" si="1416"/>
        <v>2005</v>
      </c>
      <c r="J1735" s="187"/>
      <c r="M1735" s="32"/>
      <c r="R1735">
        <f t="shared" si="1415"/>
        <v>2021</v>
      </c>
      <c r="AQ1735">
        <f t="shared" si="1417"/>
        <v>2537</v>
      </c>
    </row>
    <row r="1736" spans="1:43" ht="23.25" thickBot="1">
      <c r="A1736" s="390">
        <f t="shared" si="1412"/>
        <v>22</v>
      </c>
      <c r="B1736" s="391" t="str">
        <f>VLOOKUP(A1736,Sheet3!$A$2:$E$61,4,FALSE)</f>
        <v>yǐyǒu (乙酉)</v>
      </c>
      <c r="C1736" s="391" t="str">
        <f>VLOOKUP(A1736,Sheet3!$A$2:$E$61,5,FALSE)</f>
        <v>Wood Rooster</v>
      </c>
      <c r="D1736" s="399">
        <f>D1737-1</f>
        <v>4703</v>
      </c>
      <c r="E1736" s="399">
        <f>E1737-1</f>
        <v>4642</v>
      </c>
      <c r="F1736" s="96">
        <f t="shared" si="1413"/>
        <v>286.57142857142856</v>
      </c>
      <c r="G1736" s="413"/>
      <c r="H1736" s="5">
        <f t="shared" si="1414"/>
        <v>2005</v>
      </c>
      <c r="I1736" s="1">
        <f t="shared" si="1416"/>
        <v>2006</v>
      </c>
      <c r="J1736" s="187"/>
      <c r="M1736" s="32"/>
      <c r="R1736">
        <f t="shared" si="1415"/>
        <v>2022</v>
      </c>
      <c r="AQ1736">
        <f t="shared" si="1417"/>
        <v>2538</v>
      </c>
    </row>
    <row r="1737" spans="1:43" ht="13.5" thickBot="1">
      <c r="A1737" s="390">
        <f t="shared" si="1412"/>
        <v>23</v>
      </c>
      <c r="B1737" s="391" t="str">
        <f>VLOOKUP(A1737,Sheet3!$A$2:$E$61,4,FALSE)</f>
        <v>bǐngxū (丙戌)</v>
      </c>
      <c r="C1737" s="391" t="str">
        <f>VLOOKUP(A1737,Sheet3!$A$2:$E$61,5,FALSE)</f>
        <v>Fire Dog</v>
      </c>
      <c r="D1737" s="400">
        <v>4704</v>
      </c>
      <c r="E1737" s="400">
        <v>4643</v>
      </c>
      <c r="F1737" s="96">
        <f t="shared" si="1413"/>
        <v>286.71428571428572</v>
      </c>
      <c r="G1737" s="413"/>
      <c r="H1737" s="5">
        <f t="shared" si="1414"/>
        <v>2006</v>
      </c>
      <c r="I1737" s="1">
        <f t="shared" si="1416"/>
        <v>2007</v>
      </c>
      <c r="J1737" s="187"/>
      <c r="M1737" s="32"/>
      <c r="R1737">
        <f t="shared" si="1415"/>
        <v>2023</v>
      </c>
      <c r="AQ1737">
        <f t="shared" si="1417"/>
        <v>2539</v>
      </c>
    </row>
    <row r="1738" spans="1:43" ht="13.5" thickBot="1">
      <c r="A1738" s="390">
        <f t="shared" si="1412"/>
        <v>24</v>
      </c>
      <c r="B1738" s="391" t="str">
        <f>VLOOKUP(A1738,Sheet3!$A$2:$E$61,4,FALSE)</f>
        <v>dīnghài (丁亥)</v>
      </c>
      <c r="C1738" s="391" t="str">
        <f>VLOOKUP(A1738,Sheet3!$A$2:$E$61,5,FALSE)</f>
        <v>Fire Pig</v>
      </c>
      <c r="D1738" s="399">
        <f t="shared" ref="D1738:D1746" si="1418">D1737+1</f>
        <v>4705</v>
      </c>
      <c r="E1738" s="399">
        <f t="shared" ref="E1738:E1746" si="1419">E1737+1</f>
        <v>4644</v>
      </c>
      <c r="F1738" s="96">
        <f t="shared" si="1413"/>
        <v>286.85714285714283</v>
      </c>
      <c r="G1738" s="413"/>
      <c r="H1738" s="5">
        <f t="shared" si="1414"/>
        <v>2007</v>
      </c>
      <c r="I1738" s="1">
        <f t="shared" si="1416"/>
        <v>2008</v>
      </c>
      <c r="J1738" s="187"/>
      <c r="M1738" s="32"/>
      <c r="R1738">
        <f t="shared" si="1415"/>
        <v>2024</v>
      </c>
      <c r="AQ1738">
        <f t="shared" si="1417"/>
        <v>2540</v>
      </c>
    </row>
    <row r="1739" spans="1:43" ht="13.5" thickBot="1">
      <c r="A1739" s="390">
        <f t="shared" si="1412"/>
        <v>25</v>
      </c>
      <c r="B1739" s="391" t="str">
        <f>VLOOKUP(A1739,Sheet3!$A$2:$E$61,4,FALSE)</f>
        <v>wùzǐ (戊子)</v>
      </c>
      <c r="C1739" s="391" t="str">
        <f>VLOOKUP(A1739,Sheet3!$A$2:$E$61,5,FALSE)</f>
        <v>Earth Rat</v>
      </c>
      <c r="D1739" s="399">
        <f t="shared" si="1418"/>
        <v>4706</v>
      </c>
      <c r="E1739" s="399">
        <f t="shared" si="1419"/>
        <v>4645</v>
      </c>
      <c r="F1739" s="99">
        <f t="shared" si="1413"/>
        <v>287</v>
      </c>
      <c r="G1739" s="414"/>
      <c r="H1739" s="359">
        <v>2008</v>
      </c>
      <c r="I1739" s="16">
        <f t="shared" si="1416"/>
        <v>2009</v>
      </c>
      <c r="J1739" s="270">
        <f>F1739+3</f>
        <v>290</v>
      </c>
      <c r="K1739" s="16"/>
      <c r="L1739" s="20"/>
      <c r="M1739" s="30"/>
      <c r="N1739" s="113"/>
      <c r="O1739" s="20"/>
      <c r="P1739" s="20"/>
      <c r="Q1739" s="30"/>
      <c r="R1739" s="20">
        <f t="shared" si="1415"/>
        <v>2025</v>
      </c>
      <c r="S1739" s="20"/>
      <c r="T1739" s="17"/>
      <c r="U1739" s="17"/>
      <c r="V1739" s="20"/>
      <c r="W1739" s="20"/>
      <c r="X1739" s="20"/>
      <c r="Y1739" s="20"/>
      <c r="Z1739" s="20"/>
      <c r="AA1739" s="20"/>
      <c r="AB1739" s="20"/>
      <c r="AC1739" s="20"/>
      <c r="AD1739" s="20"/>
      <c r="AE1739" s="20"/>
      <c r="AF1739" s="20"/>
      <c r="AG1739" s="20"/>
      <c r="AH1739" s="17"/>
      <c r="AQ1739">
        <f t="shared" si="1417"/>
        <v>2541</v>
      </c>
    </row>
    <row r="1740" spans="1:43" ht="13.5" thickBot="1">
      <c r="A1740" s="390">
        <f t="shared" si="1412"/>
        <v>26</v>
      </c>
      <c r="B1740" s="391" t="str">
        <f>VLOOKUP(A1740,Sheet3!$A$2:$E$61,4,FALSE)</f>
        <v>jǐchǒu (己丑)</v>
      </c>
      <c r="C1740" s="391" t="str">
        <f>VLOOKUP(A1740,Sheet3!$A$2:$E$61,5,FALSE)</f>
        <v>Earth Ox</v>
      </c>
      <c r="D1740" s="399">
        <f t="shared" si="1418"/>
        <v>4707</v>
      </c>
      <c r="E1740" s="399">
        <f t="shared" si="1419"/>
        <v>4646</v>
      </c>
      <c r="F1740" s="96">
        <f t="shared" si="1413"/>
        <v>287.14285714285717</v>
      </c>
      <c r="G1740" s="413"/>
      <c r="H1740" s="5">
        <f t="shared" ref="H1740:H1746" si="1420">H1739+1</f>
        <v>2009</v>
      </c>
      <c r="I1740" s="1">
        <f t="shared" si="1416"/>
        <v>2010</v>
      </c>
      <c r="J1740" s="187"/>
      <c r="M1740" s="32"/>
      <c r="R1740">
        <f t="shared" si="1415"/>
        <v>2026</v>
      </c>
      <c r="AQ1740">
        <f t="shared" si="1417"/>
        <v>2542</v>
      </c>
    </row>
    <row r="1741" spans="1:43" ht="13.5" thickBot="1">
      <c r="A1741" s="390">
        <f t="shared" si="1412"/>
        <v>27</v>
      </c>
      <c r="B1741" s="391" t="str">
        <f>VLOOKUP(A1741,Sheet3!$A$2:$E$61,4,FALSE)</f>
        <v>gēngyín (庚寅)</v>
      </c>
      <c r="C1741" s="391" t="str">
        <f>VLOOKUP(A1741,Sheet3!$A$2:$E$61,5,FALSE)</f>
        <v>Metal Tiger</v>
      </c>
      <c r="D1741" s="399">
        <f t="shared" si="1418"/>
        <v>4708</v>
      </c>
      <c r="E1741" s="399">
        <f t="shared" si="1419"/>
        <v>4647</v>
      </c>
      <c r="F1741" s="96">
        <f t="shared" si="1413"/>
        <v>287.28571428571428</v>
      </c>
      <c r="G1741" s="413"/>
      <c r="H1741" s="5">
        <f t="shared" si="1420"/>
        <v>2010</v>
      </c>
      <c r="I1741" s="1">
        <f t="shared" si="1416"/>
        <v>2011</v>
      </c>
      <c r="J1741" s="187"/>
      <c r="M1741" s="32"/>
      <c r="R1741">
        <f t="shared" si="1415"/>
        <v>2027</v>
      </c>
      <c r="AQ1741">
        <f t="shared" si="1417"/>
        <v>2543</v>
      </c>
    </row>
    <row r="1742" spans="1:43" ht="13.5" thickBot="1">
      <c r="A1742" s="390">
        <f t="shared" si="1412"/>
        <v>28</v>
      </c>
      <c r="B1742" s="391" t="str">
        <f>VLOOKUP(A1742,Sheet3!$A$2:$E$61,4,FALSE)</f>
        <v>xīnmǎo (辛卯)</v>
      </c>
      <c r="C1742" s="391" t="str">
        <f>VLOOKUP(A1742,Sheet3!$A$2:$E$61,5,FALSE)</f>
        <v>Metal Hare</v>
      </c>
      <c r="D1742" s="399">
        <f t="shared" si="1418"/>
        <v>4709</v>
      </c>
      <c r="E1742" s="399">
        <f t="shared" si="1419"/>
        <v>4648</v>
      </c>
      <c r="F1742" s="96">
        <f t="shared" si="1413"/>
        <v>287.42857142857144</v>
      </c>
      <c r="G1742" s="413"/>
      <c r="H1742" s="5">
        <f t="shared" si="1420"/>
        <v>2011</v>
      </c>
      <c r="I1742" s="1">
        <f t="shared" si="1416"/>
        <v>2012</v>
      </c>
      <c r="J1742" s="187"/>
      <c r="M1742" s="32"/>
      <c r="R1742">
        <f t="shared" si="1415"/>
        <v>2028</v>
      </c>
      <c r="AQ1742">
        <f t="shared" si="1417"/>
        <v>2544</v>
      </c>
    </row>
    <row r="1743" spans="1:43" ht="13.5" thickBot="1">
      <c r="A1743" s="390">
        <f t="shared" si="1412"/>
        <v>29</v>
      </c>
      <c r="B1743" s="391" t="str">
        <f>VLOOKUP(A1743,Sheet3!$A$2:$E$61,4,FALSE)</f>
        <v>rénchén (壬辰)</v>
      </c>
      <c r="C1743" s="391" t="str">
        <f>VLOOKUP(A1743,Sheet3!$A$2:$E$61,5,FALSE)</f>
        <v>Water Dragon</v>
      </c>
      <c r="D1743" s="399">
        <f t="shared" si="1418"/>
        <v>4710</v>
      </c>
      <c r="E1743" s="399">
        <f t="shared" si="1419"/>
        <v>4649</v>
      </c>
      <c r="F1743" s="96">
        <f t="shared" si="1413"/>
        <v>287.57142857142856</v>
      </c>
      <c r="G1743" s="413"/>
      <c r="H1743" s="5">
        <f t="shared" si="1420"/>
        <v>2012</v>
      </c>
      <c r="I1743" s="1">
        <f t="shared" si="1416"/>
        <v>2013</v>
      </c>
      <c r="J1743" s="187"/>
      <c r="M1743" s="32"/>
      <c r="Q1743" s="32" t="s">
        <v>196</v>
      </c>
      <c r="R1743">
        <f t="shared" si="1415"/>
        <v>2029</v>
      </c>
      <c r="AQ1743">
        <f t="shared" si="1417"/>
        <v>2545</v>
      </c>
    </row>
    <row r="1744" spans="1:43" ht="13.5" thickBot="1">
      <c r="A1744" s="390">
        <f t="shared" si="1412"/>
        <v>30</v>
      </c>
      <c r="B1744" s="391" t="str">
        <f>VLOOKUP(A1744,Sheet3!$A$2:$E$61,4,FALSE)</f>
        <v>guǐsì (癸巳)</v>
      </c>
      <c r="C1744" s="391" t="str">
        <f>VLOOKUP(A1744,Sheet3!$A$2:$E$61,5,FALSE)</f>
        <v>Water Snake</v>
      </c>
      <c r="D1744" s="399">
        <f t="shared" si="1418"/>
        <v>4711</v>
      </c>
      <c r="E1744" s="399">
        <f t="shared" si="1419"/>
        <v>4650</v>
      </c>
      <c r="F1744" s="96">
        <f t="shared" si="1413"/>
        <v>287.71428571428572</v>
      </c>
      <c r="G1744" s="413"/>
      <c r="H1744" s="5">
        <f t="shared" si="1420"/>
        <v>2013</v>
      </c>
      <c r="I1744" s="1">
        <f t="shared" si="1416"/>
        <v>2014</v>
      </c>
      <c r="J1744" s="187"/>
      <c r="M1744" s="32"/>
      <c r="R1744">
        <f t="shared" si="1415"/>
        <v>2030</v>
      </c>
      <c r="AQ1744">
        <f t="shared" si="1417"/>
        <v>2546</v>
      </c>
    </row>
    <row r="1745" spans="1:43" ht="13.5" thickBot="1">
      <c r="A1745" s="390">
        <f t="shared" si="1412"/>
        <v>31</v>
      </c>
      <c r="B1745" s="391" t="str">
        <f>VLOOKUP(A1745,Sheet3!$A$2:$E$61,4,FALSE)</f>
        <v>jiǎwǔ (甲午)</v>
      </c>
      <c r="C1745" s="391" t="str">
        <f>VLOOKUP(A1745,Sheet3!$A$2:$E$61,5,FALSE)</f>
        <v>Wood Horse</v>
      </c>
      <c r="D1745" s="399">
        <f t="shared" si="1418"/>
        <v>4712</v>
      </c>
      <c r="E1745" s="399">
        <f t="shared" si="1419"/>
        <v>4651</v>
      </c>
      <c r="F1745" s="96">
        <f t="shared" si="1413"/>
        <v>287.85714285714283</v>
      </c>
      <c r="G1745" s="413"/>
      <c r="H1745" s="5">
        <f t="shared" si="1420"/>
        <v>2014</v>
      </c>
      <c r="I1745" s="1">
        <f t="shared" si="1416"/>
        <v>2015</v>
      </c>
      <c r="J1745" s="187"/>
      <c r="M1745" s="32"/>
      <c r="R1745">
        <f t="shared" si="1415"/>
        <v>2031</v>
      </c>
      <c r="AQ1745">
        <f t="shared" si="1417"/>
        <v>2547</v>
      </c>
    </row>
    <row r="1746" spans="1:43" ht="13.5" thickBot="1">
      <c r="A1746" s="390">
        <f t="shared" si="1412"/>
        <v>32</v>
      </c>
      <c r="B1746" s="391" t="str">
        <f>VLOOKUP(A1746,Sheet3!$A$2:$E$61,4,FALSE)</f>
        <v>yǐwèi (乙未)</v>
      </c>
      <c r="C1746" s="391" t="str">
        <f>VLOOKUP(A1746,Sheet3!$A$2:$E$61,5,FALSE)</f>
        <v>Wood Sheep</v>
      </c>
      <c r="D1746" s="399">
        <f t="shared" si="1418"/>
        <v>4713</v>
      </c>
      <c r="E1746" s="399">
        <f t="shared" si="1419"/>
        <v>4652</v>
      </c>
      <c r="F1746" s="99">
        <f t="shared" si="1413"/>
        <v>288</v>
      </c>
      <c r="G1746" s="414"/>
      <c r="H1746" s="18">
        <f t="shared" si="1420"/>
        <v>2015</v>
      </c>
      <c r="I1746" s="16">
        <f t="shared" si="1416"/>
        <v>2016</v>
      </c>
      <c r="J1746" s="270">
        <f>F1746+3</f>
        <v>291</v>
      </c>
      <c r="K1746" s="16"/>
      <c r="L1746" s="20"/>
      <c r="M1746" s="30"/>
      <c r="N1746" s="113"/>
      <c r="O1746" s="20"/>
      <c r="P1746" s="20"/>
      <c r="Q1746" s="30"/>
      <c r="R1746" s="20">
        <f t="shared" si="1415"/>
        <v>2032</v>
      </c>
      <c r="S1746" s="20"/>
      <c r="T1746" s="17"/>
      <c r="U1746" s="17"/>
      <c r="V1746" s="20"/>
      <c r="W1746" s="20"/>
      <c r="X1746" s="20"/>
      <c r="Y1746" s="20"/>
      <c r="Z1746" s="20"/>
      <c r="AA1746" s="20"/>
      <c r="AB1746" s="20"/>
      <c r="AC1746" s="20"/>
      <c r="AD1746" s="20"/>
      <c r="AE1746" s="20"/>
      <c r="AF1746" s="20"/>
      <c r="AG1746" s="20"/>
      <c r="AH1746" s="17"/>
      <c r="AQ1746">
        <f t="shared" si="1417"/>
        <v>2548</v>
      </c>
    </row>
  </sheetData>
  <mergeCells count="108">
    <mergeCell ref="G1:G15"/>
    <mergeCell ref="AB989:AB993"/>
    <mergeCell ref="BQ989:BQ997"/>
    <mergeCell ref="X1089:X1093"/>
    <mergeCell ref="AE1021:AE1030"/>
    <mergeCell ref="AC990:AC994"/>
    <mergeCell ref="AD989:AD993"/>
    <mergeCell ref="AA1055:AD1060"/>
    <mergeCell ref="V949:V956"/>
    <mergeCell ref="T952:T956"/>
    <mergeCell ref="AG1045:AG1051"/>
    <mergeCell ref="T976:T982"/>
    <mergeCell ref="AF962:AF967"/>
    <mergeCell ref="AG962:AG967"/>
    <mergeCell ref="AA990:AA994"/>
    <mergeCell ref="W971:W976"/>
    <mergeCell ref="X971:X981"/>
    <mergeCell ref="Y975:Y981"/>
    <mergeCell ref="U976:U982"/>
    <mergeCell ref="W949:W956"/>
    <mergeCell ref="X985:AA986"/>
    <mergeCell ref="AC960:AC964"/>
    <mergeCell ref="AD960:AD964"/>
    <mergeCell ref="Z960:Z964"/>
    <mergeCell ref="AA960:AA964"/>
    <mergeCell ref="R1545:AH1547"/>
    <mergeCell ref="O1385:P1385"/>
    <mergeCell ref="R1385:S1385"/>
    <mergeCell ref="O1386:P1386"/>
    <mergeCell ref="R1386:S1386"/>
    <mergeCell ref="O1468:P1468"/>
    <mergeCell ref="O1469:P1469"/>
    <mergeCell ref="T1475:AH1480"/>
    <mergeCell ref="T1485:V1485"/>
    <mergeCell ref="O1443:P1443"/>
    <mergeCell ref="X1442:X1448"/>
    <mergeCell ref="BP1176:BP1185"/>
    <mergeCell ref="O1387:P1387"/>
    <mergeCell ref="R1387:S1387"/>
    <mergeCell ref="O1186:O1190"/>
    <mergeCell ref="O1381:P1381"/>
    <mergeCell ref="R1381:S1381"/>
    <mergeCell ref="O1382:P1382"/>
    <mergeCell ref="R1382:S1382"/>
    <mergeCell ref="O1383:P1383"/>
    <mergeCell ref="R1383:S1383"/>
    <mergeCell ref="R1376:S1376"/>
    <mergeCell ref="O1384:P1384"/>
    <mergeCell ref="R1384:S1384"/>
    <mergeCell ref="R1377:S1377"/>
    <mergeCell ref="R1345:S1345"/>
    <mergeCell ref="R1346:S1346"/>
    <mergeCell ref="R1347:S1347"/>
    <mergeCell ref="R1348:S1348"/>
    <mergeCell ref="R1349:S1349"/>
    <mergeCell ref="O1379:P1379"/>
    <mergeCell ref="R1379:S1379"/>
    <mergeCell ref="O1380:P1380"/>
    <mergeCell ref="O1342:P1342"/>
    <mergeCell ref="O1344:P1344"/>
    <mergeCell ref="AY2:AY3"/>
    <mergeCell ref="U8:V10"/>
    <mergeCell ref="AY4:AY15"/>
    <mergeCell ref="U3:V4"/>
    <mergeCell ref="R12:V15"/>
    <mergeCell ref="H2:I2"/>
    <mergeCell ref="R1380:S1380"/>
    <mergeCell ref="R1378:S1378"/>
    <mergeCell ref="R1350:S1350"/>
    <mergeCell ref="R1351:S1351"/>
    <mergeCell ref="R1344:S1344"/>
    <mergeCell ref="L2:N2"/>
    <mergeCell ref="R903:R911"/>
    <mergeCell ref="N3:N15"/>
    <mergeCell ref="L3:L15"/>
    <mergeCell ref="S903:S911"/>
    <mergeCell ref="AA1108:AA1112"/>
    <mergeCell ref="AD1110:AG1120"/>
    <mergeCell ref="AE989:AE993"/>
    <mergeCell ref="AC1108:AC1112"/>
    <mergeCell ref="X1063:AA1072"/>
    <mergeCell ref="AF1046:AF1052"/>
    <mergeCell ref="Y1089:Y1093"/>
    <mergeCell ref="AD1022:AD1031"/>
    <mergeCell ref="AP1:AP3"/>
    <mergeCell ref="R2:V2"/>
    <mergeCell ref="U5:V7"/>
    <mergeCell ref="AK1:AK3"/>
    <mergeCell ref="AN1:AN3"/>
    <mergeCell ref="T882:T890"/>
    <mergeCell ref="V881:V889"/>
    <mergeCell ref="BO1:BO15"/>
    <mergeCell ref="H3:H15"/>
    <mergeCell ref="I3:I15"/>
    <mergeCell ref="J3:J15"/>
    <mergeCell ref="K3:K15"/>
    <mergeCell ref="J1:K2"/>
    <mergeCell ref="M3:M15"/>
    <mergeCell ref="H1:I1"/>
    <mergeCell ref="AZ1:BN1"/>
    <mergeCell ref="R3:R4"/>
    <mergeCell ref="L1:N1"/>
    <mergeCell ref="AO1:AO3"/>
    <mergeCell ref="AQ1:AR3"/>
    <mergeCell ref="R1:V1"/>
    <mergeCell ref="AS1:AT3"/>
    <mergeCell ref="AL1:AM3"/>
    <mergeCell ref="AI1:AJ3"/>
  </mergeCells>
  <phoneticPr fontId="4" type="noConversion"/>
  <hyperlinks>
    <hyperlink ref="P980" r:id="rId1" display="http://ssnet.org/qrtrly/eng/04d/less11.html"/>
    <hyperlink ref="P1061" r:id="rId2" display="http://ssnet.org/qrtrly/eng/04d/less11.html"/>
    <hyperlink ref="O1546" r:id="rId3"/>
    <hyperlink ref="AY4:AY15" r:id="rId4" display="http://treeoflife.wan.io/OTCh/Centuries1to7BCE/ElephantinePapyrusEgyptianVsBabylonianRegnalYears.htm"/>
    <hyperlink ref="Q997" r:id="rId5" location="_ftn1" display="Centuries1to7BCE\HaggaiVsZechariahReckoningResolved-Finally!.htm - _ftn1"/>
    <hyperlink ref="P998" r:id="rId6"/>
  </hyperlinks>
  <pageMargins left="0.75" right="0.75" top="1" bottom="1" header="0.5" footer="0.5"/>
  <pageSetup orientation="portrait" horizontalDpi="4294967293" r:id="rId7"/>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H61"/>
  <sheetViews>
    <sheetView workbookViewId="0">
      <selection activeCell="G2" sqref="G2"/>
    </sheetView>
  </sheetViews>
  <sheetFormatPr defaultRowHeight="12.75"/>
  <cols>
    <col min="1" max="1" width="20.85546875" style="1" customWidth="1"/>
    <col min="2" max="2" width="6.7109375" style="371" customWidth="1"/>
    <col min="3" max="3" width="6.140625" style="373" customWidth="1"/>
    <col min="4" max="4" width="15.85546875" customWidth="1"/>
    <col min="5" max="5" width="13.7109375" customWidth="1"/>
    <col min="6" max="6" width="12.28515625" style="1" customWidth="1"/>
    <col min="7" max="7" width="11.42578125" style="1" customWidth="1"/>
    <col min="8" max="8" width="30" style="1" customWidth="1"/>
  </cols>
  <sheetData>
    <row r="1" spans="1:8" ht="26.25" thickBot="1">
      <c r="A1" s="374" t="s">
        <v>275</v>
      </c>
      <c r="B1" s="612" t="s">
        <v>276</v>
      </c>
      <c r="C1" s="613"/>
      <c r="D1" s="368" t="s">
        <v>277</v>
      </c>
      <c r="E1" s="368" t="s">
        <v>278</v>
      </c>
      <c r="F1" s="376" t="s">
        <v>279</v>
      </c>
      <c r="G1" s="376" t="s">
        <v>280</v>
      </c>
      <c r="H1" s="374" t="s">
        <v>281</v>
      </c>
    </row>
    <row r="2" spans="1:8" ht="13.5" thickBot="1">
      <c r="A2" s="375">
        <v>1</v>
      </c>
      <c r="B2" s="370">
        <v>1</v>
      </c>
      <c r="C2" s="372">
        <v>1</v>
      </c>
      <c r="D2" s="369" t="s">
        <v>282</v>
      </c>
      <c r="E2" s="369" t="s">
        <v>283</v>
      </c>
      <c r="F2" s="375">
        <v>4681</v>
      </c>
      <c r="G2" s="375">
        <v>1984</v>
      </c>
      <c r="H2" s="377">
        <v>40211</v>
      </c>
    </row>
    <row r="3" spans="1:8" ht="13.5" thickBot="1">
      <c r="A3" s="375">
        <v>2</v>
      </c>
      <c r="B3" s="370">
        <f>B2+1</f>
        <v>2</v>
      </c>
      <c r="C3" s="372">
        <f>C2+1</f>
        <v>2</v>
      </c>
      <c r="D3" s="369" t="s">
        <v>284</v>
      </c>
      <c r="E3" s="369" t="s">
        <v>285</v>
      </c>
      <c r="F3" s="375">
        <v>4682</v>
      </c>
      <c r="G3" s="375">
        <v>1985</v>
      </c>
      <c r="H3" s="377">
        <v>40229</v>
      </c>
    </row>
    <row r="4" spans="1:8" ht="13.5" thickBot="1">
      <c r="A4" s="375">
        <v>3</v>
      </c>
      <c r="B4" s="370">
        <f t="shared" ref="B4:B61" si="0">B3+1</f>
        <v>3</v>
      </c>
      <c r="C4" s="372">
        <f t="shared" ref="C4:C61" si="1">C3+1</f>
        <v>3</v>
      </c>
      <c r="D4" s="369" t="s">
        <v>286</v>
      </c>
      <c r="E4" s="369" t="s">
        <v>287</v>
      </c>
      <c r="F4" s="375">
        <v>4683</v>
      </c>
      <c r="G4" s="375">
        <v>1986</v>
      </c>
      <c r="H4" s="377">
        <v>40218</v>
      </c>
    </row>
    <row r="5" spans="1:8" ht="13.5" thickBot="1">
      <c r="A5" s="375">
        <v>4</v>
      </c>
      <c r="B5" s="370">
        <f t="shared" si="0"/>
        <v>4</v>
      </c>
      <c r="C5" s="372">
        <f t="shared" si="1"/>
        <v>4</v>
      </c>
      <c r="D5" s="369" t="s">
        <v>288</v>
      </c>
      <c r="E5" s="369" t="s">
        <v>289</v>
      </c>
      <c r="F5" s="375">
        <v>4684</v>
      </c>
      <c r="G5" s="375">
        <v>1987</v>
      </c>
      <c r="H5" s="377">
        <v>40207</v>
      </c>
    </row>
    <row r="6" spans="1:8" ht="13.5" thickBot="1">
      <c r="A6" s="375">
        <v>5</v>
      </c>
      <c r="B6" s="370">
        <f t="shared" si="0"/>
        <v>5</v>
      </c>
      <c r="C6" s="372">
        <f t="shared" si="1"/>
        <v>5</v>
      </c>
      <c r="D6" s="369" t="s">
        <v>290</v>
      </c>
      <c r="E6" s="369" t="s">
        <v>291</v>
      </c>
      <c r="F6" s="375">
        <v>4685</v>
      </c>
      <c r="G6" s="375">
        <v>1988</v>
      </c>
      <c r="H6" s="377">
        <v>40226</v>
      </c>
    </row>
    <row r="7" spans="1:8" ht="13.5" thickBot="1">
      <c r="A7" s="375">
        <v>6</v>
      </c>
      <c r="B7" s="370">
        <f t="shared" si="0"/>
        <v>6</v>
      </c>
      <c r="C7" s="372">
        <f t="shared" si="1"/>
        <v>6</v>
      </c>
      <c r="D7" s="369" t="s">
        <v>292</v>
      </c>
      <c r="E7" s="369" t="s">
        <v>293</v>
      </c>
      <c r="F7" s="375">
        <v>4686</v>
      </c>
      <c r="G7" s="375">
        <v>1989</v>
      </c>
      <c r="H7" s="377">
        <v>40215</v>
      </c>
    </row>
    <row r="8" spans="1:8" ht="13.5" thickBot="1">
      <c r="A8" s="375">
        <v>7</v>
      </c>
      <c r="B8" s="370">
        <f t="shared" si="0"/>
        <v>7</v>
      </c>
      <c r="C8" s="372">
        <f t="shared" si="1"/>
        <v>7</v>
      </c>
      <c r="D8" s="369" t="s">
        <v>294</v>
      </c>
      <c r="E8" s="369" t="s">
        <v>295</v>
      </c>
      <c r="F8" s="375">
        <v>4687</v>
      </c>
      <c r="G8" s="375">
        <v>1990</v>
      </c>
      <c r="H8" s="377">
        <v>40205</v>
      </c>
    </row>
    <row r="9" spans="1:8" ht="13.5" thickBot="1">
      <c r="A9" s="375">
        <v>8</v>
      </c>
      <c r="B9" s="370">
        <f t="shared" si="0"/>
        <v>8</v>
      </c>
      <c r="C9" s="372">
        <f t="shared" si="1"/>
        <v>8</v>
      </c>
      <c r="D9" s="369" t="s">
        <v>296</v>
      </c>
      <c r="E9" s="369" t="s">
        <v>297</v>
      </c>
      <c r="F9" s="375">
        <v>4688</v>
      </c>
      <c r="G9" s="375">
        <v>1991</v>
      </c>
      <c r="H9" s="377">
        <v>40224</v>
      </c>
    </row>
    <row r="10" spans="1:8" ht="13.5" thickBot="1">
      <c r="A10" s="375">
        <v>9</v>
      </c>
      <c r="B10" s="370">
        <f t="shared" si="0"/>
        <v>9</v>
      </c>
      <c r="C10" s="372">
        <f t="shared" si="1"/>
        <v>9</v>
      </c>
      <c r="D10" s="369" t="s">
        <v>298</v>
      </c>
      <c r="E10" s="369" t="s">
        <v>299</v>
      </c>
      <c r="F10" s="375">
        <v>4689</v>
      </c>
      <c r="G10" s="375">
        <v>1992</v>
      </c>
      <c r="H10" s="377">
        <v>40213</v>
      </c>
    </row>
    <row r="11" spans="1:8" ht="13.5" thickBot="1">
      <c r="A11" s="375">
        <v>10</v>
      </c>
      <c r="B11" s="370">
        <f t="shared" si="0"/>
        <v>10</v>
      </c>
      <c r="C11" s="372">
        <f t="shared" si="1"/>
        <v>10</v>
      </c>
      <c r="D11" s="369" t="s">
        <v>300</v>
      </c>
      <c r="E11" s="369" t="s">
        <v>301</v>
      </c>
      <c r="F11" s="375">
        <v>4690</v>
      </c>
      <c r="G11" s="375">
        <v>1993</v>
      </c>
      <c r="H11" s="377">
        <v>40201</v>
      </c>
    </row>
    <row r="12" spans="1:8" ht="13.5" thickBot="1">
      <c r="A12" s="375">
        <v>11</v>
      </c>
      <c r="B12" s="370">
        <v>1</v>
      </c>
      <c r="C12" s="372">
        <f t="shared" si="1"/>
        <v>11</v>
      </c>
      <c r="D12" s="369" t="s">
        <v>302</v>
      </c>
      <c r="E12" s="369" t="s">
        <v>303</v>
      </c>
      <c r="F12" s="375">
        <v>4691</v>
      </c>
      <c r="G12" s="375">
        <v>1994</v>
      </c>
      <c r="H12" s="377">
        <v>40218</v>
      </c>
    </row>
    <row r="13" spans="1:8" ht="13.5" thickBot="1">
      <c r="A13" s="375">
        <v>12</v>
      </c>
      <c r="B13" s="370">
        <f t="shared" si="0"/>
        <v>2</v>
      </c>
      <c r="C13" s="372">
        <f t="shared" si="1"/>
        <v>12</v>
      </c>
      <c r="D13" s="369" t="s">
        <v>304</v>
      </c>
      <c r="E13" s="369" t="s">
        <v>305</v>
      </c>
      <c r="F13" s="375">
        <v>4692</v>
      </c>
      <c r="G13" s="375">
        <v>1995</v>
      </c>
      <c r="H13" s="377">
        <v>40209</v>
      </c>
    </row>
    <row r="14" spans="1:8" ht="13.5" thickBot="1">
      <c r="A14" s="375">
        <v>13</v>
      </c>
      <c r="B14" s="370">
        <f t="shared" si="0"/>
        <v>3</v>
      </c>
      <c r="C14" s="372">
        <v>1</v>
      </c>
      <c r="D14" s="369" t="s">
        <v>306</v>
      </c>
      <c r="E14" s="369" t="s">
        <v>307</v>
      </c>
      <c r="F14" s="375">
        <v>4693</v>
      </c>
      <c r="G14" s="375">
        <v>1996</v>
      </c>
      <c r="H14" s="377">
        <v>40228</v>
      </c>
    </row>
    <row r="15" spans="1:8" ht="13.5" thickBot="1">
      <c r="A15" s="375">
        <v>14</v>
      </c>
      <c r="B15" s="370">
        <f t="shared" si="0"/>
        <v>4</v>
      </c>
      <c r="C15" s="372">
        <f t="shared" si="1"/>
        <v>2</v>
      </c>
      <c r="D15" s="369" t="s">
        <v>308</v>
      </c>
      <c r="E15" s="369" t="s">
        <v>309</v>
      </c>
      <c r="F15" s="375">
        <v>4694</v>
      </c>
      <c r="G15" s="375">
        <v>1997</v>
      </c>
      <c r="H15" s="377">
        <v>40216</v>
      </c>
    </row>
    <row r="16" spans="1:8" ht="13.5" thickBot="1">
      <c r="A16" s="375">
        <v>15</v>
      </c>
      <c r="B16" s="370">
        <f t="shared" si="0"/>
        <v>5</v>
      </c>
      <c r="C16" s="372">
        <f t="shared" si="1"/>
        <v>3</v>
      </c>
      <c r="D16" s="369" t="s">
        <v>310</v>
      </c>
      <c r="E16" s="369" t="s">
        <v>311</v>
      </c>
      <c r="F16" s="375">
        <v>4695</v>
      </c>
      <c r="G16" s="375">
        <v>1998</v>
      </c>
      <c r="H16" s="377">
        <v>40206</v>
      </c>
    </row>
    <row r="17" spans="1:8" ht="13.5" thickBot="1">
      <c r="A17" s="375">
        <v>16</v>
      </c>
      <c r="B17" s="370">
        <f t="shared" si="0"/>
        <v>6</v>
      </c>
      <c r="C17" s="372">
        <f t="shared" si="1"/>
        <v>4</v>
      </c>
      <c r="D17" s="369" t="s">
        <v>312</v>
      </c>
      <c r="E17" s="369" t="s">
        <v>313</v>
      </c>
      <c r="F17" s="375">
        <v>4696</v>
      </c>
      <c r="G17" s="375">
        <v>1999</v>
      </c>
      <c r="H17" s="377">
        <v>40225</v>
      </c>
    </row>
    <row r="18" spans="1:8" ht="13.5" thickBot="1">
      <c r="A18" s="375">
        <v>17</v>
      </c>
      <c r="B18" s="370">
        <f t="shared" si="0"/>
        <v>7</v>
      </c>
      <c r="C18" s="372">
        <f t="shared" si="1"/>
        <v>5</v>
      </c>
      <c r="D18" s="369" t="s">
        <v>314</v>
      </c>
      <c r="E18" s="369" t="s">
        <v>315</v>
      </c>
      <c r="F18" s="375">
        <v>4697</v>
      </c>
      <c r="G18" s="375">
        <v>2000</v>
      </c>
      <c r="H18" s="377">
        <v>40214</v>
      </c>
    </row>
    <row r="19" spans="1:8" ht="13.5" thickBot="1">
      <c r="A19" s="375">
        <v>18</v>
      </c>
      <c r="B19" s="370">
        <f t="shared" si="0"/>
        <v>8</v>
      </c>
      <c r="C19" s="372">
        <f t="shared" si="1"/>
        <v>6</v>
      </c>
      <c r="D19" s="369" t="s">
        <v>316</v>
      </c>
      <c r="E19" s="369" t="s">
        <v>317</v>
      </c>
      <c r="F19" s="375">
        <v>4698</v>
      </c>
      <c r="G19" s="375">
        <v>2001</v>
      </c>
      <c r="H19" s="377">
        <v>40202</v>
      </c>
    </row>
    <row r="20" spans="1:8" ht="13.5" thickBot="1">
      <c r="A20" s="375">
        <v>19</v>
      </c>
      <c r="B20" s="370">
        <f t="shared" si="0"/>
        <v>9</v>
      </c>
      <c r="C20" s="372">
        <f t="shared" si="1"/>
        <v>7</v>
      </c>
      <c r="D20" s="369" t="s">
        <v>318</v>
      </c>
      <c r="E20" s="369" t="s">
        <v>319</v>
      </c>
      <c r="F20" s="375">
        <v>4699</v>
      </c>
      <c r="G20" s="375">
        <v>2002</v>
      </c>
      <c r="H20" s="377">
        <v>40221</v>
      </c>
    </row>
    <row r="21" spans="1:8" ht="13.5" thickBot="1">
      <c r="A21" s="375">
        <v>20</v>
      </c>
      <c r="B21" s="370">
        <f t="shared" si="0"/>
        <v>10</v>
      </c>
      <c r="C21" s="372">
        <f t="shared" si="1"/>
        <v>8</v>
      </c>
      <c r="D21" s="369" t="s">
        <v>320</v>
      </c>
      <c r="E21" s="369" t="s">
        <v>321</v>
      </c>
      <c r="F21" s="375">
        <v>4700</v>
      </c>
      <c r="G21" s="375">
        <v>2003</v>
      </c>
      <c r="H21" s="377">
        <v>40210</v>
      </c>
    </row>
    <row r="22" spans="1:8" ht="13.5" thickBot="1">
      <c r="A22" s="375">
        <v>21</v>
      </c>
      <c r="B22" s="370">
        <v>1</v>
      </c>
      <c r="C22" s="372">
        <f t="shared" si="1"/>
        <v>9</v>
      </c>
      <c r="D22" s="369" t="s">
        <v>322</v>
      </c>
      <c r="E22" s="369" t="s">
        <v>323</v>
      </c>
      <c r="F22" s="375">
        <v>4701</v>
      </c>
      <c r="G22" s="375">
        <v>2004</v>
      </c>
      <c r="H22" s="377">
        <v>40200</v>
      </c>
    </row>
    <row r="23" spans="1:8" ht="13.5" thickBot="1">
      <c r="A23" s="375">
        <v>22</v>
      </c>
      <c r="B23" s="370">
        <f t="shared" si="0"/>
        <v>2</v>
      </c>
      <c r="C23" s="372">
        <f t="shared" si="1"/>
        <v>10</v>
      </c>
      <c r="D23" s="369" t="s">
        <v>324</v>
      </c>
      <c r="E23" s="369" t="s">
        <v>325</v>
      </c>
      <c r="F23" s="375">
        <v>4702</v>
      </c>
      <c r="G23" s="375">
        <v>2005</v>
      </c>
      <c r="H23" s="377">
        <v>40218</v>
      </c>
    </row>
    <row r="24" spans="1:8" ht="13.5" thickBot="1">
      <c r="A24" s="375">
        <v>23</v>
      </c>
      <c r="B24" s="370">
        <f t="shared" si="0"/>
        <v>3</v>
      </c>
      <c r="C24" s="372">
        <f t="shared" si="1"/>
        <v>11</v>
      </c>
      <c r="D24" s="369" t="s">
        <v>326</v>
      </c>
      <c r="E24" s="369" t="s">
        <v>327</v>
      </c>
      <c r="F24" s="375">
        <v>4703</v>
      </c>
      <c r="G24" s="375">
        <v>2006</v>
      </c>
      <c r="H24" s="377">
        <v>40207</v>
      </c>
    </row>
    <row r="25" spans="1:8" ht="13.5" thickBot="1">
      <c r="A25" s="375">
        <v>24</v>
      </c>
      <c r="B25" s="370">
        <f t="shared" si="0"/>
        <v>4</v>
      </c>
      <c r="C25" s="372">
        <f t="shared" si="1"/>
        <v>12</v>
      </c>
      <c r="D25" s="369" t="s">
        <v>328</v>
      </c>
      <c r="E25" s="369" t="s">
        <v>329</v>
      </c>
      <c r="F25" s="375">
        <v>4704</v>
      </c>
      <c r="G25" s="375">
        <v>2007</v>
      </c>
      <c r="H25" s="377">
        <v>40227</v>
      </c>
    </row>
    <row r="26" spans="1:8" ht="13.5" thickBot="1">
      <c r="A26" s="375">
        <v>25</v>
      </c>
      <c r="B26" s="370">
        <f t="shared" si="0"/>
        <v>5</v>
      </c>
      <c r="C26" s="372">
        <v>1</v>
      </c>
      <c r="D26" s="369" t="s">
        <v>330</v>
      </c>
      <c r="E26" s="369" t="s">
        <v>331</v>
      </c>
      <c r="F26" s="375">
        <v>4705</v>
      </c>
      <c r="G26" s="375">
        <v>2008</v>
      </c>
      <c r="H26" s="377">
        <v>40216</v>
      </c>
    </row>
    <row r="27" spans="1:8" ht="13.5" thickBot="1">
      <c r="A27" s="375">
        <v>26</v>
      </c>
      <c r="B27" s="370">
        <f t="shared" si="0"/>
        <v>6</v>
      </c>
      <c r="C27" s="372">
        <f t="shared" si="1"/>
        <v>2</v>
      </c>
      <c r="D27" s="369" t="s">
        <v>332</v>
      </c>
      <c r="E27" s="369" t="s">
        <v>333</v>
      </c>
      <c r="F27" s="375">
        <v>4706</v>
      </c>
      <c r="G27" s="375">
        <v>2009</v>
      </c>
      <c r="H27" s="377">
        <v>40204</v>
      </c>
    </row>
    <row r="28" spans="1:8" ht="13.5" thickBot="1">
      <c r="A28" s="375">
        <v>27</v>
      </c>
      <c r="B28" s="370">
        <f t="shared" si="0"/>
        <v>7</v>
      </c>
      <c r="C28" s="372">
        <f t="shared" si="1"/>
        <v>3</v>
      </c>
      <c r="D28" s="369" t="s">
        <v>334</v>
      </c>
      <c r="E28" s="369" t="s">
        <v>335</v>
      </c>
      <c r="F28" s="375">
        <v>4707</v>
      </c>
      <c r="G28" s="375">
        <v>2010</v>
      </c>
      <c r="H28" s="377">
        <v>40223</v>
      </c>
    </row>
    <row r="29" spans="1:8" ht="13.5" thickBot="1">
      <c r="A29" s="375">
        <v>28</v>
      </c>
      <c r="B29" s="370">
        <f t="shared" si="0"/>
        <v>8</v>
      </c>
      <c r="C29" s="372">
        <f t="shared" si="1"/>
        <v>4</v>
      </c>
      <c r="D29" s="369" t="s">
        <v>336</v>
      </c>
      <c r="E29" s="369" t="s">
        <v>337</v>
      </c>
      <c r="F29" s="375">
        <v>4708</v>
      </c>
      <c r="G29" s="375">
        <v>2011</v>
      </c>
      <c r="H29" s="377">
        <v>40212</v>
      </c>
    </row>
    <row r="30" spans="1:8" ht="13.5" thickBot="1">
      <c r="A30" s="375">
        <v>29</v>
      </c>
      <c r="B30" s="370">
        <f t="shared" si="0"/>
        <v>9</v>
      </c>
      <c r="C30" s="372">
        <f t="shared" si="1"/>
        <v>5</v>
      </c>
      <c r="D30" s="369" t="s">
        <v>338</v>
      </c>
      <c r="E30" s="369" t="s">
        <v>339</v>
      </c>
      <c r="F30" s="375">
        <v>4709</v>
      </c>
      <c r="G30" s="375">
        <v>2012</v>
      </c>
      <c r="H30" s="377">
        <v>40201</v>
      </c>
    </row>
    <row r="31" spans="1:8" ht="13.5" thickBot="1">
      <c r="A31" s="375">
        <v>30</v>
      </c>
      <c r="B31" s="370">
        <f t="shared" si="0"/>
        <v>10</v>
      </c>
      <c r="C31" s="372">
        <f t="shared" si="1"/>
        <v>6</v>
      </c>
      <c r="D31" s="369" t="s">
        <v>340</v>
      </c>
      <c r="E31" s="369" t="s">
        <v>341</v>
      </c>
      <c r="F31" s="375">
        <v>4710</v>
      </c>
      <c r="G31" s="375">
        <v>2013</v>
      </c>
      <c r="H31" s="377">
        <v>40219</v>
      </c>
    </row>
    <row r="32" spans="1:8" ht="13.5" thickBot="1">
      <c r="A32" s="375">
        <v>31</v>
      </c>
      <c r="B32" s="370">
        <v>1</v>
      </c>
      <c r="C32" s="372">
        <f t="shared" si="1"/>
        <v>7</v>
      </c>
      <c r="D32" s="369" t="s">
        <v>342</v>
      </c>
      <c r="E32" s="369" t="s">
        <v>343</v>
      </c>
      <c r="F32" s="375">
        <v>4711</v>
      </c>
      <c r="G32" s="375">
        <v>2014</v>
      </c>
      <c r="H32" s="377">
        <v>40209</v>
      </c>
    </row>
    <row r="33" spans="1:8" ht="13.5" thickBot="1">
      <c r="A33" s="375">
        <v>32</v>
      </c>
      <c r="B33" s="370">
        <f t="shared" si="0"/>
        <v>2</v>
      </c>
      <c r="C33" s="372">
        <f t="shared" si="1"/>
        <v>8</v>
      </c>
      <c r="D33" s="369" t="s">
        <v>344</v>
      </c>
      <c r="E33" s="369" t="s">
        <v>345</v>
      </c>
      <c r="F33" s="375">
        <v>4712</v>
      </c>
      <c r="G33" s="375">
        <v>2015</v>
      </c>
      <c r="H33" s="377">
        <v>40228</v>
      </c>
    </row>
    <row r="34" spans="1:8" ht="13.5" thickBot="1">
      <c r="A34" s="375">
        <v>33</v>
      </c>
      <c r="B34" s="370">
        <f t="shared" si="0"/>
        <v>3</v>
      </c>
      <c r="C34" s="372">
        <f t="shared" si="1"/>
        <v>9</v>
      </c>
      <c r="D34" s="369" t="s">
        <v>346</v>
      </c>
      <c r="E34" s="369" t="s">
        <v>347</v>
      </c>
      <c r="F34" s="375">
        <v>4713</v>
      </c>
      <c r="G34" s="375">
        <v>2016</v>
      </c>
      <c r="H34" s="377">
        <v>40217</v>
      </c>
    </row>
    <row r="35" spans="1:8" ht="13.5" thickBot="1">
      <c r="A35" s="375">
        <v>34</v>
      </c>
      <c r="B35" s="370">
        <f t="shared" si="0"/>
        <v>4</v>
      </c>
      <c r="C35" s="372">
        <f t="shared" si="1"/>
        <v>10</v>
      </c>
      <c r="D35" s="369" t="s">
        <v>348</v>
      </c>
      <c r="E35" s="369" t="s">
        <v>349</v>
      </c>
      <c r="F35" s="375">
        <v>4714</v>
      </c>
      <c r="G35" s="375">
        <v>2017</v>
      </c>
      <c r="H35" s="377">
        <v>40206</v>
      </c>
    </row>
    <row r="36" spans="1:8" ht="13.5" thickBot="1">
      <c r="A36" s="375">
        <v>35</v>
      </c>
      <c r="B36" s="370">
        <f t="shared" si="0"/>
        <v>5</v>
      </c>
      <c r="C36" s="372">
        <f t="shared" si="1"/>
        <v>11</v>
      </c>
      <c r="D36" s="369" t="s">
        <v>350</v>
      </c>
      <c r="E36" s="369" t="s">
        <v>351</v>
      </c>
      <c r="F36" s="375">
        <v>4715</v>
      </c>
      <c r="G36" s="375">
        <v>2018</v>
      </c>
      <c r="H36" s="377">
        <v>40225</v>
      </c>
    </row>
    <row r="37" spans="1:8" ht="13.5" thickBot="1">
      <c r="A37" s="375">
        <v>36</v>
      </c>
      <c r="B37" s="370">
        <f t="shared" si="0"/>
        <v>6</v>
      </c>
      <c r="C37" s="372">
        <f t="shared" si="1"/>
        <v>12</v>
      </c>
      <c r="D37" s="369" t="s">
        <v>352</v>
      </c>
      <c r="E37" s="369" t="s">
        <v>353</v>
      </c>
      <c r="F37" s="375">
        <v>4716</v>
      </c>
      <c r="G37" s="375">
        <v>2019</v>
      </c>
      <c r="H37" s="377">
        <v>40214</v>
      </c>
    </row>
    <row r="38" spans="1:8" ht="13.5" thickBot="1">
      <c r="A38" s="375">
        <v>37</v>
      </c>
      <c r="B38" s="370">
        <f t="shared" si="0"/>
        <v>7</v>
      </c>
      <c r="C38" s="372">
        <v>1</v>
      </c>
      <c r="D38" s="369" t="s">
        <v>354</v>
      </c>
      <c r="E38" s="369" t="s">
        <v>355</v>
      </c>
      <c r="F38" s="375">
        <v>4717</v>
      </c>
      <c r="G38" s="375">
        <v>2020</v>
      </c>
      <c r="H38" s="377">
        <v>40203</v>
      </c>
    </row>
    <row r="39" spans="1:8" ht="13.5" thickBot="1">
      <c r="A39" s="375">
        <v>38</v>
      </c>
      <c r="B39" s="370">
        <f t="shared" si="0"/>
        <v>8</v>
      </c>
      <c r="C39" s="372">
        <f t="shared" si="1"/>
        <v>2</v>
      </c>
      <c r="D39" s="369" t="s">
        <v>356</v>
      </c>
      <c r="E39" s="369" t="s">
        <v>357</v>
      </c>
      <c r="F39" s="375">
        <v>4718</v>
      </c>
      <c r="G39" s="375">
        <v>2021</v>
      </c>
      <c r="H39" s="377">
        <v>40221</v>
      </c>
    </row>
    <row r="40" spans="1:8" ht="13.5" thickBot="1">
      <c r="A40" s="375">
        <v>39</v>
      </c>
      <c r="B40" s="370">
        <f t="shared" si="0"/>
        <v>9</v>
      </c>
      <c r="C40" s="372">
        <f t="shared" si="1"/>
        <v>3</v>
      </c>
      <c r="D40" s="369" t="s">
        <v>358</v>
      </c>
      <c r="E40" s="369" t="s">
        <v>359</v>
      </c>
      <c r="F40" s="375">
        <v>4719</v>
      </c>
      <c r="G40" s="375">
        <v>2022</v>
      </c>
      <c r="H40" s="377">
        <v>40210</v>
      </c>
    </row>
    <row r="41" spans="1:8" ht="13.5" thickBot="1">
      <c r="A41" s="375">
        <v>40</v>
      </c>
      <c r="B41" s="370">
        <f t="shared" si="0"/>
        <v>10</v>
      </c>
      <c r="C41" s="372">
        <f t="shared" si="1"/>
        <v>4</v>
      </c>
      <c r="D41" s="369" t="s">
        <v>360</v>
      </c>
      <c r="E41" s="369" t="s">
        <v>361</v>
      </c>
      <c r="F41" s="375">
        <v>4720</v>
      </c>
      <c r="G41" s="375">
        <v>2023</v>
      </c>
      <c r="H41" s="377">
        <v>40200</v>
      </c>
    </row>
    <row r="42" spans="1:8" ht="13.5" thickBot="1">
      <c r="A42" s="375">
        <v>41</v>
      </c>
      <c r="B42" s="370">
        <v>1</v>
      </c>
      <c r="C42" s="372">
        <f t="shared" si="1"/>
        <v>5</v>
      </c>
      <c r="D42" s="369" t="s">
        <v>362</v>
      </c>
      <c r="E42" s="369" t="s">
        <v>363</v>
      </c>
      <c r="F42" s="375">
        <v>4721</v>
      </c>
      <c r="G42" s="375">
        <v>2024</v>
      </c>
      <c r="H42" s="377">
        <v>40219</v>
      </c>
    </row>
    <row r="43" spans="1:8" ht="13.5" thickBot="1">
      <c r="A43" s="375">
        <v>42</v>
      </c>
      <c r="B43" s="370">
        <f t="shared" si="0"/>
        <v>2</v>
      </c>
      <c r="C43" s="372">
        <f t="shared" si="1"/>
        <v>6</v>
      </c>
      <c r="D43" s="369" t="s">
        <v>364</v>
      </c>
      <c r="E43" s="369" t="s">
        <v>365</v>
      </c>
      <c r="F43" s="375">
        <v>4722</v>
      </c>
      <c r="G43" s="375">
        <v>2025</v>
      </c>
      <c r="H43" s="377">
        <v>40207</v>
      </c>
    </row>
    <row r="44" spans="1:8" ht="13.5" thickBot="1">
      <c r="A44" s="375">
        <v>43</v>
      </c>
      <c r="B44" s="370">
        <f t="shared" si="0"/>
        <v>3</v>
      </c>
      <c r="C44" s="372">
        <f t="shared" si="1"/>
        <v>7</v>
      </c>
      <c r="D44" s="369" t="s">
        <v>366</v>
      </c>
      <c r="E44" s="369" t="s">
        <v>367</v>
      </c>
      <c r="F44" s="375">
        <v>4723</v>
      </c>
      <c r="G44" s="375">
        <v>2026</v>
      </c>
      <c r="H44" s="377">
        <v>40226</v>
      </c>
    </row>
    <row r="45" spans="1:8" ht="13.5" thickBot="1">
      <c r="A45" s="375">
        <v>44</v>
      </c>
      <c r="B45" s="370">
        <f t="shared" si="0"/>
        <v>4</v>
      </c>
      <c r="C45" s="372">
        <f t="shared" si="1"/>
        <v>8</v>
      </c>
      <c r="D45" s="369" t="s">
        <v>368</v>
      </c>
      <c r="E45" s="369" t="s">
        <v>369</v>
      </c>
      <c r="F45" s="375">
        <v>4724</v>
      </c>
      <c r="G45" s="375">
        <v>2027</v>
      </c>
      <c r="H45" s="377">
        <v>40215</v>
      </c>
    </row>
    <row r="46" spans="1:8" ht="13.5" thickBot="1">
      <c r="A46" s="375">
        <v>45</v>
      </c>
      <c r="B46" s="370">
        <f t="shared" si="0"/>
        <v>5</v>
      </c>
      <c r="C46" s="372">
        <f t="shared" si="1"/>
        <v>9</v>
      </c>
      <c r="D46" s="369" t="s">
        <v>370</v>
      </c>
      <c r="E46" s="369" t="s">
        <v>371</v>
      </c>
      <c r="F46" s="375">
        <v>4725</v>
      </c>
      <c r="G46" s="375">
        <v>2028</v>
      </c>
      <c r="H46" s="377">
        <v>40204</v>
      </c>
    </row>
    <row r="47" spans="1:8" ht="13.5" thickBot="1">
      <c r="A47" s="375">
        <v>46</v>
      </c>
      <c r="B47" s="370">
        <f t="shared" si="0"/>
        <v>6</v>
      </c>
      <c r="C47" s="372">
        <f t="shared" si="1"/>
        <v>10</v>
      </c>
      <c r="D47" s="369" t="s">
        <v>372</v>
      </c>
      <c r="E47" s="369" t="s">
        <v>373</v>
      </c>
      <c r="F47" s="375">
        <v>4726</v>
      </c>
      <c r="G47" s="375">
        <v>2029</v>
      </c>
      <c r="H47" s="377">
        <v>40222</v>
      </c>
    </row>
    <row r="48" spans="1:8" ht="13.5" thickBot="1">
      <c r="A48" s="375">
        <v>47</v>
      </c>
      <c r="B48" s="370">
        <f t="shared" si="0"/>
        <v>7</v>
      </c>
      <c r="C48" s="372">
        <f t="shared" si="1"/>
        <v>11</v>
      </c>
      <c r="D48" s="369" t="s">
        <v>374</v>
      </c>
      <c r="E48" s="369" t="s">
        <v>375</v>
      </c>
      <c r="F48" s="375">
        <v>4727</v>
      </c>
      <c r="G48" s="375">
        <v>2030</v>
      </c>
      <c r="H48" s="377">
        <v>40212</v>
      </c>
    </row>
    <row r="49" spans="1:8" ht="13.5" thickBot="1">
      <c r="A49" s="375">
        <v>48</v>
      </c>
      <c r="B49" s="370">
        <f t="shared" si="0"/>
        <v>8</v>
      </c>
      <c r="C49" s="372">
        <f t="shared" si="1"/>
        <v>12</v>
      </c>
      <c r="D49" s="369" t="s">
        <v>376</v>
      </c>
      <c r="E49" s="369" t="s">
        <v>377</v>
      </c>
      <c r="F49" s="375">
        <v>4728</v>
      </c>
      <c r="G49" s="375">
        <v>2031</v>
      </c>
      <c r="H49" s="377">
        <v>40201</v>
      </c>
    </row>
    <row r="50" spans="1:8" ht="13.5" thickBot="1">
      <c r="A50" s="375">
        <v>49</v>
      </c>
      <c r="B50" s="370">
        <f t="shared" si="0"/>
        <v>9</v>
      </c>
      <c r="C50" s="372">
        <v>1</v>
      </c>
      <c r="D50" s="369" t="s">
        <v>378</v>
      </c>
      <c r="E50" s="369" t="s">
        <v>379</v>
      </c>
      <c r="F50" s="375">
        <v>4729</v>
      </c>
      <c r="G50" s="375">
        <v>2032</v>
      </c>
      <c r="H50" s="377">
        <v>40220</v>
      </c>
    </row>
    <row r="51" spans="1:8" ht="13.5" thickBot="1">
      <c r="A51" s="375">
        <v>50</v>
      </c>
      <c r="B51" s="370">
        <f t="shared" si="0"/>
        <v>10</v>
      </c>
      <c r="C51" s="372">
        <f t="shared" si="1"/>
        <v>2</v>
      </c>
      <c r="D51" s="369" t="s">
        <v>380</v>
      </c>
      <c r="E51" s="369" t="s">
        <v>381</v>
      </c>
      <c r="F51" s="375">
        <v>4730</v>
      </c>
      <c r="G51" s="375">
        <v>2033</v>
      </c>
      <c r="H51" s="377">
        <v>40209</v>
      </c>
    </row>
    <row r="52" spans="1:8" ht="13.5" thickBot="1">
      <c r="A52" s="375">
        <v>51</v>
      </c>
      <c r="B52" s="370">
        <v>1</v>
      </c>
      <c r="C52" s="372">
        <f t="shared" si="1"/>
        <v>3</v>
      </c>
      <c r="D52" s="369" t="s">
        <v>382</v>
      </c>
      <c r="E52" s="369" t="s">
        <v>383</v>
      </c>
      <c r="F52" s="375">
        <v>4731</v>
      </c>
      <c r="G52" s="375">
        <v>2034</v>
      </c>
      <c r="H52" s="377">
        <v>40228</v>
      </c>
    </row>
    <row r="53" spans="1:8" ht="13.5" thickBot="1">
      <c r="A53" s="375">
        <v>52</v>
      </c>
      <c r="B53" s="370">
        <f t="shared" si="0"/>
        <v>2</v>
      </c>
      <c r="C53" s="372">
        <f t="shared" si="1"/>
        <v>4</v>
      </c>
      <c r="D53" s="369" t="s">
        <v>384</v>
      </c>
      <c r="E53" s="369" t="s">
        <v>385</v>
      </c>
      <c r="F53" s="375">
        <v>4732</v>
      </c>
      <c r="G53" s="375">
        <v>2035</v>
      </c>
      <c r="H53" s="377">
        <v>40217</v>
      </c>
    </row>
    <row r="54" spans="1:8" ht="13.5" thickBot="1">
      <c r="A54" s="375">
        <v>53</v>
      </c>
      <c r="B54" s="370">
        <f t="shared" si="0"/>
        <v>3</v>
      </c>
      <c r="C54" s="372">
        <f t="shared" si="1"/>
        <v>5</v>
      </c>
      <c r="D54" s="369" t="s">
        <v>386</v>
      </c>
      <c r="E54" s="369" t="s">
        <v>387</v>
      </c>
      <c r="F54" s="375">
        <v>4733</v>
      </c>
      <c r="G54" s="375">
        <v>2036</v>
      </c>
      <c r="H54" s="377">
        <v>40206</v>
      </c>
    </row>
    <row r="55" spans="1:8" ht="13.5" thickBot="1">
      <c r="A55" s="375">
        <v>54</v>
      </c>
      <c r="B55" s="370">
        <f t="shared" si="0"/>
        <v>4</v>
      </c>
      <c r="C55" s="372">
        <f t="shared" si="1"/>
        <v>6</v>
      </c>
      <c r="D55" s="369" t="s">
        <v>388</v>
      </c>
      <c r="E55" s="369" t="s">
        <v>389</v>
      </c>
      <c r="F55" s="375">
        <v>4734</v>
      </c>
      <c r="G55" s="375">
        <v>2037</v>
      </c>
      <c r="H55" s="377">
        <v>40224</v>
      </c>
    </row>
    <row r="56" spans="1:8" ht="13.5" thickBot="1">
      <c r="A56" s="375">
        <v>55</v>
      </c>
      <c r="B56" s="370">
        <f t="shared" si="0"/>
        <v>5</v>
      </c>
      <c r="C56" s="372">
        <f t="shared" si="1"/>
        <v>7</v>
      </c>
      <c r="D56" s="369" t="s">
        <v>390</v>
      </c>
      <c r="E56" s="369" t="s">
        <v>391</v>
      </c>
      <c r="F56" s="375">
        <v>4735</v>
      </c>
      <c r="G56" s="375">
        <v>2038</v>
      </c>
      <c r="H56" s="377">
        <v>40213</v>
      </c>
    </row>
    <row r="57" spans="1:8" ht="13.5" thickBot="1">
      <c r="A57" s="375">
        <v>56</v>
      </c>
      <c r="B57" s="370">
        <f t="shared" si="0"/>
        <v>6</v>
      </c>
      <c r="C57" s="372">
        <f t="shared" si="1"/>
        <v>8</v>
      </c>
      <c r="D57" s="369" t="s">
        <v>392</v>
      </c>
      <c r="E57" s="369" t="s">
        <v>393</v>
      </c>
      <c r="F57" s="375">
        <v>4736</v>
      </c>
      <c r="G57" s="375">
        <v>2039</v>
      </c>
      <c r="H57" s="377">
        <v>40202</v>
      </c>
    </row>
    <row r="58" spans="1:8" ht="13.5" thickBot="1">
      <c r="A58" s="375">
        <v>57</v>
      </c>
      <c r="B58" s="370">
        <f t="shared" si="0"/>
        <v>7</v>
      </c>
      <c r="C58" s="372">
        <f t="shared" si="1"/>
        <v>9</v>
      </c>
      <c r="D58" s="369" t="s">
        <v>394</v>
      </c>
      <c r="E58" s="369" t="s">
        <v>395</v>
      </c>
      <c r="F58" s="375">
        <v>4737</v>
      </c>
      <c r="G58" s="375">
        <v>2040</v>
      </c>
      <c r="H58" s="377">
        <v>40221</v>
      </c>
    </row>
    <row r="59" spans="1:8" ht="13.5" thickBot="1">
      <c r="A59" s="375">
        <v>58</v>
      </c>
      <c r="B59" s="370">
        <f t="shared" si="0"/>
        <v>8</v>
      </c>
      <c r="C59" s="372">
        <f t="shared" si="1"/>
        <v>10</v>
      </c>
      <c r="D59" s="369" t="s">
        <v>396</v>
      </c>
      <c r="E59" s="369" t="s">
        <v>397</v>
      </c>
      <c r="F59" s="375">
        <v>4738</v>
      </c>
      <c r="G59" s="375">
        <v>2041</v>
      </c>
      <c r="H59" s="377">
        <v>40210</v>
      </c>
    </row>
    <row r="60" spans="1:8" ht="13.5" thickBot="1">
      <c r="A60" s="375">
        <v>59</v>
      </c>
      <c r="B60" s="370">
        <f t="shared" si="0"/>
        <v>9</v>
      </c>
      <c r="C60" s="372">
        <f t="shared" si="1"/>
        <v>11</v>
      </c>
      <c r="D60" s="369" t="s">
        <v>398</v>
      </c>
      <c r="E60" s="369" t="s">
        <v>399</v>
      </c>
      <c r="F60" s="375">
        <v>4739</v>
      </c>
      <c r="G60" s="375">
        <v>2042</v>
      </c>
      <c r="H60" s="377">
        <v>40200</v>
      </c>
    </row>
    <row r="61" spans="1:8" ht="13.5" thickBot="1">
      <c r="A61" s="375">
        <v>60</v>
      </c>
      <c r="B61" s="370">
        <f t="shared" si="0"/>
        <v>10</v>
      </c>
      <c r="C61" s="372">
        <f t="shared" si="1"/>
        <v>12</v>
      </c>
      <c r="D61" s="369" t="s">
        <v>400</v>
      </c>
      <c r="E61" s="369" t="s">
        <v>401</v>
      </c>
      <c r="F61" s="375">
        <v>4740</v>
      </c>
      <c r="G61" s="375">
        <v>2043</v>
      </c>
      <c r="H61" s="377">
        <v>40219</v>
      </c>
    </row>
  </sheetData>
  <mergeCells count="1">
    <mergeCell ref="B1:C1"/>
  </mergeCells>
  <phoneticPr fontId="4" type="noConversion"/>
  <hyperlinks>
    <hyperlink ref="F1" location="cite_note-0" display="cite_note-0"/>
    <hyperlink ref="G1" location="cite_note-1" display="cite_note-1"/>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Kalkylblad</vt:lpstr>
      </vt:variant>
      <vt:variant>
        <vt:i4>3</vt:i4>
      </vt:variant>
    </vt:vector>
  </HeadingPairs>
  <TitlesOfParts>
    <vt:vector size="3" baseType="lpstr">
      <vt:lpstr>Sheet1</vt:lpstr>
      <vt:lpstr>Sheet2</vt:lpstr>
      <vt:lpstr>Sheet3</vt:lpstr>
    </vt:vector>
  </TitlesOfParts>
  <Company>Yahweh Elohim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Herod the Great's years of reign vs. Julian year, Olympic years, and Josephus' biblical years</dc:title>
  <dc:creator>Owner</dc:creator>
  <cp:lastModifiedBy>Owner</cp:lastModifiedBy>
  <dcterms:created xsi:type="dcterms:W3CDTF">2008-01-06T05:47:39Z</dcterms:created>
  <dcterms:modified xsi:type="dcterms:W3CDTF">2010-10-07T10:24:11Z</dcterms:modified>
</cp:coreProperties>
</file>